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สต.ปีงบประมาณ2569\เดือนตุลาคม 2568\"/>
    </mc:Choice>
  </mc:AlternateContent>
  <xr:revisionPtr revIDLastSave="0" documentId="13_ncr:1_{D7E7EE5A-4B33-4F6B-9B4E-F2E4B37CCA5F}" xr6:coauthVersionLast="47" xr6:coauthVersionMax="47" xr10:uidLastSave="{00000000-0000-0000-0000-000000000000}"/>
  <bookViews>
    <workbookView xWindow="-108" yWindow="-108" windowWidth="23256" windowHeight="12456" tabRatio="804" firstSheet="1" activeTab="15" xr2:uid="{00000000-000D-0000-FFFF-FFFF00000000}"/>
  </bookViews>
  <sheets>
    <sheet name="บก" sheetId="94" r:id="rId1"/>
    <sheet name="บึงกาฬ" sheetId="19" r:id="rId2"/>
    <sheet name="อด" sheetId="95" r:id="rId3"/>
    <sheet name="อุดรธานี" sheetId="16" r:id="rId4"/>
    <sheet name="เลย" sheetId="96" r:id="rId5"/>
    <sheet name="เลย " sheetId="39" r:id="rId6"/>
    <sheet name="หนองคาย " sheetId="98" r:id="rId7"/>
    <sheet name="หนองคาย" sheetId="34" r:id="rId8"/>
    <sheet name="สกล" sheetId="99" r:id="rId9"/>
    <sheet name="สกลนคร" sheetId="32" r:id="rId10"/>
    <sheet name="นคร" sheetId="100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นครพนม!$AL$1:$AM$139</definedName>
    <definedName name="_xlnm._FilterDatabase" localSheetId="1" hidden="1">บึงกาฬ!$A$1:$AL$71</definedName>
    <definedName name="_xlnm._FilterDatabase" localSheetId="5" hidden="1">'เลย '!$A$1:$AN$188</definedName>
    <definedName name="_xlnm._FilterDatabase" localSheetId="3" hidden="1">อุดรธานี!$A$1:$AQ$215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M5" i="30" l="1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65" i="30"/>
  <c r="AI66" i="30"/>
  <c r="AI67" i="30"/>
  <c r="AI68" i="30"/>
  <c r="AI69" i="30"/>
  <c r="AI70" i="30"/>
  <c r="AI71" i="30"/>
  <c r="AI72" i="30"/>
  <c r="AI73" i="30"/>
  <c r="AI74" i="30"/>
  <c r="AI75" i="30"/>
  <c r="AI76" i="30"/>
  <c r="AI77" i="30"/>
  <c r="AI78" i="30"/>
  <c r="AI79" i="30"/>
  <c r="AI80" i="30"/>
  <c r="AI81" i="30"/>
  <c r="AI82" i="30"/>
  <c r="AI83" i="30"/>
  <c r="AI84" i="30"/>
  <c r="AI85" i="30"/>
  <c r="AI86" i="30"/>
  <c r="AI87" i="30"/>
  <c r="AI88" i="30"/>
  <c r="AI89" i="30"/>
  <c r="AI90" i="30"/>
  <c r="AI91" i="30"/>
  <c r="AI92" i="30"/>
  <c r="AI93" i="30"/>
  <c r="AI94" i="30"/>
  <c r="AI95" i="30"/>
  <c r="AI96" i="30"/>
  <c r="AI97" i="30"/>
  <c r="AI98" i="30"/>
  <c r="AI99" i="30"/>
  <c r="AI100" i="30"/>
  <c r="AI101" i="30"/>
  <c r="AI102" i="30"/>
  <c r="AI103" i="30"/>
  <c r="AI104" i="30"/>
  <c r="AI105" i="30"/>
  <c r="AI106" i="30"/>
  <c r="AI107" i="30"/>
  <c r="AI108" i="30"/>
  <c r="AI109" i="30"/>
  <c r="AI110" i="30"/>
  <c r="AI111" i="30"/>
  <c r="AI112" i="30"/>
  <c r="AI113" i="30"/>
  <c r="AI114" i="30"/>
  <c r="AI115" i="30"/>
  <c r="AI116" i="30"/>
  <c r="AI117" i="30"/>
  <c r="AI118" i="30"/>
  <c r="AI119" i="30"/>
  <c r="AI120" i="30"/>
  <c r="AI121" i="30"/>
  <c r="AI122" i="30"/>
  <c r="AI123" i="30"/>
  <c r="AI124" i="30"/>
  <c r="AI125" i="30"/>
  <c r="AI126" i="30"/>
  <c r="AI127" i="30"/>
  <c r="AI128" i="30"/>
  <c r="AI129" i="30"/>
  <c r="AI130" i="30"/>
  <c r="AI131" i="30"/>
  <c r="AI132" i="30"/>
  <c r="AI133" i="30"/>
  <c r="AI134" i="30"/>
  <c r="AI135" i="30"/>
  <c r="AI136" i="30"/>
  <c r="AI137" i="30"/>
  <c r="AI138" i="30"/>
  <c r="AI139" i="30"/>
  <c r="AI4" i="30"/>
  <c r="AB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61" i="34"/>
  <c r="AC62" i="34"/>
  <c r="AC63" i="34"/>
  <c r="AC64" i="34"/>
  <c r="AC65" i="34"/>
  <c r="AC66" i="34"/>
  <c r="AC67" i="34"/>
  <c r="AC68" i="34"/>
  <c r="AC69" i="34"/>
  <c r="AC70" i="34"/>
  <c r="AC71" i="34"/>
  <c r="AC72" i="34"/>
  <c r="AC73" i="34"/>
  <c r="AC74" i="34"/>
  <c r="AC75" i="34"/>
  <c r="AC76" i="34"/>
  <c r="AC77" i="34"/>
  <c r="AC78" i="34"/>
  <c r="AC79" i="34"/>
  <c r="AC80" i="34"/>
  <c r="AC81" i="34"/>
  <c r="AC82" i="34"/>
  <c r="AC83" i="34"/>
  <c r="AC84" i="34"/>
  <c r="AC85" i="34"/>
  <c r="AC86" i="34"/>
  <c r="AC12" i="34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M406" i="61" s="1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M420" i="61" s="1"/>
  <c r="AM74" i="39"/>
  <c r="AM75" i="39"/>
  <c r="M422" i="61" s="1"/>
  <c r="AM76" i="39"/>
  <c r="AM77" i="39"/>
  <c r="AM78" i="39"/>
  <c r="AM79" i="39"/>
  <c r="AM80" i="39"/>
  <c r="AM81" i="39"/>
  <c r="AM82" i="39"/>
  <c r="AM83" i="39"/>
  <c r="AM84" i="39"/>
  <c r="AM85" i="39"/>
  <c r="M436" i="61" s="1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L408" i="61" s="1"/>
  <c r="AL64" i="39"/>
  <c r="L409" i="61" s="1"/>
  <c r="AL65" i="39"/>
  <c r="AL66" i="39"/>
  <c r="AL67" i="39"/>
  <c r="AL68" i="39"/>
  <c r="AL69" i="39"/>
  <c r="AL70" i="39"/>
  <c r="AL71" i="39"/>
  <c r="AL72" i="39"/>
  <c r="AL73" i="39"/>
  <c r="AL74" i="39"/>
  <c r="AL75" i="39"/>
  <c r="L422" i="61" s="1"/>
  <c r="AL76" i="39"/>
  <c r="L423" i="61" s="1"/>
  <c r="AL77" i="39"/>
  <c r="AL78" i="39"/>
  <c r="AL79" i="39"/>
  <c r="AL80" i="39"/>
  <c r="AL81" i="39"/>
  <c r="AL82" i="39"/>
  <c r="AL83" i="39"/>
  <c r="AL84" i="39"/>
  <c r="AL85" i="39"/>
  <c r="AL86" i="39"/>
  <c r="AL87" i="39"/>
  <c r="L440" i="61" s="1"/>
  <c r="AL88" i="39"/>
  <c r="L441" i="61" s="1"/>
  <c r="AL89" i="39"/>
  <c r="AL90" i="39"/>
  <c r="AL91" i="39"/>
  <c r="AL92" i="39"/>
  <c r="AL93" i="39"/>
  <c r="AL94" i="39"/>
  <c r="AL95" i="39"/>
  <c r="AL96" i="39"/>
  <c r="AL97" i="39"/>
  <c r="AL98" i="39"/>
  <c r="AL99" i="39"/>
  <c r="L456" i="61" s="1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10" i="16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I10" i="19"/>
  <c r="AH10" i="19"/>
  <c r="AG10" i="19"/>
  <c r="M398" i="61"/>
  <c r="M399" i="61"/>
  <c r="M400" i="61"/>
  <c r="M405" i="61"/>
  <c r="M407" i="61"/>
  <c r="M408" i="61"/>
  <c r="M409" i="61"/>
  <c r="M410" i="61"/>
  <c r="M413" i="61"/>
  <c r="M414" i="61"/>
  <c r="M415" i="61"/>
  <c r="M416" i="61"/>
  <c r="M419" i="61"/>
  <c r="M421" i="61"/>
  <c r="M423" i="61"/>
  <c r="M424" i="61"/>
  <c r="M425" i="61"/>
  <c r="M434" i="61"/>
  <c r="M435" i="61"/>
  <c r="M439" i="61"/>
  <c r="M442" i="61"/>
  <c r="M445" i="61"/>
  <c r="M447" i="61"/>
  <c r="M448" i="61"/>
  <c r="M453" i="61"/>
  <c r="M455" i="61"/>
  <c r="M456" i="61"/>
  <c r="L398" i="61"/>
  <c r="L399" i="61"/>
  <c r="L400" i="61"/>
  <c r="L405" i="61"/>
  <c r="L406" i="61"/>
  <c r="L407" i="61"/>
  <c r="L413" i="61"/>
  <c r="L414" i="61"/>
  <c r="L415" i="61"/>
  <c r="L416" i="61"/>
  <c r="L419" i="61"/>
  <c r="L420" i="61"/>
  <c r="L421" i="61"/>
  <c r="L425" i="61"/>
  <c r="L428" i="61"/>
  <c r="L429" i="61"/>
  <c r="L430" i="61"/>
  <c r="L435" i="61"/>
  <c r="L436" i="61"/>
  <c r="L439" i="61"/>
  <c r="L447" i="61"/>
  <c r="L448" i="61"/>
  <c r="L453" i="61"/>
  <c r="L454" i="61"/>
  <c r="L455" i="61"/>
  <c r="M440" i="61"/>
  <c r="M441" i="61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G11" i="19"/>
  <c r="AG12" i="19"/>
  <c r="AI12" i="19" s="1"/>
  <c r="AG13" i="19"/>
  <c r="AI13" i="19" s="1"/>
  <c r="AG14" i="19"/>
  <c r="AG15" i="19"/>
  <c r="AI15" i="19" s="1"/>
  <c r="AG16" i="19"/>
  <c r="AI16" i="19" s="1"/>
  <c r="AG17" i="19"/>
  <c r="AG18" i="19"/>
  <c r="AG19" i="19"/>
  <c r="AI19" i="19" s="1"/>
  <c r="AG20" i="19"/>
  <c r="AG21" i="19"/>
  <c r="AG22" i="19"/>
  <c r="AG23" i="19"/>
  <c r="AG24" i="19"/>
  <c r="AI24" i="19" s="1"/>
  <c r="AG25" i="19"/>
  <c r="AI25" i="19" s="1"/>
  <c r="AG26" i="19"/>
  <c r="AG27" i="19"/>
  <c r="AI27" i="19" s="1"/>
  <c r="AG28" i="19"/>
  <c r="AI28" i="19" s="1"/>
  <c r="AG29" i="19"/>
  <c r="AG30" i="19"/>
  <c r="AG31" i="19"/>
  <c r="AI31" i="19" s="1"/>
  <c r="AG32" i="19"/>
  <c r="AG33" i="19"/>
  <c r="AG34" i="19"/>
  <c r="AG35" i="19"/>
  <c r="AG36" i="19"/>
  <c r="AI36" i="19" s="1"/>
  <c r="AG37" i="19"/>
  <c r="AI37" i="19" s="1"/>
  <c r="AG38" i="19"/>
  <c r="AG39" i="19"/>
  <c r="AI39" i="19" s="1"/>
  <c r="AG40" i="19"/>
  <c r="AI40" i="19" s="1"/>
  <c r="AG41" i="19"/>
  <c r="AG42" i="19"/>
  <c r="AG43" i="19"/>
  <c r="AI43" i="19" s="1"/>
  <c r="AG44" i="19"/>
  <c r="AG45" i="19"/>
  <c r="AG46" i="19"/>
  <c r="AG47" i="19"/>
  <c r="AG48" i="19"/>
  <c r="AI48" i="19" s="1"/>
  <c r="AG49" i="19"/>
  <c r="AI49" i="19" s="1"/>
  <c r="AG50" i="19"/>
  <c r="AG51" i="19"/>
  <c r="AI51" i="19" s="1"/>
  <c r="AG52" i="19"/>
  <c r="AI52" i="19" s="1"/>
  <c r="AG53" i="19"/>
  <c r="AG54" i="19"/>
  <c r="AG55" i="19"/>
  <c r="AI55" i="19" s="1"/>
  <c r="AG56" i="19"/>
  <c r="AG57" i="19"/>
  <c r="AG58" i="19"/>
  <c r="AG59" i="19"/>
  <c r="AG60" i="19"/>
  <c r="AI60" i="19" s="1"/>
  <c r="AG61" i="19"/>
  <c r="AI61" i="19" s="1"/>
  <c r="AG62" i="19"/>
  <c r="AG63" i="19"/>
  <c r="AI63" i="19" s="1"/>
  <c r="AG64" i="19"/>
  <c r="AI64" i="19" s="1"/>
  <c r="AG65" i="19"/>
  <c r="AG66" i="19"/>
  <c r="AG67" i="19"/>
  <c r="AI67" i="19" s="1"/>
  <c r="AG68" i="19"/>
  <c r="AG69" i="19"/>
  <c r="AG70" i="19"/>
  <c r="M476" i="61"/>
  <c r="M428" i="61"/>
  <c r="M429" i="61"/>
  <c r="M430" i="61"/>
  <c r="M404" i="61"/>
  <c r="M418" i="61"/>
  <c r="M446" i="61"/>
  <c r="L410" i="61"/>
  <c r="L424" i="61"/>
  <c r="L442" i="61"/>
  <c r="L446" i="61"/>
  <c r="M401" i="61"/>
  <c r="M417" i="61"/>
  <c r="M449" i="61"/>
  <c r="L401" i="61"/>
  <c r="L404" i="61"/>
  <c r="L434" i="61"/>
  <c r="L445" i="61"/>
  <c r="L449" i="61"/>
  <c r="L418" i="61"/>
  <c r="L433" i="61"/>
  <c r="M433" i="61"/>
  <c r="M454" i="61"/>
  <c r="L417" i="61"/>
  <c r="AH4" i="19"/>
  <c r="AJ4" i="19"/>
  <c r="AK4" i="19"/>
  <c r="AK3" i="19" s="1"/>
  <c r="AH5" i="19"/>
  <c r="AJ5" i="19"/>
  <c r="AK5" i="19"/>
  <c r="AH6" i="19"/>
  <c r="AJ6" i="19"/>
  <c r="AK6" i="19"/>
  <c r="AH7" i="19"/>
  <c r="AJ7" i="19"/>
  <c r="AK7" i="19"/>
  <c r="AH8" i="19"/>
  <c r="AJ8" i="19"/>
  <c r="AK8" i="19"/>
  <c r="AH9" i="19"/>
  <c r="AJ9" i="19"/>
  <c r="AK9" i="19"/>
  <c r="AH71" i="19"/>
  <c r="AJ71" i="19"/>
  <c r="AK71" i="19"/>
  <c r="AL4" i="16"/>
  <c r="AM4" i="16"/>
  <c r="AO4" i="16"/>
  <c r="AO3" i="16" s="1"/>
  <c r="AP4" i="16"/>
  <c r="AP3" i="16" s="1"/>
  <c r="AL5" i="16"/>
  <c r="AM5" i="16"/>
  <c r="AO5" i="16"/>
  <c r="AP5" i="16"/>
  <c r="AL6" i="16"/>
  <c r="AM6" i="16"/>
  <c r="AO6" i="16"/>
  <c r="AP6" i="16"/>
  <c r="AL7" i="16"/>
  <c r="AM7" i="16"/>
  <c r="AO7" i="16"/>
  <c r="AP7" i="16"/>
  <c r="AL8" i="16"/>
  <c r="AM8" i="16"/>
  <c r="AO8" i="16"/>
  <c r="AP8" i="16"/>
  <c r="AL9" i="16"/>
  <c r="AM9" i="16"/>
  <c r="AO9" i="16"/>
  <c r="AP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K456" i="61" l="1"/>
  <c r="K440" i="61"/>
  <c r="K422" i="61"/>
  <c r="K409" i="61"/>
  <c r="K455" i="61"/>
  <c r="K423" i="61"/>
  <c r="K435" i="61"/>
  <c r="K452" i="61"/>
  <c r="K434" i="61"/>
  <c r="K418" i="61"/>
  <c r="K404" i="61"/>
  <c r="K419" i="61"/>
  <c r="K449" i="61"/>
  <c r="K433" i="61"/>
  <c r="K417" i="61"/>
  <c r="K401" i="61"/>
  <c r="K405" i="61"/>
  <c r="AI22" i="19"/>
  <c r="K454" i="61"/>
  <c r="K436" i="61"/>
  <c r="K420" i="61"/>
  <c r="K406" i="61"/>
  <c r="AI69" i="19"/>
  <c r="AI57" i="19"/>
  <c r="AI45" i="19"/>
  <c r="AI33" i="19"/>
  <c r="AI21" i="19"/>
  <c r="AI70" i="19"/>
  <c r="AI58" i="19"/>
  <c r="AI46" i="19"/>
  <c r="AI34" i="19"/>
  <c r="AI68" i="19"/>
  <c r="AI56" i="19"/>
  <c r="AI44" i="19"/>
  <c r="AI32" i="19"/>
  <c r="AI20" i="19"/>
  <c r="AI65" i="19"/>
  <c r="AI53" i="19"/>
  <c r="AI41" i="19"/>
  <c r="AI29" i="19"/>
  <c r="AI17" i="19"/>
  <c r="AI66" i="19"/>
  <c r="AI54" i="19"/>
  <c r="AI42" i="19"/>
  <c r="AI30" i="19"/>
  <c r="AI18" i="19"/>
  <c r="AI62" i="19"/>
  <c r="AI50" i="19"/>
  <c r="AI38" i="19"/>
  <c r="AI26" i="19"/>
  <c r="AI14" i="19"/>
  <c r="AI59" i="19"/>
  <c r="AI47" i="19"/>
  <c r="AI35" i="19"/>
  <c r="AI23" i="19"/>
  <c r="AI11" i="19"/>
  <c r="K7" i="61" s="1"/>
  <c r="K408" i="61"/>
  <c r="K441" i="61"/>
  <c r="K448" i="61"/>
  <c r="K430" i="61"/>
  <c r="K416" i="61"/>
  <c r="K400" i="61"/>
  <c r="K447" i="61"/>
  <c r="K429" i="61"/>
  <c r="K415" i="61"/>
  <c r="K399" i="61"/>
  <c r="K446" i="61"/>
  <c r="K428" i="61"/>
  <c r="K414" i="61"/>
  <c r="K398" i="61"/>
  <c r="K445" i="61"/>
  <c r="K425" i="61"/>
  <c r="K413" i="61"/>
  <c r="K453" i="61"/>
  <c r="K442" i="61"/>
  <c r="K424" i="61"/>
  <c r="K410" i="61"/>
  <c r="K439" i="61"/>
  <c r="K421" i="61"/>
  <c r="K407" i="61"/>
  <c r="AQ112" i="16"/>
  <c r="AQ94" i="16"/>
  <c r="AQ34" i="16"/>
  <c r="AQ20" i="16"/>
  <c r="Z3" i="32"/>
  <c r="AQ96" i="16"/>
  <c r="AL9" i="19"/>
  <c r="AL8" i="19"/>
  <c r="AL70" i="19"/>
  <c r="AL68" i="19"/>
  <c r="AL66" i="19"/>
  <c r="AL57" i="19"/>
  <c r="AL54" i="19"/>
  <c r="AL52" i="19"/>
  <c r="AL50" i="19"/>
  <c r="AL41" i="19"/>
  <c r="AL38" i="19"/>
  <c r="AL36" i="19"/>
  <c r="AL34" i="19"/>
  <c r="AL25" i="19"/>
  <c r="AL22" i="19"/>
  <c r="AL20" i="19"/>
  <c r="AL18" i="19"/>
  <c r="AL7" i="19"/>
  <c r="AL71" i="19"/>
  <c r="AL65" i="19"/>
  <c r="AL62" i="19"/>
  <c r="AL60" i="19"/>
  <c r="AL58" i="19"/>
  <c r="AL49" i="19"/>
  <c r="AL46" i="19"/>
  <c r="AL44" i="19"/>
  <c r="AL42" i="19"/>
  <c r="AL33" i="19"/>
  <c r="AL30" i="19"/>
  <c r="AL28" i="19"/>
  <c r="AL26" i="19"/>
  <c r="AL17" i="19"/>
  <c r="AL14" i="19"/>
  <c r="AL12" i="19"/>
  <c r="AL10" i="19"/>
  <c r="AL5" i="19"/>
  <c r="AL63" i="19"/>
  <c r="AL15" i="19"/>
  <c r="AL47" i="19"/>
  <c r="AL39" i="19"/>
  <c r="AL31" i="19"/>
  <c r="AL69" i="19"/>
  <c r="AL61" i="19"/>
  <c r="AL53" i="19"/>
  <c r="AL45" i="19"/>
  <c r="AL37" i="19"/>
  <c r="AL29" i="19"/>
  <c r="AL21" i="19"/>
  <c r="AL13" i="19"/>
  <c r="AL55" i="19"/>
  <c r="AL23" i="19"/>
  <c r="AL67" i="19"/>
  <c r="AL64" i="19"/>
  <c r="AL59" i="19"/>
  <c r="AL56" i="19"/>
  <c r="AL51" i="19"/>
  <c r="AL48" i="19"/>
  <c r="AL43" i="19"/>
  <c r="AL40" i="19"/>
  <c r="AL35" i="19"/>
  <c r="AL32" i="19"/>
  <c r="AL27" i="19"/>
  <c r="AL24" i="19"/>
  <c r="AL19" i="19"/>
  <c r="AL16" i="19"/>
  <c r="AL11" i="19"/>
  <c r="AL6" i="19"/>
  <c r="AH3" i="19"/>
  <c r="AL4" i="19"/>
  <c r="AL3" i="19" s="1"/>
  <c r="AJ3" i="19"/>
  <c r="AI3" i="39"/>
  <c r="AN6" i="16"/>
  <c r="AN5" i="16"/>
  <c r="AQ5" i="16"/>
  <c r="AL3" i="39"/>
  <c r="AJ3" i="39"/>
  <c r="AM3" i="39"/>
  <c r="AQ187" i="16"/>
  <c r="AQ185" i="16"/>
  <c r="AQ184" i="16"/>
  <c r="AQ183" i="16"/>
  <c r="AQ181" i="16"/>
  <c r="AQ180" i="16"/>
  <c r="AQ172" i="16"/>
  <c r="AQ75" i="16"/>
  <c r="AQ71" i="16"/>
  <c r="AQ51" i="16"/>
  <c r="AQ47" i="16"/>
  <c r="AQ8" i="16"/>
  <c r="AQ6" i="16"/>
  <c r="AQ161" i="16"/>
  <c r="AQ145" i="16"/>
  <c r="AQ144" i="16"/>
  <c r="AQ127" i="16"/>
  <c r="AQ108" i="16"/>
  <c r="AQ105" i="16"/>
  <c r="AQ104" i="16"/>
  <c r="AQ103" i="16"/>
  <c r="AQ31" i="16"/>
  <c r="AQ143" i="16"/>
  <c r="AQ128" i="16"/>
  <c r="AQ210" i="16"/>
  <c r="AQ208" i="16"/>
  <c r="AQ206" i="16"/>
  <c r="AQ194" i="16"/>
  <c r="AQ215" i="16"/>
  <c r="AQ213" i="16"/>
  <c r="AQ212" i="16"/>
  <c r="AQ203" i="16"/>
  <c r="AQ201" i="16"/>
  <c r="AQ200" i="16"/>
  <c r="AQ190" i="16"/>
  <c r="AQ124" i="16"/>
  <c r="AQ121" i="16"/>
  <c r="AQ120" i="16"/>
  <c r="AQ119" i="16"/>
  <c r="AQ110" i="16"/>
  <c r="AQ43" i="16"/>
  <c r="AQ39" i="16"/>
  <c r="AQ24" i="16"/>
  <c r="AQ19" i="16"/>
  <c r="AQ17" i="16"/>
  <c r="AQ15" i="16"/>
  <c r="AQ9" i="16"/>
  <c r="AQ7" i="16"/>
  <c r="AQ199" i="16"/>
  <c r="AQ197" i="16"/>
  <c r="AQ196" i="16"/>
  <c r="AQ178" i="16"/>
  <c r="AQ170" i="16"/>
  <c r="AQ169" i="16"/>
  <c r="AQ168" i="16"/>
  <c r="AQ167" i="16"/>
  <c r="AQ164" i="16"/>
  <c r="AQ160" i="16"/>
  <c r="AQ158" i="16"/>
  <c r="AQ150" i="16"/>
  <c r="AQ134" i="16"/>
  <c r="AQ132" i="16"/>
  <c r="AQ97" i="16"/>
  <c r="AQ91" i="16"/>
  <c r="AQ87" i="16"/>
  <c r="AQ83" i="16"/>
  <c r="AQ79" i="16"/>
  <c r="AQ66" i="16"/>
  <c r="AQ62" i="16"/>
  <c r="AQ58" i="16"/>
  <c r="AQ54" i="16"/>
  <c r="AQ211" i="16"/>
  <c r="AQ209" i="16"/>
  <c r="AQ195" i="16"/>
  <c r="AQ193" i="16"/>
  <c r="AQ192" i="16"/>
  <c r="AQ179" i="16"/>
  <c r="AQ177" i="16"/>
  <c r="AQ176" i="16"/>
  <c r="AQ159" i="16"/>
  <c r="AQ140" i="16"/>
  <c r="AQ137" i="16"/>
  <c r="AQ136" i="16"/>
  <c r="AQ135" i="16"/>
  <c r="AQ113" i="16"/>
  <c r="AQ95" i="16"/>
  <c r="AQ90" i="16"/>
  <c r="AQ86" i="16"/>
  <c r="AQ67" i="16"/>
  <c r="AQ63" i="16"/>
  <c r="AQ35" i="16"/>
  <c r="AQ32" i="16"/>
  <c r="AQ14" i="16"/>
  <c r="AN9" i="16"/>
  <c r="AN8" i="16"/>
  <c r="AQ207" i="16"/>
  <c r="AQ205" i="16"/>
  <c r="AQ204" i="16"/>
  <c r="AQ202" i="16"/>
  <c r="AQ191" i="16"/>
  <c r="AQ189" i="16"/>
  <c r="AQ188" i="16"/>
  <c r="AQ186" i="16"/>
  <c r="AQ175" i="16"/>
  <c r="AQ174" i="16"/>
  <c r="AQ173" i="16"/>
  <c r="AQ171" i="16"/>
  <c r="AQ166" i="16"/>
  <c r="AQ156" i="16"/>
  <c r="AQ153" i="16"/>
  <c r="AQ152" i="16"/>
  <c r="AQ151" i="16"/>
  <c r="AQ148" i="16"/>
  <c r="AQ129" i="16"/>
  <c r="AQ126" i="16"/>
  <c r="AQ111" i="16"/>
  <c r="AQ102" i="16"/>
  <c r="AQ100" i="16"/>
  <c r="AQ82" i="16"/>
  <c r="AQ78" i="16"/>
  <c r="AQ59" i="16"/>
  <c r="AQ55" i="16"/>
  <c r="AQ50" i="16"/>
  <c r="AQ46" i="16"/>
  <c r="AQ28" i="16"/>
  <c r="AQ27" i="16"/>
  <c r="AQ23" i="16"/>
  <c r="AQ12" i="16"/>
  <c r="AQ11" i="16"/>
  <c r="AQ214" i="16"/>
  <c r="AQ198" i="16"/>
  <c r="AQ182" i="16"/>
  <c r="AQ142" i="16"/>
  <c r="AQ118" i="16"/>
  <c r="AQ116" i="16"/>
  <c r="AQ74" i="16"/>
  <c r="AQ70" i="16"/>
  <c r="AQ42" i="16"/>
  <c r="AQ38" i="16"/>
  <c r="AQ165" i="16"/>
  <c r="AQ155" i="16"/>
  <c r="AQ154" i="16"/>
  <c r="AQ149" i="16"/>
  <c r="AQ139" i="16"/>
  <c r="AQ138" i="16"/>
  <c r="AQ133" i="16"/>
  <c r="AQ123" i="16"/>
  <c r="AQ122" i="16"/>
  <c r="AQ117" i="16"/>
  <c r="AQ107" i="16"/>
  <c r="AQ106" i="16"/>
  <c r="AQ101" i="16"/>
  <c r="AQ89" i="16"/>
  <c r="AQ88" i="16"/>
  <c r="AQ81" i="16"/>
  <c r="AQ80" i="16"/>
  <c r="AQ73" i="16"/>
  <c r="AQ72" i="16"/>
  <c r="AQ65" i="16"/>
  <c r="AQ64" i="16"/>
  <c r="AQ57" i="16"/>
  <c r="AQ56" i="16"/>
  <c r="AQ49" i="16"/>
  <c r="AQ48" i="16"/>
  <c r="AQ41" i="16"/>
  <c r="AQ40" i="16"/>
  <c r="AQ33" i="16"/>
  <c r="AQ26" i="16"/>
  <c r="AQ25" i="16"/>
  <c r="AQ18" i="16"/>
  <c r="AQ10" i="16"/>
  <c r="AN7" i="16"/>
  <c r="AM3" i="16"/>
  <c r="AQ16" i="16"/>
  <c r="AQ163" i="16"/>
  <c r="AQ162" i="16"/>
  <c r="AQ157" i="16"/>
  <c r="AQ147" i="16"/>
  <c r="AQ146" i="16"/>
  <c r="AQ141" i="16"/>
  <c r="AQ131" i="16"/>
  <c r="AQ130" i="16"/>
  <c r="AQ125" i="16"/>
  <c r="AQ115" i="16"/>
  <c r="AQ114" i="16"/>
  <c r="AQ109" i="16"/>
  <c r="AQ99" i="16"/>
  <c r="AQ98" i="16"/>
  <c r="AQ93" i="16"/>
  <c r="AQ92" i="16"/>
  <c r="AQ85" i="16"/>
  <c r="AQ84" i="16"/>
  <c r="AQ77" i="16"/>
  <c r="AQ76" i="16"/>
  <c r="AQ69" i="16"/>
  <c r="AQ68" i="16"/>
  <c r="AQ61" i="16"/>
  <c r="AQ60" i="16"/>
  <c r="AQ53" i="16"/>
  <c r="AQ52" i="16"/>
  <c r="AQ45" i="16"/>
  <c r="AQ44" i="16"/>
  <c r="AQ37" i="16"/>
  <c r="AQ36" i="16"/>
  <c r="AQ30" i="16"/>
  <c r="AQ29" i="16"/>
  <c r="AQ22" i="16"/>
  <c r="AQ21" i="16"/>
  <c r="AQ13" i="16"/>
  <c r="AL3" i="16"/>
  <c r="AQ4" i="16"/>
  <c r="AQ3" i="16" s="1"/>
  <c r="AN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C4" i="34"/>
  <c r="AC5" i="34"/>
  <c r="AC6" i="34"/>
  <c r="AC7" i="34"/>
  <c r="AC8" i="34"/>
  <c r="AC9" i="34"/>
  <c r="AC10" i="34"/>
  <c r="AC11" i="34"/>
  <c r="AA3" i="32" l="1"/>
  <c r="AK3" i="39"/>
  <c r="AN3" i="16"/>
  <c r="K457" i="61"/>
  <c r="AC3" i="34"/>
  <c r="AI3" i="30" l="1"/>
  <c r="AC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N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N103" i="39"/>
  <c r="AN106" i="39"/>
  <c r="AN110" i="39"/>
  <c r="AN111" i="39"/>
  <c r="AN115" i="39"/>
  <c r="AN119" i="39"/>
  <c r="AN122" i="39"/>
  <c r="AN126" i="39"/>
  <c r="AN127" i="39"/>
  <c r="AN130" i="39"/>
  <c r="AN131" i="39"/>
  <c r="AN135" i="39"/>
  <c r="AN139" i="39"/>
  <c r="AN142" i="39"/>
  <c r="AN143" i="39"/>
  <c r="AN146" i="39"/>
  <c r="AN147" i="39"/>
  <c r="AN151" i="39"/>
  <c r="AN155" i="39"/>
  <c r="AN158" i="39"/>
  <c r="AN159" i="39"/>
  <c r="AN162" i="39"/>
  <c r="AN163" i="39"/>
  <c r="AN167" i="39"/>
  <c r="AN171" i="39"/>
  <c r="AN174" i="39"/>
  <c r="AN175" i="39"/>
  <c r="AN178" i="39"/>
  <c r="AN179" i="39"/>
  <c r="AN183" i="39"/>
  <c r="AN187" i="39"/>
  <c r="AN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N186" i="39"/>
  <c r="AN184" i="39"/>
  <c r="AN182" i="39"/>
  <c r="AN180" i="39"/>
  <c r="AN176" i="39"/>
  <c r="AN172" i="39"/>
  <c r="AN170" i="39"/>
  <c r="AN168" i="39"/>
  <c r="AN166" i="39"/>
  <c r="AN164" i="39"/>
  <c r="AN160" i="39"/>
  <c r="AN156" i="39"/>
  <c r="AN154" i="39"/>
  <c r="AN152" i="39"/>
  <c r="AN150" i="39"/>
  <c r="AN148" i="39"/>
  <c r="AN144" i="39"/>
  <c r="AN140" i="39"/>
  <c r="AN138" i="39"/>
  <c r="AN136" i="39"/>
  <c r="AN134" i="39"/>
  <c r="AN132" i="39"/>
  <c r="AN128" i="39"/>
  <c r="AN125" i="39"/>
  <c r="AN124" i="39"/>
  <c r="AN123" i="39"/>
  <c r="AN120" i="39"/>
  <c r="AN118" i="39"/>
  <c r="AN116" i="39"/>
  <c r="AN114" i="39"/>
  <c r="AN112" i="39"/>
  <c r="AN108" i="39"/>
  <c r="AN107" i="39"/>
  <c r="AN104" i="39"/>
  <c r="AN102" i="39"/>
  <c r="AN100" i="39"/>
  <c r="AN98" i="39"/>
  <c r="AN96" i="39"/>
  <c r="AN93" i="39"/>
  <c r="AN92" i="39"/>
  <c r="AN90" i="39"/>
  <c r="AN89" i="39"/>
  <c r="AN85" i="39"/>
  <c r="AN81" i="39"/>
  <c r="AN80" i="39"/>
  <c r="AN77" i="39"/>
  <c r="AN76" i="39"/>
  <c r="AN74" i="39"/>
  <c r="AN71" i="39"/>
  <c r="AN70" i="39"/>
  <c r="AN67" i="39"/>
  <c r="AN66" i="39"/>
  <c r="AN64" i="39"/>
  <c r="AN62" i="39"/>
  <c r="AN58" i="39"/>
  <c r="AN57" i="39"/>
  <c r="AN53" i="39"/>
  <c r="AN51" i="39"/>
  <c r="AN49" i="39"/>
  <c r="AN47" i="39"/>
  <c r="AN43" i="39"/>
  <c r="AN42" i="39"/>
  <c r="AN39" i="39"/>
  <c r="AN38" i="39"/>
  <c r="AN33" i="39"/>
  <c r="AN32" i="39"/>
  <c r="AN29" i="39"/>
  <c r="AN18" i="39"/>
  <c r="AN6" i="39" l="1"/>
  <c r="AN16" i="39"/>
  <c r="AN54" i="39"/>
  <c r="AN79" i="39"/>
  <c r="L350" i="61"/>
  <c r="AN28" i="39"/>
  <c r="AN11" i="39"/>
  <c r="AN22" i="39"/>
  <c r="AN9" i="39"/>
  <c r="AN24" i="39"/>
  <c r="AN36" i="39"/>
  <c r="AN45" i="39"/>
  <c r="AN50" i="39"/>
  <c r="AN60" i="39"/>
  <c r="AN63" i="39"/>
  <c r="AN83" i="39"/>
  <c r="AN87" i="39"/>
  <c r="AN94" i="39"/>
  <c r="AN99" i="39"/>
  <c r="AN5" i="39"/>
  <c r="AN10" i="39"/>
  <c r="AN15" i="39"/>
  <c r="AN21" i="39"/>
  <c r="AN27" i="39"/>
  <c r="AN30" i="39"/>
  <c r="AN46" i="39"/>
  <c r="AN56" i="39"/>
  <c r="AN61" i="39"/>
  <c r="AN69" i="39"/>
  <c r="AN73" i="39"/>
  <c r="AN84" i="39"/>
  <c r="AN95" i="39"/>
  <c r="K152" i="61"/>
  <c r="AN109" i="39"/>
  <c r="AN88" i="39"/>
  <c r="AN78" i="39"/>
  <c r="AN59" i="39"/>
  <c r="AN52" i="39"/>
  <c r="M393" i="61"/>
  <c r="AN44" i="39"/>
  <c r="AN34" i="39"/>
  <c r="L371" i="61"/>
  <c r="AN31" i="39"/>
  <c r="L368" i="61"/>
  <c r="AN25" i="39"/>
  <c r="L360" i="61"/>
  <c r="AN23" i="39"/>
  <c r="L358" i="61"/>
  <c r="AN19" i="39"/>
  <c r="L352" i="61"/>
  <c r="AN13" i="39"/>
  <c r="L344" i="61"/>
  <c r="AN12" i="39"/>
  <c r="L343" i="61"/>
  <c r="AN7" i="39"/>
  <c r="L338" i="61"/>
  <c r="AN101" i="39"/>
  <c r="AN37" i="39"/>
  <c r="M376" i="61"/>
  <c r="AN8" i="39"/>
  <c r="AN72" i="39"/>
  <c r="AN117" i="39"/>
  <c r="AN82" i="39"/>
  <c r="AN65" i="39"/>
  <c r="AN35" i="39"/>
  <c r="M372" i="61"/>
  <c r="AN26" i="39"/>
  <c r="M361" i="61"/>
  <c r="AN20" i="39"/>
  <c r="M355" i="61"/>
  <c r="AN14" i="39"/>
  <c r="M345" i="61"/>
  <c r="AN4" i="39"/>
  <c r="M339" i="61"/>
  <c r="AN48" i="39"/>
  <c r="AN55" i="39"/>
  <c r="AN68" i="39"/>
  <c r="AN75" i="39"/>
  <c r="AN86" i="39"/>
  <c r="AN91" i="39"/>
  <c r="AN97" i="39"/>
  <c r="AN105" i="39"/>
  <c r="AN113" i="39"/>
  <c r="AN121" i="39"/>
  <c r="AN129" i="39"/>
  <c r="AN137" i="39"/>
  <c r="AN145" i="39"/>
  <c r="AN153" i="39"/>
  <c r="AN161" i="39"/>
  <c r="AN169" i="39"/>
  <c r="AN177" i="39"/>
  <c r="AN185" i="39"/>
  <c r="AN40" i="39"/>
  <c r="AN133" i="39"/>
  <c r="AN141" i="39"/>
  <c r="AN149" i="39"/>
  <c r="AN157" i="39"/>
  <c r="AN165" i="39"/>
  <c r="AN173" i="39"/>
  <c r="AN181" i="39"/>
  <c r="AN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N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AB3" i="32"/>
  <c r="AD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G4" i="34"/>
  <c r="AG5" i="34"/>
  <c r="AG6" i="34"/>
  <c r="AG7" i="34"/>
  <c r="AG8" i="34"/>
  <c r="AG9" i="34"/>
  <c r="AG10" i="34"/>
  <c r="AG11" i="34"/>
  <c r="AG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F4" i="34" l="1"/>
  <c r="AD4" i="34"/>
  <c r="AF5" i="34" l="1"/>
  <c r="AF6" i="34"/>
  <c r="AF7" i="34"/>
  <c r="AF8" i="34"/>
  <c r="AF9" i="34"/>
  <c r="AF10" i="34"/>
  <c r="AF11" i="34"/>
  <c r="AD5" i="34"/>
  <c r="AD6" i="34"/>
  <c r="AD7" i="34"/>
  <c r="AD8" i="34"/>
  <c r="AD9" i="34"/>
  <c r="AD10" i="34"/>
  <c r="AD11" i="34"/>
  <c r="J23" i="61" l="1"/>
  <c r="H47" i="61" l="1"/>
  <c r="AH85" i="34" l="1"/>
  <c r="AH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E10" i="34" l="1"/>
  <c r="AE4" i="34"/>
  <c r="AE7" i="34" l="1"/>
  <c r="AE11" i="34"/>
  <c r="AE5" i="34"/>
  <c r="AE6" i="34"/>
  <c r="AE9" i="34"/>
  <c r="AE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L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N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H5" i="34"/>
  <c r="AH7" i="34"/>
  <c r="AH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H29" i="34"/>
  <c r="L481" i="61"/>
  <c r="L482" i="61"/>
  <c r="L483" i="61"/>
  <c r="L484" i="61"/>
  <c r="L485" i="61"/>
  <c r="L486" i="61"/>
  <c r="L487" i="61"/>
  <c r="L488" i="61"/>
  <c r="L489" i="61"/>
  <c r="AH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H54" i="34"/>
  <c r="L510" i="61"/>
  <c r="L511" i="61"/>
  <c r="L512" i="61"/>
  <c r="L513" i="61"/>
  <c r="L514" i="61"/>
  <c r="AH60" i="34"/>
  <c r="L518" i="61"/>
  <c r="L519" i="61"/>
  <c r="L520" i="61"/>
  <c r="L521" i="61"/>
  <c r="L525" i="61"/>
  <c r="L526" i="61"/>
  <c r="AH68" i="34"/>
  <c r="L530" i="61"/>
  <c r="L531" i="61"/>
  <c r="L532" i="61"/>
  <c r="L533" i="61"/>
  <c r="L534" i="61"/>
  <c r="L535" i="61"/>
  <c r="AH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N57" i="30"/>
  <c r="K734" i="61"/>
  <c r="K657" i="61"/>
  <c r="K591" i="61"/>
  <c r="K725" i="61"/>
  <c r="K683" i="61"/>
  <c r="K649" i="61"/>
  <c r="K615" i="61"/>
  <c r="AN133" i="30"/>
  <c r="K560" i="61"/>
  <c r="K569" i="61"/>
  <c r="K572" i="61"/>
  <c r="K556" i="61"/>
  <c r="K573" i="61"/>
  <c r="K563" i="61"/>
  <c r="K555" i="61"/>
  <c r="K568" i="61"/>
  <c r="K562" i="61"/>
  <c r="AH6" i="34"/>
  <c r="AH12" i="34"/>
  <c r="AH35" i="34"/>
  <c r="AH10" i="34"/>
  <c r="AH4" i="34"/>
  <c r="AH81" i="34"/>
  <c r="AH65" i="34"/>
  <c r="AH9" i="34"/>
  <c r="K482" i="61"/>
  <c r="K472" i="61"/>
  <c r="K464" i="61"/>
  <c r="AH67" i="34"/>
  <c r="AH27" i="34"/>
  <c r="AH83" i="34"/>
  <c r="K534" i="61"/>
  <c r="K512" i="61"/>
  <c r="K502" i="61"/>
  <c r="K494" i="61"/>
  <c r="K484" i="61"/>
  <c r="K474" i="61"/>
  <c r="K466" i="61"/>
  <c r="AH8" i="34"/>
  <c r="AH51" i="34"/>
  <c r="AH19" i="34"/>
  <c r="AH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H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N27" i="30"/>
  <c r="AN116" i="30"/>
  <c r="AN74" i="30"/>
  <c r="K730" i="61"/>
  <c r="K713" i="61"/>
  <c r="K698" i="61"/>
  <c r="K680" i="61"/>
  <c r="K663" i="61"/>
  <c r="K646" i="61"/>
  <c r="AN80" i="30"/>
  <c r="AN17" i="30"/>
  <c r="K729" i="61"/>
  <c r="K712" i="61"/>
  <c r="K697" i="61"/>
  <c r="K679" i="61"/>
  <c r="K662" i="61"/>
  <c r="K637" i="61"/>
  <c r="K627" i="61"/>
  <c r="K620" i="61"/>
  <c r="K611" i="61"/>
  <c r="K595" i="61"/>
  <c r="AN132" i="30"/>
  <c r="AN110" i="30"/>
  <c r="AN95" i="30"/>
  <c r="AN73" i="30"/>
  <c r="AN52" i="30"/>
  <c r="AN36" i="30"/>
  <c r="AN16" i="30"/>
  <c r="K628" i="61"/>
  <c r="K621" i="61"/>
  <c r="K612" i="61"/>
  <c r="K603" i="61"/>
  <c r="K596" i="61"/>
  <c r="K589" i="61"/>
  <c r="AN137" i="30"/>
  <c r="AN122" i="30"/>
  <c r="AN50" i="30"/>
  <c r="AN131" i="30"/>
  <c r="AN109" i="30"/>
  <c r="AN89" i="30"/>
  <c r="AN72" i="30"/>
  <c r="AN31" i="30"/>
  <c r="AN15" i="30"/>
  <c r="AN96" i="30"/>
  <c r="AN37" i="30"/>
  <c r="AN125" i="30"/>
  <c r="AN108" i="30"/>
  <c r="AN88" i="30"/>
  <c r="AN51" i="30"/>
  <c r="AN30" i="30"/>
  <c r="AN10" i="30"/>
  <c r="AN124" i="30"/>
  <c r="AN105" i="30"/>
  <c r="AN87" i="30"/>
  <c r="AN66" i="30"/>
  <c r="AN45" i="30"/>
  <c r="AN29" i="30"/>
  <c r="AN9" i="30"/>
  <c r="AN67" i="30"/>
  <c r="AN114" i="30"/>
  <c r="AN34" i="30"/>
  <c r="AN123" i="30"/>
  <c r="AN104" i="30"/>
  <c r="AN81" i="30"/>
  <c r="AN65" i="30"/>
  <c r="AN44" i="30"/>
  <c r="AN24" i="30"/>
  <c r="AN8" i="30"/>
  <c r="AN139" i="30"/>
  <c r="AN118" i="30"/>
  <c r="AN103" i="30"/>
  <c r="AN59" i="30"/>
  <c r="AN43" i="30"/>
  <c r="AN23" i="30"/>
  <c r="AN138" i="30"/>
  <c r="AN117" i="30"/>
  <c r="AN97" i="30"/>
  <c r="AN79" i="30"/>
  <c r="AN58" i="30"/>
  <c r="AN38" i="30"/>
  <c r="AN22" i="30"/>
  <c r="R736" i="61"/>
  <c r="Q736" i="61"/>
  <c r="AN130" i="30"/>
  <c r="AN115" i="30"/>
  <c r="AN107" i="30"/>
  <c r="AN102" i="30"/>
  <c r="AN94" i="30"/>
  <c r="AN86" i="30"/>
  <c r="AN78" i="30"/>
  <c r="AN64" i="30"/>
  <c r="AN56" i="30"/>
  <c r="AN42" i="30"/>
  <c r="AN35" i="30"/>
  <c r="AN28" i="30"/>
  <c r="AN21" i="30"/>
  <c r="AN14" i="30"/>
  <c r="AN7" i="30"/>
  <c r="AN136" i="30"/>
  <c r="AN129" i="30"/>
  <c r="AN121" i="30"/>
  <c r="AN101" i="30"/>
  <c r="AN93" i="30"/>
  <c r="AN85" i="30"/>
  <c r="AN77" i="30"/>
  <c r="AN71" i="30"/>
  <c r="AN63" i="30"/>
  <c r="AN55" i="30"/>
  <c r="AN49" i="30"/>
  <c r="AN41" i="30"/>
  <c r="AN20" i="30"/>
  <c r="AN13" i="30"/>
  <c r="AN6" i="30"/>
  <c r="AN135" i="30"/>
  <c r="AN120" i="30"/>
  <c r="AN92" i="30"/>
  <c r="AN76" i="30"/>
  <c r="AN62" i="30"/>
  <c r="AN134" i="30"/>
  <c r="AN127" i="30"/>
  <c r="AN119" i="30"/>
  <c r="AN112" i="30"/>
  <c r="AN91" i="30"/>
  <c r="AN83" i="30"/>
  <c r="AN69" i="30"/>
  <c r="AN61" i="30"/>
  <c r="AN47" i="30"/>
  <c r="AN33" i="30"/>
  <c r="AN26" i="30"/>
  <c r="AN19" i="30"/>
  <c r="AN11" i="30"/>
  <c r="AN128" i="30"/>
  <c r="AN113" i="30"/>
  <c r="AN100" i="30"/>
  <c r="AN84" i="30"/>
  <c r="AN70" i="30"/>
  <c r="AN54" i="30"/>
  <c r="AN48" i="30"/>
  <c r="AN40" i="30"/>
  <c r="AN12" i="30"/>
  <c r="AN5" i="30"/>
  <c r="K641" i="61"/>
  <c r="AN126" i="30"/>
  <c r="AN111" i="30"/>
  <c r="AN106" i="30"/>
  <c r="AN98" i="30"/>
  <c r="AN90" i="30"/>
  <c r="AN82" i="30"/>
  <c r="AN75" i="30"/>
  <c r="AN68" i="30"/>
  <c r="AN60" i="30"/>
  <c r="AN53" i="30"/>
  <c r="AN46" i="30"/>
  <c r="AN39" i="30"/>
  <c r="AN32" i="30"/>
  <c r="AN25" i="30"/>
  <c r="AN18" i="30"/>
  <c r="K571" i="61"/>
  <c r="K561" i="61"/>
  <c r="AH82" i="34"/>
  <c r="AH74" i="34"/>
  <c r="AH66" i="34"/>
  <c r="AH58" i="34"/>
  <c r="AH50" i="34"/>
  <c r="AH42" i="34"/>
  <c r="AH34" i="34"/>
  <c r="AH26" i="34"/>
  <c r="AH18" i="34"/>
  <c r="AH73" i="34"/>
  <c r="AH57" i="34"/>
  <c r="AH49" i="34"/>
  <c r="AH41" i="34"/>
  <c r="AH33" i="34"/>
  <c r="AH25" i="34"/>
  <c r="AH17" i="34"/>
  <c r="L549" i="61"/>
  <c r="AH84" i="34"/>
  <c r="AH80" i="34"/>
  <c r="AH72" i="34"/>
  <c r="AH64" i="34"/>
  <c r="AH56" i="34"/>
  <c r="AH48" i="34"/>
  <c r="AH40" i="34"/>
  <c r="AH32" i="34"/>
  <c r="AH24" i="34"/>
  <c r="AH16" i="34"/>
  <c r="AH79" i="34"/>
  <c r="AH71" i="34"/>
  <c r="AH63" i="34"/>
  <c r="AH55" i="34"/>
  <c r="AH47" i="34"/>
  <c r="AH31" i="34"/>
  <c r="AH23" i="34"/>
  <c r="AH15" i="34"/>
  <c r="AH78" i="34"/>
  <c r="AH70" i="34"/>
  <c r="AH62" i="34"/>
  <c r="AH46" i="34"/>
  <c r="AH38" i="34"/>
  <c r="AH30" i="34"/>
  <c r="AH22" i="34"/>
  <c r="AH77" i="34"/>
  <c r="AH69" i="34"/>
  <c r="AH61" i="34"/>
  <c r="AH53" i="34"/>
  <c r="AH45" i="34"/>
  <c r="AH37" i="34"/>
  <c r="AH21" i="34"/>
  <c r="AH13" i="34"/>
  <c r="AH14" i="34"/>
  <c r="AH76" i="34"/>
  <c r="AH52" i="34"/>
  <c r="AH44" i="34"/>
  <c r="AH36" i="34"/>
  <c r="AH28" i="34"/>
  <c r="AH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N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M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J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N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K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D3" i="34"/>
  <c r="AF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H3" i="34"/>
  <c r="AE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I8" i="19"/>
  <c r="AG8" i="19"/>
  <c r="AI71" i="19"/>
  <c r="AG71" i="19"/>
  <c r="AI7" i="19"/>
  <c r="AG7" i="19"/>
  <c r="AI5" i="19"/>
  <c r="AG5" i="19"/>
  <c r="AI9" i="19"/>
  <c r="AG9" i="19"/>
  <c r="AI3" i="19"/>
  <c r="AI4" i="19"/>
  <c r="AG4" i="19"/>
  <c r="AG3" i="19"/>
  <c r="AG6" i="19"/>
  <c r="AI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G10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<sst xmlns="http://schemas.openxmlformats.org/spreadsheetml/2006/main" count="13021" uniqueCount="2725">
  <si>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</si>
  <si>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</si>
  <si>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</si>
  <si>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</si>
  <si>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</si>
  <si>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</si>
  <si>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</si>
  <si>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</si>
  <si>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</si>
  <si>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</si>
  <si>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</si>
  <si>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</si>
  <si>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</si>
  <si>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</si>
  <si>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</si>
  <si>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</si>
  <si>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</si>
  <si>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</si>
  <si>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</si>
  <si>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</si>
  <si>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</si>
  <si>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</si>
  <si>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</si>
  <si>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</si>
  <si>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</si>
  <si>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</si>
  <si>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</si>
  <si>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</si>
  <si>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</si>
  <si>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</si>
  <si>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</si>
  <si>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</si>
  <si>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</si>
  <si>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</si>
  <si>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</si>
  <si>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</si>
  <si>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</si>
  <si>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</si>
  <si>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</si>
  <si>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</si>
  <si>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</si>
  <si>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</si>
  <si>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</si>
  <si>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</si>
  <si>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</si>
  <si>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</si>
  <si>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</si>
  <si>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</si>
  <si>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</si>
  <si>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</si>
  <si>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</si>
  <si>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</si>
  <si>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</si>
  <si>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</si>
  <si>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</si>
  <si>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</si>
  <si>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</si>
  <si>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</si>
  <si>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</si>
  <si>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</si>
  <si>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</si>
  <si>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</si>
  <si>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</si>
  <si>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</si>
  <si>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</si>
  <si>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</si>
  <si>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</si>
  <si>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</si>
  <si>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</si>
  <si>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</si>
  <si>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</si>
  <si>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</si>
  <si>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</si>
  <si>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</si>
  <si>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</si>
  <si>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</si>
  <si>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</si>
  <si>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</si>
  <si>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</si>
  <si>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</si>
  <si>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</si>
  <si>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</si>
  <si>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</si>
  <si>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</si>
  <si>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</si>
  <si>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</si>
  <si>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</si>
  <si>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</si>
  <si>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</si>
  <si>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</si>
  <si>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</si>
  <si>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</si>
  <si>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</si>
  <si>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</si>
  <si>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</si>
  <si>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</si>
  <si>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</si>
  <si>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</si>
  <si>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</si>
  <si>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</si>
  <si>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</si>
  <si>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</si>
  <si>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</si>
  <si>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</si>
  <si>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</si>
  <si>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</si>
  <si>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</si>
  <si>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</si>
  <si>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</si>
  <si>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</si>
  <si>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</si>
  <si>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</si>
  <si>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</si>
  <si>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</si>
  <si>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</si>
  <si>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</si>
  <si>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</si>
  <si>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</si>
  <si>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</si>
  <si>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</si>
  <si>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</si>
  <si>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</si>
  <si>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</si>
  <si>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</si>
  <si>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</si>
  <si>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</si>
  <si>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</si>
  <si>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</si>
  <si>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</si>
  <si>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</si>
  <si>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</si>
  <si>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</si>
  <si>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</si>
  <si>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</si>
  <si>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</si>
  <si>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</si>
  <si>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</si>
  <si>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</si>
  <si>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</si>
  <si>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</si>
  <si>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</si>
  <si>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</si>
  <si>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</si>
  <si>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</si>
  <si>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</si>
  <si>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</si>
  <si>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</si>
  <si>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</si>
  <si>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</si>
  <si>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</si>
  <si>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</si>
  <si>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</si>
  <si>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</si>
  <si>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</si>
  <si>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</si>
  <si>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</si>
  <si>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</si>
  <si>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</si>
  <si>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</si>
  <si>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</si>
  <si>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</si>
  <si>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</si>
  <si>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</si>
  <si>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</si>
  <si>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</si>
  <si>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</si>
  <si>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</si>
  <si>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</si>
  <si>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</si>
  <si>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</si>
  <si>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</si>
  <si>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</si>
  <si>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</si>
  <si>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</si>
  <si>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</si>
  <si>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</si>
  <si>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</si>
  <si>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</si>
  <si>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</si>
  <si>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</si>
  <si>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</si>
  <si>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</si>
  <si>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</si>
  <si>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</si>
  <si>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</si>
  <si>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</si>
  <si>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</si>
  <si>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</si>
  <si>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</si>
  <si>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</si>
  <si>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</si>
  <si>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</si>
  <si>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</si>
  <si>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</si>
  <si>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</si>
  <si>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</si>
  <si>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</si>
  <si>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</si>
  <si>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</si>
  <si>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</si>
  <si>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</si>
  <si>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</si>
  <si>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</si>
  <si>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</si>
  <si>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</si>
  <si>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</si>
  <si>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</si>
  <si>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</si>
  <si>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</si>
  <si>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</si>
  <si>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</si>
  <si>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</si>
  <si>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</si>
  <si>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</si>
  <si>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</si>
  <si>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</si>
  <si>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</si>
  <si>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</si>
  <si>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</si>
  <si>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</si>
  <si>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</si>
  <si>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</si>
  <si>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</si>
  <si>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</si>
  <si>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</si>
  <si>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</si>
  <si>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</si>
  <si>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</si>
  <si>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</si>
  <si>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</si>
  <si>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</si>
  <si>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</si>
  <si>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</si>
  <si>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</si>
  <si>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</si>
  <si>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</si>
  <si>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</si>
  <si>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</si>
  <si>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</si>
  <si>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</si>
  <si>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</si>
  <si>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</si>
  <si>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</si>
  <si>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</si>
  <si>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</si>
  <si>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</si>
  <si>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</si>
  <si>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</si>
  <si>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</si>
  <si>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</si>
  <si>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</si>
  <si>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</si>
  <si>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</si>
  <si>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</si>
  <si>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</si>
  <si>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</si>
  <si>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</si>
  <si>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</si>
  <si>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</si>
  <si>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</si>
  <si>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</si>
  <si>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</si>
  <si>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</si>
  <si>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</si>
  <si>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</si>
  <si>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</si>
  <si>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</si>
  <si>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</si>
  <si>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</si>
  <si>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</si>
  <si>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</si>
  <si>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</si>
  <si>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</si>
  <si>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</si>
  <si>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</si>
  <si>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</si>
  <si>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</si>
  <si>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</si>
  <si>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</si>
  <si>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</si>
  <si>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</si>
  <si>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</si>
  <si>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</si>
  <si>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</si>
  <si>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</si>
  <si>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</si>
  <si>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</si>
  <si>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</si>
  <si>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</si>
  <si>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</si>
  <si>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</si>
  <si>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</si>
  <si>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</si>
  <si>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</si>
  <si>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</si>
  <si>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</si>
  <si>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</si>
  <si>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</si>
  <si>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</si>
  <si>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</si>
  <si>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</si>
  <si>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</si>
  <si>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</si>
  <si>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</si>
  <si>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</si>
  <si>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</si>
  <si>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</si>
  <si>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</si>
  <si>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</si>
  <si>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</si>
  <si>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</si>
  <si>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</si>
  <si>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</si>
  <si>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</si>
  <si>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</si>
  <si>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</si>
  <si>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</si>
  <si>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</si>
  <si>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</si>
  <si>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</si>
  <si>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</si>
  <si>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</si>
  <si>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</si>
  <si>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</si>
  <si>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</si>
  <si>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</si>
  <si>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</si>
  <si>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</si>
  <si>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</si>
  <si>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</si>
  <si>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</si>
  <si>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</si>
  <si>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</si>
  <si>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</si>
  <si>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</si>
  <si>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</si>
  <si>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</si>
  <si>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</si>
  <si>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</si>
  <si>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</si>
  <si>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</si>
  <si>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</si>
  <si>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</si>
  <si>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</si>
  <si>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</si>
  <si>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</si>
  <si>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</si>
  <si>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</si>
  <si>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</si>
  <si>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</si>
  <si>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</si>
  <si>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</si>
  <si>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</si>
  <si>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</si>
  <si>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</si>
  <si>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</si>
  <si>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</si>
  <si>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</si>
  <si>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</si>
  <si>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</si>
  <si>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</si>
  <si>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</si>
  <si>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</si>
  <si>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</si>
  <si>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</si>
  <si>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</si>
  <si>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</si>
  <si>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</si>
  <si>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</si>
  <si>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</si>
  <si>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</si>
  <si>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</si>
  <si>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</si>
  <si>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</si>
  <si>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</si>
  <si>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</si>
  <si>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</si>
  <si>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</si>
  <si>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</si>
  <si>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</si>
  <si>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</si>
  <si>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</si>
  <si>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</si>
  <si>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</si>
  <si>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</si>
  <si>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</si>
  <si>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</si>
  <si>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</si>
  <si>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</si>
  <si>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</si>
  <si>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</si>
  <si>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</si>
  <si>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</si>
  <si>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</si>
  <si>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</si>
  <si>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</si>
  <si>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</si>
  <si>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</si>
  <si>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</si>
  <si>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</si>
  <si>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</si>
  <si>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</si>
  <si>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</si>
  <si>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</si>
  <si>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</si>
  <si>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</si>
  <si>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</si>
  <si>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</si>
  <si>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</si>
  <si>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</si>
  <si>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</si>
  <si>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</si>
  <si>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</si>
  <si>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</si>
  <si>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</si>
  <si>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</si>
  <si>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</si>
  <si>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</si>
  <si>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</si>
  <si>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</si>
  <si>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</si>
  <si>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</si>
  <si>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</si>
  <si>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</si>
  <si>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</si>
  <si>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</si>
  <si>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</si>
  <si>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</si>
  <si>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</si>
  <si>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</si>
  <si>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</si>
  <si>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</si>
  <si>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</si>
  <si>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</si>
  <si>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</si>
  <si>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</si>
  <si>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</si>
  <si>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</si>
  <si>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</si>
  <si>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</si>
  <si>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</si>
  <si>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</si>
  <si>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</si>
  <si>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</si>
  <si>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</si>
  <si>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</si>
  <si>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</si>
  <si>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</si>
  <si>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</si>
  <si>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</si>
  <si>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</si>
  <si>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</si>
  <si>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</si>
  <si>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</si>
  <si>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</si>
  <si>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</si>
  <si>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</si>
  <si>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</si>
  <si>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</si>
  <si>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</si>
  <si>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</si>
  <si>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</si>
  <si>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</si>
  <si>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</si>
  <si>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</si>
  <si>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</si>
  <si>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</si>
  <si>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</si>
  <si>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</si>
  <si>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</si>
  <si>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</si>
  <si>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</si>
  <si>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</si>
  <si>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</si>
  <si>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</si>
  <si>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</si>
  <si>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</si>
  <si>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</si>
  <si>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</si>
  <si>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</si>
  <si>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</si>
  <si>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</si>
  <si>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</si>
  <si>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</si>
  <si>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</si>
  <si>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</si>
  <si>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</si>
  <si>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</si>
  <si>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</si>
  <si>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</si>
  <si>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</si>
  <si>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</si>
  <si>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</si>
  <si>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</si>
  <si>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</si>
  <si>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</si>
  <si>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</si>
  <si>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</si>
  <si>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</si>
  <si>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</si>
  <si>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</si>
  <si>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</si>
  <si>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</si>
  <si>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</si>
  <si>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</si>
  <si>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</si>
  <si>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</si>
  <si>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</si>
  <si>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</si>
  <si>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</si>
  <si>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</si>
  <si>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</si>
  <si>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</si>
  <si>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</si>
  <si>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</si>
  <si>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</si>
  <si>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</si>
  <si>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</si>
  <si>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</si>
  <si>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</si>
  <si>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</si>
  <si>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</si>
  <si>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</si>
  <si>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</si>
  <si>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</si>
  <si>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</si>
  <si>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</si>
  <si>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</si>
  <si>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</si>
  <si>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</si>
  <si>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</si>
  <si>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</si>
  <si>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</si>
  <si>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</si>
  <si>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</si>
  <si>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</si>
  <si>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</si>
  <si>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</si>
  <si>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</si>
  <si>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</si>
  <si>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</si>
  <si>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</si>
  <si>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</si>
  <si>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</si>
  <si>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</si>
  <si>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</si>
  <si>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</si>
  <si>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</si>
  <si>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</si>
  <si>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</si>
  <si>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</si>
  <si>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</si>
  <si>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</si>
  <si>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</si>
  <si>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</si>
  <si>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</si>
  <si>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</si>
  <si>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</si>
  <si>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</si>
  <si>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</si>
  <si>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</si>
  <si>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</si>
  <si>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</si>
  <si>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</si>
  <si>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</si>
  <si>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</si>
  <si>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</si>
  <si>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</si>
  <si>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</si>
  <si>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</si>
  <si>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</si>
  <si>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</si>
  <si>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</si>
  <si>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</si>
  <si>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</si>
  <si>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</si>
  <si>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</si>
  <si>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</si>
  <si>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</si>
  <si>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</si>
  <si>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</si>
  <si>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</si>
  <si>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</si>
  <si>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</si>
  <si>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</si>
  <si>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</si>
  <si>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</si>
  <si>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</si>
  <si>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</si>
  <si>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</si>
  <si>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</si>
  <si>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</si>
  <si>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</si>
  <si>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</si>
  <si>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</si>
  <si>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</si>
  <si>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</si>
  <si>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</si>
  <si>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</si>
  <si>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</si>
  <si>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</si>
  <si>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</si>
  <si>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</si>
  <si>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</si>
  <si>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</si>
  <si>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</si>
  <si>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</si>
  <si>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</si>
  <si>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</si>
  <si>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</si>
  <si>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</si>
  <si>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</si>
  <si>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</si>
  <si>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</si>
  <si>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</si>
  <si>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</si>
  <si>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</si>
  <si>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</si>
  <si>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</si>
  <si>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</si>
  <si>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</si>
  <si>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</si>
  <si>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</si>
  <si>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</si>
  <si>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</si>
  <si>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</si>
  <si>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</si>
  <si>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</si>
  <si>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</si>
  <si>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</si>
  <si>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</si>
  <si>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</si>
  <si>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</si>
  <si>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</si>
  <si>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</si>
  <si>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</si>
  <si>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</si>
  <si>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</si>
  <si>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</si>
  <si>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</si>
  <si>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</si>
  <si>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</si>
  <si>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</si>
  <si>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</si>
  <si>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</si>
  <si>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</si>
  <si>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</si>
  <si>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</si>
  <si>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</si>
  <si>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</si>
  <si>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</si>
  <si>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</si>
  <si>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</si>
  <si>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</si>
  <si>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</si>
  <si>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</si>
  <si>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</si>
  <si>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</si>
  <si>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</si>
  <si>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</si>
  <si>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</si>
  <si>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</si>
  <si>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</si>
  <si>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</si>
  <si>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</si>
  <si>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</si>
  <si>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</si>
  <si>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</si>
  <si>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</si>
  <si>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</si>
  <si>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</si>
  <si>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</si>
  <si>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</si>
  <si>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</si>
  <si>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</si>
  <si>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</si>
  <si>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</si>
  <si>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</si>
  <si>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</si>
  <si>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</si>
  <si>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</si>
  <si>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</si>
  <si>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</si>
  <si>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</si>
  <si>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</si>
  <si>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</si>
  <si>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</si>
  <si>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</si>
  <si>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</si>
  <si>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</si>
  <si>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</si>
  <si>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</si>
  <si>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</si>
  <si>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</si>
  <si>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</si>
  <si>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</si>
  <si>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</si>
  <si>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</si>
  <si>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</si>
  <si>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</si>
  <si>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</si>
  <si>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</si>
  <si>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</si>
  <si>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</si>
  <si>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</si>
  <si>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</si>
  <si>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</si>
  <si>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</si>
  <si>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</si>
  <si>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</si>
  <si>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</si>
  <si>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</si>
  <si>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</si>
  <si>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</si>
  <si>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</si>
  <si>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</si>
  <si>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</si>
  <si>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</si>
  <si>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</si>
  <si>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</si>
  <si>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</si>
  <si>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</si>
  <si>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</si>
  <si>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</si>
  <si>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</si>
  <si>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</si>
  <si>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</si>
  <si>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</si>
  <si>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</si>
  <si>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</si>
  <si>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</si>
  <si>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</si>
  <si>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</si>
  <si>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</si>
  <si>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</si>
  <si>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</si>
  <si>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</si>
  <si>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</si>
  <si>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</si>
  <si>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</si>
  <si>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</si>
  <si>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</si>
  <si>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</si>
  <si>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</si>
  <si>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</si>
  <si>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</si>
  <si>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</si>
  <si>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</si>
  <si>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</si>
  <si>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</si>
  <si>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</si>
  <si>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</si>
  <si>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</si>
  <si>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</si>
  <si>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</si>
  <si>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</si>
  <si>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</si>
  <si>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</si>
  <si>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</si>
  <si>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</si>
  <si>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</si>
  <si>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</si>
  <si>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</si>
  <si>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</si>
  <si>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</si>
  <si>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</si>
  <si>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</si>
  <si>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</si>
  <si>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</si>
  <si>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</si>
  <si>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</si>
  <si>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</si>
  <si>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</si>
  <si>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</si>
  <si>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</si>
  <si>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</si>
  <si>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</si>
  <si>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</si>
  <si>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</si>
  <si>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</si>
  <si>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</si>
  <si>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</si>
  <si>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</si>
  <si>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</si>
  <si>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</si>
  <si>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</si>
  <si>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</si>
  <si>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</si>
  <si>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</si>
  <si>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</si>
  <si>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</si>
  <si>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</si>
  <si>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</si>
  <si>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</si>
  <si>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</si>
  <si>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</si>
  <si>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</si>
  <si>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</si>
  <si>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</si>
  <si>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</si>
  <si>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</si>
  <si>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</si>
  <si>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</si>
  <si>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</si>
  <si>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</si>
  <si>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</si>
  <si>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</si>
  <si>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</si>
  <si>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</si>
  <si>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</si>
  <si>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</si>
  <si>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</si>
  <si>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</si>
  <si>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</si>
  <si>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</si>
  <si>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</si>
  <si>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</si>
  <si>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</si>
  <si>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</si>
  <si>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</si>
  <si>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</si>
  <si>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</si>
  <si>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</si>
  <si>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</si>
  <si>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</si>
  <si>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</si>
  <si>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</si>
  <si>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</si>
  <si>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</si>
  <si>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</si>
  <si>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</si>
  <si>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</si>
  <si>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</si>
  <si>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</si>
  <si>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</si>
  <si>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</si>
  <si>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</si>
  <si>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</si>
  <si>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</si>
  <si>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</si>
  <si>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</si>
  <si>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</si>
  <si>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</si>
  <si>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</si>
  <si>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</si>
  <si>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</si>
  <si>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</si>
  <si>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</si>
  <si>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</si>
  <si>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</si>
  <si>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</si>
  <si>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</si>
  <si>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</si>
  <si>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</si>
  <si>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</si>
  <si>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</si>
  <si>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</si>
  <si>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</si>
  <si>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</si>
  <si>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</si>
  <si>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</si>
  <si>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</si>
  <si>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</si>
  <si>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</si>
  <si>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</si>
  <si>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</si>
  <si>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</si>
  <si>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</si>
  <si>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</si>
  <si>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</si>
  <si>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</si>
  <si>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</si>
  <si>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</si>
  <si>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</si>
  <si>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</si>
  <si>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</si>
  <si>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</si>
  <si>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</si>
  <si>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</si>
  <si>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</si>
  <si>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</si>
  <si>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</si>
  <si>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</si>
  <si>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</si>
  <si>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</si>
  <si>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</si>
  <si>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</si>
  <si>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</si>
  <si>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</si>
  <si>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</si>
  <si>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</si>
  <si>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</si>
  <si>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</si>
  <si>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</si>
  <si>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</si>
  <si>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</si>
  <si>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</si>
  <si>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</si>
  <si>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</si>
  <si>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</si>
  <si>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</si>
  <si>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</si>
  <si>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</si>
  <si>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</si>
  <si>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</si>
  <si>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</si>
  <si>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</si>
  <si>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</si>
  <si>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</si>
  <si>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</si>
  <si>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</si>
  <si>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</si>
  <si>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</si>
  <si>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</si>
  <si>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</si>
  <si>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</si>
  <si>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</si>
  <si>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</si>
  <si>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</si>
  <si>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</si>
  <si>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</si>
  <si>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</si>
  <si>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</si>
  <si>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</si>
  <si>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</si>
  <si>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</si>
  <si>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</si>
  <si>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</si>
  <si>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</si>
  <si>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</si>
  <si>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</si>
  <si>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</si>
  <si>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</si>
  <si>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</si>
  <si>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</si>
  <si>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</si>
  <si>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</si>
  <si>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</si>
  <si>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</si>
  <si>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</si>
  <si>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</si>
  <si>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</si>
  <si>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</si>
  <si>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</si>
  <si>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</si>
  <si>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</si>
  <si>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</si>
  <si>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</si>
  <si>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</si>
  <si>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</si>
  <si>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</si>
  <si>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</si>
  <si>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</si>
  <si>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</si>
  <si>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</si>
  <si>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</si>
  <si>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</si>
  <si>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</si>
  <si>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</si>
  <si>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</si>
  <si>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</si>
  <si>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</si>
  <si>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</si>
  <si>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</si>
  <si>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</si>
  <si>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</si>
  <si>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</si>
  <si>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</si>
  <si>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</si>
  <si>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</si>
  <si>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</si>
  <si>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</si>
  <si>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</si>
  <si>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</si>
  <si>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</si>
  <si>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</si>
  <si>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</si>
  <si>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</si>
  <si>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</si>
  <si>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</si>
  <si>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</si>
  <si>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</si>
  <si>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</si>
  <si>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</si>
  <si>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</si>
  <si>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</si>
  <si>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</si>
  <si>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</si>
  <si>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</si>
  <si>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</si>
  <si>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</si>
  <si>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</si>
  <si>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</si>
  <si>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</si>
  <si>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</si>
  <si>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</si>
  <si>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</si>
  <si>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</si>
  <si>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</si>
  <si>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</si>
  <si>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</si>
  <si>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</si>
  <si>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</si>
  <si>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</si>
  <si>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</si>
  <si>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</si>
  <si>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</si>
  <si>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</si>
  <si>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</si>
  <si>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</si>
  <si>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</si>
  <si>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</si>
  <si>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</si>
  <si>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</si>
  <si>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</si>
  <si>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</si>
  <si>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</si>
  <si>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</si>
  <si>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</si>
  <si>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</si>
  <si>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</si>
  <si>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</si>
  <si>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</si>
  <si>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</si>
  <si>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</si>
  <si>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</si>
  <si>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</si>
  <si>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</si>
  <si>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</si>
  <si>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</si>
  <si>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</si>
  <si>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</si>
  <si>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</si>
  <si>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</si>
  <si>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</si>
  <si>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</si>
  <si>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</si>
  <si>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</si>
  <si>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</si>
  <si>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</si>
  <si>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</si>
  <si>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</si>
  <si>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</si>
  <si>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</si>
  <si>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</si>
  <si>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</si>
  <si>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</si>
  <si>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</si>
  <si>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</si>
  <si>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</si>
  <si>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</si>
  <si>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</si>
  <si>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</si>
  <si>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</si>
  <si>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</si>
  <si>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</si>
  <si>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</si>
  <si>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</si>
  <si>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</si>
  <si>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</si>
  <si>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</si>
  <si>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</si>
  <si>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</si>
  <si>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</si>
  <si>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</si>
  <si>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</si>
  <si>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</si>
  <si>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</si>
  <si>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</si>
  <si>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</si>
  <si>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</si>
  <si>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</si>
  <si>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</si>
  <si>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</si>
  <si>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</si>
  <si>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</si>
  <si>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</si>
  <si>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</si>
  <si>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</si>
  <si>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</si>
  <si>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</si>
  <si>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</si>
  <si>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</si>
  <si>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</si>
  <si>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</si>
  <si>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</si>
  <si>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</si>
  <si>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</si>
  <si>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</si>
  <si>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</si>
  <si>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</si>
  <si>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</si>
  <si>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</si>
  <si>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</si>
  <si>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</si>
  <si>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</si>
  <si>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</si>
  <si>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</si>
  <si>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</si>
  <si>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</si>
  <si>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</si>
  <si>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</si>
  <si>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</si>
  <si>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</si>
  <si>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</si>
  <si>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</si>
  <si>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</si>
  <si>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</si>
  <si>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</si>
  <si>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</si>
  <si>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</si>
  <si>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</si>
  <si>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</si>
  <si>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</si>
  <si>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</si>
  <si>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</si>
  <si>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</si>
  <si>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</si>
  <si>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</si>
  <si>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</si>
  <si>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</si>
  <si>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</si>
  <si>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</si>
  <si>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</si>
  <si>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</si>
  <si>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</si>
  <si>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</si>
  <si>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</si>
  <si>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</si>
  <si>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</si>
  <si>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</si>
  <si>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</si>
  <si>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</si>
  <si>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</si>
  <si>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</si>
  <si>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</si>
  <si>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</si>
  <si>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</si>
  <si>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</si>
  <si>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</si>
  <si>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</si>
  <si>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</si>
  <si>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</si>
  <si>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</si>
  <si>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</si>
  <si>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</si>
  <si>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</si>
  <si>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</si>
  <si>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</si>
  <si>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</si>
  <si>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</si>
  <si>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</si>
  <si>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</si>
  <si>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</si>
  <si>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</si>
  <si>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</si>
  <si>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</si>
  <si>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</si>
  <si>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</si>
  <si>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</si>
  <si>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</si>
  <si>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</si>
  <si>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</si>
  <si>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</si>
  <si>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</si>
  <si>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</si>
  <si>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</si>
  <si>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</si>
  <si>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</si>
  <si>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</si>
  <si>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</si>
  <si>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</si>
  <si>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</si>
  <si>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</si>
  <si>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</si>
  <si>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</si>
  <si>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</si>
  <si>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</si>
  <si>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</si>
  <si>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</si>
  <si>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</si>
  <si>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</si>
  <si>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</si>
  <si>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</si>
  <si>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</si>
  <si>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</si>
  <si>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</si>
  <si>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</si>
  <si>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</si>
  <si>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</si>
  <si>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</si>
  <si>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</si>
  <si>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</si>
  <si>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</si>
  <si>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</si>
  <si>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</si>
  <si>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</si>
  <si>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</si>
  <si>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</si>
  <si>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</si>
  <si>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</si>
  <si>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</si>
  <si>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</si>
  <si>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</si>
  <si>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</si>
  <si>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</si>
  <si>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</si>
  <si>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</si>
  <si>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</si>
  <si>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</si>
  <si>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</si>
  <si>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</si>
  <si>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</si>
  <si>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</si>
  <si>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</si>
  <si>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</si>
  <si>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</si>
  <si>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</si>
  <si>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</si>
  <si>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</si>
  <si>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</si>
  <si>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</si>
  <si>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</si>
  <si>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</si>
  <si>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</si>
  <si>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</si>
  <si>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</si>
  <si>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</si>
  <si>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</si>
  <si>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</si>
  <si>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</si>
  <si>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</si>
  <si>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</si>
  <si>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</si>
  <si>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</si>
  <si>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</si>
  <si>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</si>
  <si>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</si>
  <si>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</si>
  <si>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</si>
  <si>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</si>
  <si>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</si>
  <si>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</si>
  <si>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</si>
  <si>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</si>
  <si>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</si>
  <si>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</si>
  <si>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</si>
  <si>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</si>
  <si>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</si>
  <si>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</si>
  <si>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</si>
  <si>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</si>
  <si>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</si>
  <si>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</si>
  <si>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</si>
  <si>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</si>
  <si>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</si>
  <si>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</si>
  <si>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</si>
  <si>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</si>
  <si>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</si>
  <si>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</si>
  <si>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</si>
  <si>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</si>
  <si>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</si>
  <si>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</si>
  <si>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</si>
  <si>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</si>
  <si>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</si>
  <si>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</si>
  <si>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</si>
  <si>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</si>
  <si>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</si>
  <si>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</si>
  <si>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</si>
  <si>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</si>
  <si>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</si>
  <si>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</si>
  <si>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</si>
  <si>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</si>
  <si>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</si>
  <si>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</si>
  <si>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</si>
  <si>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</si>
  <si>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</si>
  <si>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</si>
  <si>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</si>
  <si>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</si>
  <si>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</si>
  <si>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</si>
  <si>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</si>
  <si>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</si>
  <si>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</si>
  <si>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</si>
  <si>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</si>
  <si>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</si>
  <si>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</si>
  <si>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</si>
  <si>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</si>
  <si>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</si>
  <si>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</si>
  <si>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</si>
  <si>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</si>
  <si>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</si>
  <si>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</si>
  <si>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</si>
  <si>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</si>
  <si>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</si>
  <si>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</si>
  <si>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</si>
  <si>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</si>
  <si>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</si>
  <si>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</si>
  <si>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</si>
  <si>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</si>
  <si>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</si>
  <si>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</si>
  <si>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</si>
  <si>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</si>
  <si>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</si>
  <si>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</si>
  <si>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</si>
  <si>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</si>
  <si>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</si>
  <si>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</si>
  <si>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</si>
  <si>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</si>
  <si>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</si>
  <si>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</si>
  <si>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</si>
  <si>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</si>
  <si>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</si>
  <si>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</si>
  <si>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</si>
  <si>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</si>
  <si>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</si>
  <si>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</si>
  <si>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</si>
  <si>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</si>
  <si>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</si>
  <si>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</si>
  <si>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</si>
  <si>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</si>
  <si>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</si>
  <si>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</si>
  <si>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</si>
  <si>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</si>
  <si>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</si>
  <si>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</si>
  <si>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</si>
  <si>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</si>
  <si>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</si>
  <si>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</si>
  <si>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</si>
  <si>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</si>
  <si>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</si>
  <si>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</si>
  <si>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</si>
  <si>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</si>
  <si>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</si>
  <si>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</si>
  <si>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</si>
  <si>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</si>
  <si>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</si>
  <si>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</si>
  <si>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</si>
  <si>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</si>
  <si>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</si>
  <si>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</si>
  <si>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</si>
  <si>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</si>
  <si>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</si>
  <si>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</si>
  <si>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</si>
  <si>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</si>
  <si>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</si>
  <si>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</si>
  <si>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</si>
  <si>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</si>
  <si>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</si>
  <si>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</si>
  <si>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</si>
  <si>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</si>
  <si>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</si>
  <si>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</si>
  <si>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</si>
  <si>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</si>
  <si>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</si>
  <si>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</si>
  <si>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</si>
  <si>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</si>
  <si>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</si>
  <si>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</si>
  <si>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</si>
  <si>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</si>
  <si>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</si>
  <si>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</si>
  <si>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</si>
  <si>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</si>
  <si>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</si>
  <si>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</si>
  <si>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</si>
  <si>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</si>
  <si>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</si>
  <si>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</si>
  <si>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</si>
  <si>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</si>
  <si>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</si>
  <si>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</si>
  <si>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</si>
  <si>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</si>
  <si>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</si>
  <si>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</si>
  <si>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</si>
  <si>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</si>
  <si>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</si>
  <si>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</si>
  <si>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</si>
  <si>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</si>
  <si>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</si>
  <si>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</si>
  <si>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</si>
  <si>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</si>
  <si>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</si>
  <si>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</si>
  <si>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</si>
  <si>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</si>
  <si>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</si>
  <si>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</si>
  <si>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</si>
  <si>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</si>
  <si>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</si>
  <si>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</si>
  <si>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</si>
  <si>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</si>
  <si>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</si>
  <si>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</si>
  <si>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</si>
  <si>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</si>
  <si>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</si>
  <si>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</si>
  <si>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</si>
  <si>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</si>
  <si>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</si>
  <si>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</si>
  <si>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</si>
  <si>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</si>
  <si>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</si>
  <si>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</si>
  <si>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</si>
  <si>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</si>
  <si>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</si>
  <si>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</si>
  <si>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</si>
  <si>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</si>
  <si>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</si>
  <si>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</si>
  <si>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</si>
  <si>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</si>
  <si>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</si>
  <si>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</si>
  <si>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</si>
  <si>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</si>
  <si>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</si>
  <si>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</si>
  <si>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</si>
  <si>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</si>
  <si>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</si>
  <si>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</si>
  <si>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</si>
  <si>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</si>
  <si>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</si>
  <si>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</si>
  <si>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</si>
  <si>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</si>
  <si>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</si>
  <si>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</si>
  <si>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</si>
  <si>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</si>
  <si>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</si>
  <si>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</si>
  <si>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</si>
  <si>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</si>
  <si>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</si>
  <si>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</si>
  <si>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</si>
  <si>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</si>
  <si>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</si>
  <si>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</si>
  <si>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</si>
  <si>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</si>
  <si>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</si>
  <si>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</si>
  <si>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</si>
  <si>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</si>
  <si>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</si>
  <si>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</si>
  <si>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</si>
  <si>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</si>
  <si>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</si>
  <si>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</si>
  <si>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</si>
  <si>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</si>
  <si>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</si>
  <si>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</si>
  <si>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</si>
  <si>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</si>
  <si>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</si>
  <si>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</si>
  <si>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</si>
  <si>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</si>
  <si>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</si>
  <si>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</si>
  <si>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</si>
  <si>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</si>
  <si>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</si>
  <si>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</si>
  <si>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</si>
  <si>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</si>
  <si>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</si>
  <si>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</si>
  <si>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</si>
  <si>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</si>
  <si>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</si>
  <si>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</si>
  <si>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</si>
  <si>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</si>
  <si>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</si>
  <si>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</si>
  <si>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</si>
  <si>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</si>
  <si>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</si>
  <si>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</si>
  <si>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</si>
  <si>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</si>
  <si>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</si>
  <si>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</si>
  <si>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</si>
  <si>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</si>
  <si>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</si>
  <si>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</si>
  <si>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</si>
  <si>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</si>
  <si>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</si>
  <si>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</si>
  <si>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</si>
  <si>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</si>
  <si>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</si>
  <si>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</si>
  <si>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</si>
  <si>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</si>
  <si>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</si>
  <si>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</si>
  <si>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</si>
  <si>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</si>
  <si>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</si>
  <si>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</si>
  <si>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</si>
  <si>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</si>
  <si>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</si>
  <si>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</si>
  <si>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</si>
  <si>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</si>
  <si>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</si>
  <si>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</si>
  <si>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</si>
  <si>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</si>
  <si>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</si>
  <si>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</si>
  <si>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</si>
  <si>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</si>
  <si>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</si>
  <si>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</si>
  <si>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</si>
  <si>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</si>
  <si>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</si>
  <si>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</si>
  <si>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</si>
  <si>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</si>
  <si>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</si>
  <si>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</si>
  <si>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</si>
  <si>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</si>
  <si>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</si>
  <si>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</si>
  <si>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</si>
  <si>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</si>
  <si>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</si>
  <si>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</si>
  <si>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</si>
  <si>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</si>
  <si>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</si>
  <si>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</si>
  <si>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</si>
  <si>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</si>
  <si>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</si>
  <si>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</si>
  <si>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</si>
  <si>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</si>
  <si>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</si>
  <si>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</si>
  <si>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</si>
  <si>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</si>
  <si>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</si>
  <si>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</si>
  <si>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</si>
  <si>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</si>
  <si>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</si>
  <si>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</si>
  <si>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</si>
  <si>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</si>
  <si>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</si>
  <si>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</si>
  <si>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</si>
  <si>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</si>
  <si>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</si>
  <si>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</si>
  <si>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</si>
  <si>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</si>
  <si>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</si>
  <si>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</si>
  <si>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</si>
  <si>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</si>
  <si>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</si>
  <si>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</si>
  <si>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</si>
  <si>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</si>
  <si>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</si>
  <si>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</si>
  <si>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</si>
  <si>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</si>
  <si>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</si>
  <si>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</si>
  <si>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</si>
  <si>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</si>
  <si>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</si>
  <si>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</si>
  <si>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</si>
  <si>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</si>
  <si>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</si>
  <si>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</si>
  <si>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</si>
  <si>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</si>
  <si>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</si>
  <si>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</si>
  <si>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</si>
  <si>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</si>
  <si>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</si>
  <si>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</si>
  <si>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</si>
  <si>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</si>
  <si>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</si>
  <si>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</si>
  <si>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</si>
  <si>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</si>
  <si>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</si>
  <si>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</si>
  <si>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</si>
  <si>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</si>
  <si>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</si>
  <si>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</si>
  <si>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</si>
  <si>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</si>
  <si>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</si>
  <si>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</si>
  <si>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</si>
  <si>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</si>
  <si>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</si>
  <si>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</si>
  <si>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</si>
  <si>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</si>
  <si>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</si>
  <si>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</si>
  <si>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</si>
  <si>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</si>
  <si>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</si>
  <si>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</si>
  <si>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</si>
  <si>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</si>
  <si>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</si>
  <si>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</si>
  <si>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</si>
  <si>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</si>
  <si>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</si>
  <si>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</si>
  <si>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</si>
  <si>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</si>
  <si>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</si>
  <si>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</si>
  <si>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</si>
  <si>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</si>
  <si>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</si>
  <si>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</si>
  <si>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</si>
  <si>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</si>
  <si>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</si>
  <si>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</si>
  <si>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</si>
  <si>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</si>
  <si>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</si>
  <si>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</si>
  <si>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</si>
  <si>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</si>
  <si>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</si>
  <si>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</si>
  <si>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</si>
  <si>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</si>
  <si>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</si>
  <si>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</si>
  <si>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</si>
  <si>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</si>
  <si>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</si>
  <si>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</si>
  <si>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</si>
  <si>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</si>
  <si>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</si>
  <si>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</si>
  <si>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</si>
  <si>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</si>
  <si>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</si>
  <si>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</si>
  <si>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</si>
  <si>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</si>
  <si>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</si>
  <si>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</si>
  <si>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</si>
  <si>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</si>
  <si>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</si>
  <si>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</si>
  <si>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</si>
  <si>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</si>
  <si>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</si>
  <si>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</si>
  <si>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</si>
  <si>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</si>
  <si>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</si>
  <si>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</si>
  <si>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</si>
  <si>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</si>
  <si>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</si>
  <si>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</si>
  <si>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</si>
  <si>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</si>
  <si>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</si>
  <si>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</si>
  <si>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</si>
  <si>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</si>
  <si>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</si>
  <si>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</si>
  <si>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</si>
  <si>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</si>
  <si>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</si>
  <si>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</si>
  <si>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</si>
  <si>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</si>
  <si>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</si>
  <si>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</si>
  <si>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</si>
  <si>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</si>
  <si>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</si>
  <si>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</si>
  <si>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</si>
  <si>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</si>
  <si>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</si>
  <si>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</si>
  <si>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</si>
  <si>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</si>
  <si>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</si>
  <si>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</si>
  <si>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</si>
  <si>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</si>
  <si>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</si>
  <si>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</si>
  <si>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</si>
  <si>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</si>
  <si>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</si>
  <si>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</si>
  <si>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</si>
  <si>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</si>
  <si>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</si>
  <si>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</si>
  <si>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</si>
  <si>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</si>
  <si>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</si>
  <si>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</si>
  <si>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</si>
  <si>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</si>
  <si>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</si>
  <si>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</si>
  <si>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</si>
  <si>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</si>
  <si>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</si>
  <si>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</si>
  <si>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</si>
  <si>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</si>
  <si>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</si>
  <si>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</si>
  <si>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</si>
  <si>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</si>
  <si>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</si>
  <si>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</si>
  <si>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</si>
  <si>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</si>
  <si>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</si>
  <si>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</si>
  <si>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</si>
  <si>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</si>
  <si>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</si>
  <si>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</si>
  <si>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</si>
  <si>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</si>
  <si>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</si>
  <si>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</si>
  <si>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</si>
  <si>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</si>
  <si>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</si>
  <si>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</si>
  <si>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</si>
  <si>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</si>
  <si>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</si>
  <si>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</si>
  <si>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</si>
  <si>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</si>
  <si>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</si>
  <si>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</si>
  <si>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</si>
  <si>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</si>
  <si>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</si>
  <si>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</si>
  <si>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</si>
  <si>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</si>
  <si>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</si>
  <si>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</si>
  <si>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</si>
  <si>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</si>
  <si>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</si>
  <si>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</si>
  <si>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</si>
  <si>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</si>
  <si>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</si>
  <si>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</si>
  <si>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</si>
  <si>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</si>
  <si>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</si>
  <si>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</si>
  <si>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</si>
  <si>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</si>
  <si>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</si>
  <si>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</si>
  <si>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</si>
  <si>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</si>
  <si>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</si>
  <si>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</si>
  <si>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</si>
  <si>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</si>
  <si>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</si>
  <si>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</si>
  <si>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</si>
  <si>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</si>
  <si>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</si>
  <si>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</si>
  <si>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</si>
  <si>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</si>
  <si>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</si>
  <si>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</si>
  <si>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</si>
  <si>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</si>
  <si>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</si>
  <si>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</si>
  <si>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</si>
  <si>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</si>
  <si>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</si>
  <si>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</si>
  <si>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</si>
  <si>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</si>
  <si>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</si>
  <si>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</si>
  <si>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</si>
  <si>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</si>
  <si>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</si>
  <si>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</si>
  <si>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</si>
  <si>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</si>
  <si>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</si>
  <si>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</si>
  <si>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</si>
  <si>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</si>
  <si>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</si>
  <si>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</si>
  <si>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</si>
  <si>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</si>
  <si>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</si>
  <si>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</si>
  <si>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</si>
  <si>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</si>
  <si>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</si>
  <si>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</si>
  <si>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</si>
  <si>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</si>
  <si>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</si>
  <si>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</si>
  <si>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</si>
  <si>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</si>
  <si>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</si>
  <si>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</si>
  <si>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</si>
  <si>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</si>
  <si>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</si>
  <si>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</si>
  <si>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</si>
  <si>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</si>
  <si>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</si>
  <si>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</si>
  <si>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</si>
  <si>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</si>
  <si>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</si>
  <si>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</si>
  <si>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</si>
  <si>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</si>
  <si>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</si>
  <si>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</si>
  <si>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</si>
  <si>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</si>
  <si>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</si>
  <si>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</si>
  <si>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</si>
  <si>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</si>
  <si>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</si>
  <si>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</si>
  <si>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</si>
  <si>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</si>
  <si>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</si>
  <si>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</si>
  <si>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</si>
  <si>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</si>
  <si>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</si>
  <si>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</si>
  <si>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</si>
  <si>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</si>
  <si>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</si>
  <si>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</si>
  <si>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</si>
  <si>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</si>
  <si>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</si>
  <si>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</si>
  <si>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</si>
  <si>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</si>
  <si>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</si>
  <si>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</si>
  <si>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</si>
  <si>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</si>
  <si>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</si>
  <si>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</si>
  <si>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</si>
  <si>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</si>
  <si>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</si>
  <si>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</si>
  <si>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</si>
  <si>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</si>
  <si>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</si>
  <si>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</si>
  <si>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</si>
  <si>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</si>
  <si>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</si>
  <si>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</si>
  <si>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</si>
  <si>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</si>
  <si>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</si>
  <si>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</si>
  <si>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</si>
  <si>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</si>
  <si>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</si>
  <si>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</si>
  <si>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</si>
  <si>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</si>
  <si>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</si>
  <si>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</si>
  <si>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</si>
  <si>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</si>
  <si>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</si>
  <si>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</si>
  <si>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</si>
  <si>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</si>
  <si>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</si>
  <si>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</si>
  <si>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</si>
  <si>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</si>
  <si>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</si>
  <si>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</si>
  <si>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</si>
  <si>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</si>
  <si>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</si>
  <si>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</si>
  <si>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</si>
  <si>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</si>
  <si>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</si>
  <si>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</si>
  <si>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</si>
  <si>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</si>
  <si>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</si>
  <si>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</si>
  <si>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</si>
  <si>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</si>
  <si>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</si>
  <si>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</si>
  <si>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</si>
  <si>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</si>
  <si>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</si>
  <si>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</si>
  <si>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</si>
  <si>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</si>
  <si>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</si>
  <si>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</si>
  <si>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</si>
  <si>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</si>
  <si>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</si>
  <si>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</si>
  <si>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</si>
  <si>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</si>
  <si>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</si>
  <si>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</si>
  <si>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</si>
  <si>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</si>
  <si>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</si>
  <si>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</si>
  <si>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</si>
  <si>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</si>
  <si>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</si>
  <si>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</si>
  <si>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</si>
  <si>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</si>
  <si>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</si>
  <si>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</si>
  <si>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</si>
  <si>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</si>
  <si>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</si>
  <si>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</si>
  <si>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</si>
  <si>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</si>
  <si>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</si>
  <si>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</si>
  <si>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</si>
  <si>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</si>
  <si>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</si>
  <si>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</si>
  <si>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</si>
  <si>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</si>
  <si>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</si>
  <si>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</si>
  <si>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</si>
  <si>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</si>
  <si>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</si>
  <si>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</si>
  <si>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</si>
  <si>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 xml:space="preserve">สำหรับเดือน ตุลาคม 2568  ปีงบประมาณ พ.ศ.2568 (ข้อมูล ณ วันที่ 26 พฤศจิกายน 2568  เวลา 09.30 น.) 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</si>
  <si>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</si>
  <si>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</si>
  <si>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</si>
  <si>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</si>
  <si>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</si>
  <si>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</si>
  <si>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</si>
  <si>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</si>
  <si>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</si>
  <si>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</si>
  <si>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</si>
  <si>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</si>
  <si>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</si>
  <si>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</si>
  <si>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</si>
  <si>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</si>
  <si>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</si>
  <si>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</si>
  <si>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</si>
  <si>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</si>
  <si>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</si>
  <si>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</si>
  <si>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</si>
  <si>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</si>
  <si>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</si>
  <si>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</si>
  <si>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</si>
  <si>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</si>
  <si>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</si>
  <si>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</si>
  <si>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</si>
  <si>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</si>
  <si>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</si>
  <si>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</si>
  <si>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</si>
  <si>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</si>
  <si>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</si>
  <si>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</si>
  <si>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</si>
  <si>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</si>
  <si>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</si>
  <si>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</si>
  <si>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</si>
  <si>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</si>
  <si>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</si>
  <si>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</si>
  <si>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</si>
  <si>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</si>
  <si>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</si>
  <si>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</si>
  <si>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</si>
  <si>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</si>
  <si>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</si>
  <si>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</si>
  <si>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</si>
  <si>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</si>
  <si>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รวมจังหวัด</t>
  </si>
  <si>
    <t>00434 สสอ_ โซ่พิสัย</t>
  </si>
  <si>
    <t>00437 สสอ_ เซกา</t>
  </si>
  <si>
    <t>00438 สสอ_ ปากคาด</t>
  </si>
  <si>
    <t>00439 สสอ_ บึงโขงหลง</t>
  </si>
  <si>
    <t>00440 สสอ_ ศรีวิไล</t>
  </si>
  <si>
    <t>00441 สสอ_ บุ่งคล้า</t>
  </si>
  <si>
    <t>04809 รพสต_ โนนสมบูรณ์</t>
  </si>
  <si>
    <t>04810 รพสต_ โนนสว่าง</t>
  </si>
  <si>
    <t>04811 รพสต_ หอคำ</t>
  </si>
  <si>
    <t>04812 รพสต_ บ้านโคกสะอาด ตำบลหอคำ</t>
  </si>
  <si>
    <t>04813 รพสต_ หนองเลิง</t>
  </si>
  <si>
    <t>04814 รพสต_ โคกก่อง</t>
  </si>
  <si>
    <t>04815 รพสต_ นาสวรรค์</t>
  </si>
  <si>
    <t>04816 รพสต_ ไคสี</t>
  </si>
  <si>
    <t>04817 รพสต_ บ้านผาสวรรค์ ตำบลชัยพร</t>
  </si>
  <si>
    <t>04818 รพสต_ ชัยพร</t>
  </si>
  <si>
    <t>04820 รพสต_ วิศิษฐ์</t>
  </si>
  <si>
    <t>04821 รพสต_ คำนาดี</t>
  </si>
  <si>
    <t>04822 รพสต_ โป่งเปือย</t>
  </si>
  <si>
    <t>13932 รพสต_ บ้านดอนปอ ตำบลหนองเข็ง</t>
  </si>
  <si>
    <t>04869 รพสต_ ซาง</t>
  </si>
  <si>
    <t>04870 รพสต_ ท่ากกแดง</t>
  </si>
  <si>
    <t>04871 รพสต_ บ้านโคกกระแซ</t>
  </si>
  <si>
    <t>04872 รพสต_ บ้านต้อง</t>
  </si>
  <si>
    <t>04873 รพสต_ บ้านโคกโขง ตำบลป่งไฮ</t>
  </si>
  <si>
    <t>04874 รพสต_ ป่งไฮ</t>
  </si>
  <si>
    <t>04875 รพสต_ บ้านคำบอน ตำบลน้ำจั้น</t>
  </si>
  <si>
    <t>04876 รพสต_ น้ำจั้น</t>
  </si>
  <si>
    <t>04877 รพสต_ ท่าสะอาด</t>
  </si>
  <si>
    <t>04878 รพสต_ บ้านหนองทุ่ม</t>
  </si>
  <si>
    <t>04879 รพสต_ โสกก่าม</t>
  </si>
  <si>
    <t>10243 รพสต_ บ้านท่าเชียงเครือ ตำบลป่งไฮ</t>
  </si>
  <si>
    <t>04843 รพสต_ หนองพันทา</t>
  </si>
  <si>
    <t>04844 รพสต_ บ้านนาขาม ตำบลศรีชมภู</t>
  </si>
  <si>
    <t>04845 รพสต_ ศรีชมภู</t>
  </si>
  <si>
    <t>04846 รพสต_ บ้านคำแก้ว ตำบลคำแก้ว</t>
  </si>
  <si>
    <t>04847 รพสต_ บ้านโนนเค็ง ตำบลคำแก้ว</t>
  </si>
  <si>
    <t>04848 รพสต_ บ้านนาเหว่อ ตำบลบัวตูม</t>
  </si>
  <si>
    <t>04849 รพสต_ บัวตูม</t>
  </si>
  <si>
    <t>04850 รพสต_ บ้านโนนสวาง ตำบลถ้ำเจริญ</t>
  </si>
  <si>
    <t>04851 รพสต_ ถ้ำเจริญ</t>
  </si>
  <si>
    <t>04852 รพสต_ เหล่าทอง</t>
  </si>
  <si>
    <t>10240 รพสต_ บ้านดอนเสียด ตำบลคำแก้ว</t>
  </si>
  <si>
    <t>04894 รพสต_ หนองเดิ่น</t>
  </si>
  <si>
    <t>04895 รพสต_ โคกกว้าง</t>
  </si>
  <si>
    <t>13935 รพสต_ บุ่งคล้า</t>
  </si>
  <si>
    <t>04885 รพสต_ บ้านโสกโพธิ์</t>
  </si>
  <si>
    <t>04886 รพสต_ โพธิ์หมากแข้ง</t>
  </si>
  <si>
    <t>04887 รพสต_ ดงบัง</t>
  </si>
  <si>
    <t>04888 รพสต_ ท่าดอกคำ</t>
  </si>
  <si>
    <t>04880 รพสต_ บ้านห้วยก้านเหลือง</t>
  </si>
  <si>
    <t>04881 รพสต_ หนองยอง</t>
  </si>
  <si>
    <t>04882 รพสต_ นากั้ง</t>
  </si>
  <si>
    <t>04883 รพสต_ บ้านสมสนุก</t>
  </si>
  <si>
    <t>04884 รพสต_ นาดง</t>
  </si>
  <si>
    <t>13934 รพสต_ บ้านต้าย ตำบลนากั้ง</t>
  </si>
  <si>
    <t>04823 รพสต_ ศรีชมภู</t>
  </si>
  <si>
    <t>04824 รพสต_ ดอนหญ้านาง</t>
  </si>
  <si>
    <t>04825 รพสต_ หนองหัวช้าง</t>
  </si>
  <si>
    <t>04826 รพสต_ วังชมภู</t>
  </si>
  <si>
    <t>04827 รพสต_ ศรีสำราญ</t>
  </si>
  <si>
    <t>14182 รพสต_ ป่าแฝก</t>
  </si>
  <si>
    <t>04889 รพสต_ ชุมภูพร</t>
  </si>
  <si>
    <t>04890 รพสต_ นาแสง</t>
  </si>
  <si>
    <t>04891 รพสต_ บ้านนาคำแคน ตำบลนาแสง</t>
  </si>
  <si>
    <t>04892 รพสต_ นาสะแบง</t>
  </si>
  <si>
    <t>04893 รพสต_ นาสิงห์</t>
  </si>
  <si>
    <t>1106000000.000</t>
  </si>
  <si>
    <t>1204000000.000</t>
  </si>
  <si>
    <t>1211000000.000</t>
  </si>
  <si>
    <t>2213000000.000</t>
  </si>
  <si>
    <t>5108000000.000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</si>
  <si>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</si>
  <si>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</si>
  <si>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</si>
  <si>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</si>
  <si>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2.2.3 หนี้สินไม่หมุนเวียนอื่น</t>
  </si>
  <si>
    <t>5.1.8 หนี้สูญและหนี้สงสัยจะสูญ</t>
  </si>
  <si>
    <t>5.2.1 ค่าจำหน่ายจากการขายทรัพย์สิน</t>
  </si>
  <si>
    <t>04482 รพสต_ บ้านขาว   บ้านพรานเหมือน</t>
  </si>
  <si>
    <t>04484 รพสต_ บ้านตาด  ตำบลบ้านตาด</t>
  </si>
  <si>
    <t>04485 รพสต_ บ้านนิคมทหารผ่านศึก  นิคมทหารผ่านศึก</t>
  </si>
  <si>
    <t>04486 รพสต_ โนนสูง    บ้านป่าหวาย</t>
  </si>
  <si>
    <t>04487 รพสต_ บ้านหมูม่น   ต_หมูม่น</t>
  </si>
  <si>
    <t>04488 รพสต_ บ้านจำปา ตำบลเชียงยืน</t>
  </si>
  <si>
    <t>04489 รพสต_ เชียงยืน  บ้านหนองเป็ด</t>
  </si>
  <si>
    <t>04490 รพสต_ บ้านหนองนาคำ  หนองนาคำ</t>
  </si>
  <si>
    <t>04491 รพสต_ กุดสระ  บ้านโนนยาง</t>
  </si>
  <si>
    <t>04492 รพสต_ นาดี  บ้านกุดลิงง้อ</t>
  </si>
  <si>
    <t>04493 รพสต_ บ้านเลื่อม  ต_บ้านเลื่อม</t>
  </si>
  <si>
    <t>04494 รพสต_ เชียงพิณ บ้านเชียงพิณ</t>
  </si>
  <si>
    <t>04495 รพสต_ สามพร้าว  บ้านสามพร้าว</t>
  </si>
  <si>
    <t>04496 รพสต_ บ้านหนองไฮ  หนองไฮ</t>
  </si>
  <si>
    <t>04497 รพสต_ บ้านโสกน้ำขาว  หนองไฮ</t>
  </si>
  <si>
    <t>04498 รพสต_ บ้านนาข่า  นาข่า</t>
  </si>
  <si>
    <t>04499 รพสต_ บ้านโนนตูม  นาข่า</t>
  </si>
  <si>
    <t>04500 รพสต_ บ้านหนองใหญ่   บ้านจั่น</t>
  </si>
  <si>
    <t>04501 รพสต_ หนองขอนกว้าง   บ้านอีเลี่ยน</t>
  </si>
  <si>
    <t>04502 รพสต_ โคกสะอาด   บ้านนิคม 3</t>
  </si>
  <si>
    <t>04503 รพสต_ บ้านนากว้าง   นากว้าง</t>
  </si>
  <si>
    <t>04504 รพสต_ บ้านแม่นนท์   ต_หนองไผ่</t>
  </si>
  <si>
    <t>13904 รพสต_ บ้านหนองหมื่นท้าว  ตำบลโนนสูง</t>
  </si>
  <si>
    <t>13906 รพสต_ บ้านหนองตะไก้   หนองไผ่</t>
  </si>
  <si>
    <t>23745 รพสต_ บ้านกลิ้ง</t>
  </si>
  <si>
    <t>04505 รพสต_ บ้านดงหวาย  ต_กุดจับ</t>
  </si>
  <si>
    <t>04506 รพสต_ บ้านโพธิ์   ตำบลปะโค</t>
  </si>
  <si>
    <t>04507 รพสต_ บ้านขอนยูง  ตำบลขอนยูง</t>
  </si>
  <si>
    <t>04508 รพสต_ บ้านหนองฆ้อง  ตำบลขอนยูง</t>
  </si>
  <si>
    <t>04509 รพสต_ สร้างแป้น  ตำบลเชียงเพ็ง</t>
  </si>
  <si>
    <t>04510 รพสต_ บ้านบ่อทอง ตำบลสร้างก่อ</t>
  </si>
  <si>
    <t>04511 รพสต_ ตาลเลียน   บ้านทุ่งตาลเลียน ตำบลตาลเลียน</t>
  </si>
  <si>
    <t>13907 รพสต_ บ้านโคกสว่าง  ตำบลปะโค</t>
  </si>
  <si>
    <t>13908 รพสต_ บ้านเหล่าตำแย  ต_ตาลเลียน</t>
  </si>
  <si>
    <t>14845 รพสต_ บ้านดงบัง  ต_กุดจับ</t>
  </si>
  <si>
    <t>24933 รพสต_ โสกแก</t>
  </si>
  <si>
    <t>04513 รพสต_ หนองแสง บ้านบูรพา ต_หนองอ้อ</t>
  </si>
  <si>
    <t>04514 รพสต_ บ้านอูบมุง  ต_อูบมุง</t>
  </si>
  <si>
    <t>04515 รพสต_ บ้านโคกผักหอม   ต_อูบมุง</t>
  </si>
  <si>
    <t>04516 รพสต_ บ้านหนองแวงจุมพล  ต_กุดหมากไฟ</t>
  </si>
  <si>
    <t>04518 รพสต_ บ้านน้ำพ่น  ตำบลน้ำพ่น</t>
  </si>
  <si>
    <t>04519 รพสต_ บ้านหนองแซง  ต_หนองบัวบาน</t>
  </si>
  <si>
    <t>04520 รพสต_ บ้านหนองเม็ก  ต_โนนหวาย</t>
  </si>
  <si>
    <t>04521 รพสต_ บ้านโนนหวายใต้   ต_โนนหวาย</t>
  </si>
  <si>
    <t>13909 รพสต_ โนนสว่าง บ้านสว่างพัฒนา ต_หมากหญ้า</t>
  </si>
  <si>
    <t>13910 รพสต_ กุดหมากไฟ บ้านหนองแวงพัฒนา</t>
  </si>
  <si>
    <t>13911 รพสต_ บ้านหนองบัวบาน  ต_หนองบัวบาน</t>
  </si>
  <si>
    <t>04522 รพสต_ เหล่าสีเสียด ต_ตูมใต้</t>
  </si>
  <si>
    <t>04523 รพสต_ บ้านน้ำฆ้อง  ต_พันดอน</t>
  </si>
  <si>
    <t>04524 รพสต_ บ้านเวียงคำ ต_เวียงคำ</t>
  </si>
  <si>
    <t>04525 รพสต_ หินฮาว ต_เวียงคำ</t>
  </si>
  <si>
    <t>04526 รพสต_ บ้านเมืองพรึก  ต_แชแล</t>
  </si>
  <si>
    <t>04528 รพสต_ บ้านเชียงแหว  ต_เชียงแหว</t>
  </si>
  <si>
    <t>04529 รพสต_ ห้วยเกิ้ง ต_ห้วยเกิ้ง</t>
  </si>
  <si>
    <t>04532 รพสต_ บ้านสงเปลือย  ต_เสอเพลอ</t>
  </si>
  <si>
    <t>04533 รพสต_ บ้านทองอินทร์   ต_เสอเพลอ</t>
  </si>
  <si>
    <t>04534 รพสต_ สีสว่างวัฒนา ต_สีออ</t>
  </si>
  <si>
    <t>04536 รพสต_ ผาสุก  บ้านโนนผาสุก</t>
  </si>
  <si>
    <t>04537 รพสต_ บ้านเหล่าหมากจันทร์  ต_ท่าลี่</t>
  </si>
  <si>
    <t>04538 รพสต_ บ้านท่าลี่  ต_ท่าลี่</t>
  </si>
  <si>
    <t>04539 รพสต_ บ้านปะโค  ต_ปะโค</t>
  </si>
  <si>
    <t>04540 รพสต_ บ้านบุ่งหมากลาน  ต_ปะโค</t>
  </si>
  <si>
    <t>04541 รพสต_ ห้วยบง ต_หนองหว้า</t>
  </si>
  <si>
    <t>14846 รพสต_ บ้านผือ  ต_พันดอน</t>
  </si>
  <si>
    <t>04542 รพสต_ หนองแวงใหญ่ ต_โคกกลาง</t>
  </si>
  <si>
    <t>04543 รพสต_ บ้านโนนสำราญ  ต_บุ่งแก้ว</t>
  </si>
  <si>
    <t>04544 รพสต_ บ้านท่าลุมภู ต_บุ่งแก้ว</t>
  </si>
  <si>
    <t>04545 รพสต_ บ้านกุดดอกคำ ต_โพธิ์ศรีสำราญ</t>
  </si>
  <si>
    <t>04546 รพสต_ บ้านทมนางาม  ต_ทมนางาม</t>
  </si>
  <si>
    <t>04547 รพสต_ บ้านทมป่าข่า  ต_ทมนางาม</t>
  </si>
  <si>
    <t>04548 รพสต_ บ้านหนองกุงศรี  ต_หนองกุงศรี</t>
  </si>
  <si>
    <t>04549 รพสต_ บ้านหนองแสง  ต_โคกกลาง</t>
  </si>
  <si>
    <t>13913 รพสต_ บ้านนาเหล่า ต_หนองกุงศรี</t>
  </si>
  <si>
    <t>04550 รพสต_ บ้านต้ายสวรรค์   ต_หนองเม็ก</t>
  </si>
  <si>
    <t>04551 รพสต_ บ้านหนองเม็ก  ต_หนองเม็ก</t>
  </si>
  <si>
    <t>04552 รพสต_ พังงู บ้านยางคำ ต_พังงู</t>
  </si>
  <si>
    <t>04553 รพสต_ สะแบง บ้านไร่พัฒนา ต_สะแบง</t>
  </si>
  <si>
    <t>04554 รพสต_ บ้านสร้อยพร้าว  ต_สร้อยพร้าว</t>
  </si>
  <si>
    <t>04555 รพสต_ บ้านเชียง  บ้านศรีเชียงใหม่ ต_บ้านเชียง</t>
  </si>
  <si>
    <t>04556 รพสต_ บ้านยา ต_บ้านยา</t>
  </si>
  <si>
    <t>04557 รพสต_ บ้านโพนงาม ต_โพนงาม</t>
  </si>
  <si>
    <t>04558 รพสต_ บ้านโคก  ต_โพนงาม</t>
  </si>
  <si>
    <t>04559 รพสต_ บ้านผักตบ ต_ผักตบ</t>
  </si>
  <si>
    <t>04560 รพสต_ บ้านหนองบัวแดง  ต_หนองไผ่</t>
  </si>
  <si>
    <t>04561 รพสต_ บ้านดอนหายโศก  ต_ดอนหายโศก</t>
  </si>
  <si>
    <t>04562 รพสต_ บ้านต้อง ต_หนองสระปลา</t>
  </si>
  <si>
    <t>13914 รพสต_ บ้านดงบาก  ต_หนองไผ่</t>
  </si>
  <si>
    <t>04563 รพสต_ บ้านกุดค้า  ต_ทุ่งฝน</t>
  </si>
  <si>
    <t>04564 รพสต_ บ้านหนองกุง  ต_ทุ่งใหญ่</t>
  </si>
  <si>
    <t>04565 รพสต_ บ้านศรีสว่าง  ต_ทุ่งใหญ่</t>
  </si>
  <si>
    <t>04566 รพสต_ บ้านนาชุมแสง  ต_นาชุมแสง</t>
  </si>
  <si>
    <t>04567 รพสต_ บ้านนาทม   ต_นาทม</t>
  </si>
  <si>
    <t>13915 รพสต_ บ้านคำสีดา  ต_นาชุมแสง</t>
  </si>
  <si>
    <t>04568 รพสต_ บ้านหนองแวง ต_ไชยวาน</t>
  </si>
  <si>
    <t>04569 รพสต_ บ้านหนองแคน  ต_หนองหลัก</t>
  </si>
  <si>
    <t>04570 รพสต_ บ้านคำเลาะ  ต_คำเลาะ</t>
  </si>
  <si>
    <t>04571 รพสต_ บ้านห้วยยาง  ต_โพนสูง</t>
  </si>
  <si>
    <t>04572 รพสต_ บ้านศรีสง่าเมือง ต_ศรีธาตุ</t>
  </si>
  <si>
    <t>04573 รพสต_ บ้านท่าไฮ ต_จำปี</t>
  </si>
  <si>
    <t>04574 รพสต_ บ้านโนนม่วง  ต_จำปี</t>
  </si>
  <si>
    <t>04575 รพสต_ บ้านโปร่ง ต_บ้านโปร่ง</t>
  </si>
  <si>
    <t>04576 รพสต_ บ้านหัวนาคำ  ต_หัวนาคำ</t>
  </si>
  <si>
    <t>04577 รพสต_ บ้านคำค้อ ต_หัวนาคำ</t>
  </si>
  <si>
    <t>04578 รพสต_ บ้านหนองนกเขียน  ต_หนองนกเขียน</t>
  </si>
  <si>
    <t>04579 รพสต_ นายูง  บ้านนายูงเหนือ ต_นายูง</t>
  </si>
  <si>
    <t>04580 รพสต_ ตาดทอง  บ้านโนนสำราญ ต_ตาดทอง</t>
  </si>
  <si>
    <t>13916 รพสต_ บ้านห้วยผึ้ง   ต_บ้านโปร่ง</t>
  </si>
  <si>
    <t>13917 รพสต_ บ้านนาเรียง  ต_ตาดทอง</t>
  </si>
  <si>
    <t>14847 รพสต_ บ้านคำเมย  ต_หัวนาคำ</t>
  </si>
  <si>
    <t>04581 รพสต_ หนองกุงทับม้า บ้านวังสมบูรณ์ ต_หนองกุงทับม้า</t>
  </si>
  <si>
    <t>04582 รพสต_ บ้านหนองหญ้าไซ ต_หนองหญ้าไซ</t>
  </si>
  <si>
    <t>04583 รพสต_ บ้านบะยาว  ต_บะยาว</t>
  </si>
  <si>
    <t>04584 รพสต_ นาแก - ภูดิน  ต_บะยาว</t>
  </si>
  <si>
    <t>04585 รพสต_ บ้านคำยาง  ต_ผาสุก</t>
  </si>
  <si>
    <t>04586 รพสต_ คำน้อย  บ้านคำน้อยใหม่ไทยเจริญ ต_ผาสุก</t>
  </si>
  <si>
    <t>04587 รพสต_ บ้านคำโคกสูง  ต_คำโคกสูง</t>
  </si>
  <si>
    <t>04588 รพสต_ บ้านโนนสะอาด  ต_วังสามหมอ</t>
  </si>
  <si>
    <t>13918 รพสต_ บ้านนาตาด  ต_บะยาว</t>
  </si>
  <si>
    <t>13919 รพสต_ บ้านคำไฮ  ต_ผาสุก</t>
  </si>
  <si>
    <t>04589 รพสต_ บ้านสระแก้ว ต_บ้านดุง</t>
  </si>
  <si>
    <t>04591 รพสต_ บ้านดงเย็น ต_ดงเย็น</t>
  </si>
  <si>
    <t>04592 รพสต_ บ้านโพนสูงเหนือ  ต_โพนสูง</t>
  </si>
  <si>
    <t>04593 รพสต_ บ้านศรีเจริญ ต_อ้อมกอ</t>
  </si>
  <si>
    <t>04594 รพสต_ บ้านนาเจริญ  ต_บ้านจันทร์</t>
  </si>
  <si>
    <t>04595 รพสต_ บ้านทรายมูล  ต_บ้านจันทร์</t>
  </si>
  <si>
    <t>04596 รพสต_ บ้านทุ่ง  ต_บ้านชัย</t>
  </si>
  <si>
    <t>04597 รพสต_ บ้านโนนสะอาด  ต_บ้านชัย</t>
  </si>
  <si>
    <t>04598 รพสต_ บ้านนาไหม  ต_นาไหม</t>
  </si>
  <si>
    <t>04599 รพสต_ บ้านถ่อนนาลับ   ต_ถ่อนนาลับ</t>
  </si>
  <si>
    <t>04600 รพสต_ บ้านวังดารา  ต_วังทอง</t>
  </si>
  <si>
    <t>04601 รพสต_ บ้านม่วง  ต_บ้านม่วง</t>
  </si>
  <si>
    <t>04602 รพสต_ บ้านหนองสว่าง  ต_บ้านม่วง</t>
  </si>
  <si>
    <t>04603 รพสต_ บ้านโนนทองหลาง  ต_บ้านตาด</t>
  </si>
  <si>
    <t>04604 รพสต_ บ้านโนนอุดม  ต_นาคำ</t>
  </si>
  <si>
    <t>04605 รพสต_ บ้านธาตุ   ต_หายโศก</t>
  </si>
  <si>
    <t>04606 รพสต_ บ้านดงหวาย  ต_หายโศก</t>
  </si>
  <si>
    <t>04607 รพสต_ บ้านโนนสะอาด   ต_เขือน้ำ</t>
  </si>
  <si>
    <t>04608 รพสต_ บ้านเทื่อม ต_เขือน้ำ</t>
  </si>
  <si>
    <t>04609 รพสต_ บ้านคำบง  ต_คำบง</t>
  </si>
  <si>
    <t>04610 รพสต_ บ้านโนนทอง  ต_โนนทอง</t>
  </si>
  <si>
    <t>04611 รพสต_ บ้านนาเตย  ต_โนนทอง</t>
  </si>
  <si>
    <t>04612 รพสต_ บ้านข้าวสาร ต_ข้าวสาร</t>
  </si>
  <si>
    <t>04613 รพสต_ บ้านโนนสว่าง  ต_จำปาโมง</t>
  </si>
  <si>
    <t>04614 รพสต_ บ้านม่วง ต_จำปาโมง</t>
  </si>
  <si>
    <t>04615 รพสต_ บ้านกลางใหญ่  ต_กลางใหญ่</t>
  </si>
  <si>
    <t>04616 รพสต_ บ้านเมืองพาน  ต_เมืองพาน</t>
  </si>
  <si>
    <t>04617 รพสต_ บ้านหนองกาลึม  ต_เมืองพาน</t>
  </si>
  <si>
    <t>04618 รพสต_ บ้านคำด้วง  ต_คำด้วง</t>
  </si>
  <si>
    <t>04619 รพสต_ บ้านห้วยศิลาผาสุก ต_คำด้วง</t>
  </si>
  <si>
    <t>04620 รพสต_ บ้านหนองหัวคู  ต_หนองหัวคู</t>
  </si>
  <si>
    <t>04621 รพสต_ บ้านค้อ  ต_บ้านค้อ</t>
  </si>
  <si>
    <t>14245 รพสต_ บ้านสระคุ ต_หนองหัวคู</t>
  </si>
  <si>
    <t>14298 รพสต_ หนองแวง  ต_หนองแวง</t>
  </si>
  <si>
    <t>14848 รพสต_ บ้านนาล้อม  ต_คำบง</t>
  </si>
  <si>
    <t>04623 รพสต_ น้ำโสม  บ้านโนนสวรรค์  ต_น้ำโสม</t>
  </si>
  <si>
    <t>04624 รพสต_ บ้านนาเมืองไทย  ต_น้ำโสม</t>
  </si>
  <si>
    <t>04625 รพสต_ บ้านโนนสมบูรณ์   ต_น้ำโสม</t>
  </si>
  <si>
    <t>04626 รพสต_ บ้านหนองแวง ต_หนองแวง</t>
  </si>
  <si>
    <t>04627 รพสต_ บ้านหยวก  ต_บ้านหยวก</t>
  </si>
  <si>
    <t>04628 รพสต_ โสมเยี่ยม บ้านโนนพัฒนา ต_โสมเยี่ยม</t>
  </si>
  <si>
    <t>04629 รพสต_ บ้านผากลางนา  ต_สามัคคี</t>
  </si>
  <si>
    <t>13921 รพสต_ บ้านน้ำปู่น้อย ต_บ้านหยวก</t>
  </si>
  <si>
    <t>14849 รพสต_ บ้านดงพัฒนา   ต_นางัว</t>
  </si>
  <si>
    <t>04630 รพสต_ บ้านธาตุ  ต_บ้านธาตุ</t>
  </si>
  <si>
    <t>04631 รพสต_ บ้านนิคม  ต_บ้านธาตุ</t>
  </si>
  <si>
    <t>04634 รพสต_ บ้านเชียงหวาง   ต_เชียงหวาง</t>
  </si>
  <si>
    <t>04635 รพสต_ บ้านสุมเส้า   ต_สุมเส้า</t>
  </si>
  <si>
    <t>04636 รพสต_ บ้านนาบัว   ต_นาบัว</t>
  </si>
  <si>
    <t>04637 รพสต_ บ้านเหล่า ต_บ้านเหล่า</t>
  </si>
  <si>
    <t>04638 รพสต_ บ้านจอมศรี  ต_จอมศรี</t>
  </si>
  <si>
    <t>04639 รพสต_ บ้านคอนเลียบ   ต_เตาไห</t>
  </si>
  <si>
    <t>04640 รพสต_ บ้านโพนสวรรค์   ต_โคกกลาง</t>
  </si>
  <si>
    <t>04641 รพสต_ สร้างแป้น   บ้านโนนพัฒนา</t>
  </si>
  <si>
    <t>14246 รพสต_ บ้านหนองแสนตอ ต_สุมเส้า</t>
  </si>
  <si>
    <t>15221 รพสต_ บ้านด่าน   ต_เชียงหวาง</t>
  </si>
  <si>
    <t>04642 รพสต_ บ้านเชียงดา  ต_เชียงดา</t>
  </si>
  <si>
    <t>04643 รพสต_ บ้านยวด  ต_บ้านยวด</t>
  </si>
  <si>
    <t>04644 รพสต_ บ้านโคก ต_บ้านโคก</t>
  </si>
  <si>
    <t>04645 รพสต_ บ้านหายโศก  ต_นาสะอาด</t>
  </si>
  <si>
    <t>04646 รพสต_ บ้านหินโงม  ต_บ้านหินโงม</t>
  </si>
  <si>
    <t>04647 รพสต_ บ้านแสงทอง  ต_หนองแสง</t>
  </si>
  <si>
    <t>04648 รพสต_ บ้านท่าสี ต_แสงสว่าง</t>
  </si>
  <si>
    <t>04649 รพสต_ บ้านแสงสว่าง  ต_แสงสว่าง</t>
  </si>
  <si>
    <t>04650 รพสต_ บ้านนาดี  ต_นาดี</t>
  </si>
  <si>
    <t>04651 รพสต_ บ้านนายูง ต_นายูง</t>
  </si>
  <si>
    <t>04652 รพสต_ บ้านห้วยทราย  ต_นายูง</t>
  </si>
  <si>
    <t>04653 รพสต_ บ้านก้อง ต_บ้านก้อง</t>
  </si>
  <si>
    <t>04654 รพสต_ บ้านนาตูม  ต_บ้านก้อง</t>
  </si>
  <si>
    <t>04655 รพสต_ บ้านนาแค  ต_นาแค</t>
  </si>
  <si>
    <t>04656 รพสต_ บ้านเพิ่ม  ต_นาแค</t>
  </si>
  <si>
    <t>04657 รพสต_ บ้านโนนทอง  ต_โนนทอง</t>
  </si>
  <si>
    <t>13922 รพสต_ บ้านเชียงดี  ต_โนนทอง</t>
  </si>
  <si>
    <t>21440 รพสต_ คิรีวงกต ต_นาแค</t>
  </si>
  <si>
    <t>04658 รพสต_ บ้านแดง  ต_บ้านแดง</t>
  </si>
  <si>
    <t>04659 รพสต_ บ้านนาทราย  ต_นาทราย</t>
  </si>
  <si>
    <t>04660 รพสต_ บ้านนายม  ต_ดอนกลอย</t>
  </si>
  <si>
    <t>14247 รพสต_ บ้านถ่อนนาเพลิน  ต_นาทราย</t>
  </si>
  <si>
    <t>04661 รพสต_ บ้านจีต หมู่ที่ 06 ต_บ้านจีต</t>
  </si>
  <si>
    <t>04662 รพสต_ บ้านโนนทองอินทร์  ต_โนนทองอินทร์</t>
  </si>
  <si>
    <t>04663 รพสต_ บ้านค้อใหญ่ ต_ค้อใหญ่</t>
  </si>
  <si>
    <t>04664 รพสต_ บ้านคอนสาย   ต_คอนสาย</t>
  </si>
  <si>
    <t>14248 รพสต_ บ้านซำป่ารัง   ต_บ้านจีต</t>
  </si>
  <si>
    <t>04527 รพสต_ บ้านโพนทอง  ต_อุ่มจาน</t>
  </si>
  <si>
    <t>04530 รพสต_ บ้านโนนสมบูรณ์  ต_ห้วยสามพาด</t>
  </si>
  <si>
    <t>04531 รพสต_ บ้านสะอาดนามูล ต_ห้วยสามพาด</t>
  </si>
  <si>
    <t>04535 สอ_ เฉลิมพระเกียรติ 60 พรรษา นวมินทราชินี</t>
  </si>
  <si>
    <t>04665 รพสต_ เพชรเจริญ</t>
  </si>
  <si>
    <t>04666 รพสต_ น้ำภู</t>
  </si>
  <si>
    <t>04667 รพสต_ นาอ้อ</t>
  </si>
  <si>
    <t>04668 รพสต_ กกดู่</t>
  </si>
  <si>
    <t>04669 รพสต_ ไร่ม่วง</t>
  </si>
  <si>
    <t>04671 รพสต_ ไร่ทาม</t>
  </si>
  <si>
    <t>04674 รพสต_ หัวนา</t>
  </si>
  <si>
    <t>04675 รพสต_ หนองผำ</t>
  </si>
  <si>
    <t>04676 รพสต_ เจริญสุข</t>
  </si>
  <si>
    <t>04680 รพสต_ นาแขม</t>
  </si>
  <si>
    <t>04681 รพสต_ ปากหมาก</t>
  </si>
  <si>
    <t>04682 รพสต_ ห้วยกระทิง</t>
  </si>
  <si>
    <t>14352 รพสต_ โป่งป่าติ้ว</t>
  </si>
  <si>
    <t>04683 รพสต_ ห้วยตาด</t>
  </si>
  <si>
    <t>04685 รพสต_ ห้วยปลาดุก</t>
  </si>
  <si>
    <t>04687 รพสต_ ท่าสวรรค์</t>
  </si>
  <si>
    <t>04688 รพสต_ ธาตุ</t>
  </si>
  <si>
    <t>04689 รพสต_ สงเปือย</t>
  </si>
  <si>
    <t>04690 รพสต_ บ้านโพน</t>
  </si>
  <si>
    <t>04691 รพสต_ ศรีโพนแท่น</t>
  </si>
  <si>
    <t>04694 รพสต_ นาจาน</t>
  </si>
  <si>
    <t>04695 รพสต_ ท่าดีหมี</t>
  </si>
  <si>
    <t>04696 รพสต_ คกเลาใต้</t>
  </si>
  <si>
    <t>04697 รพสต_ ผาแบ่น</t>
  </si>
  <si>
    <t>04698 รพสต_ บุฮม</t>
  </si>
  <si>
    <t>04700 รพสต_ หาดทรายขาว</t>
  </si>
  <si>
    <t>04701 รพสต_ โนนสมบูรณ์</t>
  </si>
  <si>
    <t>04702 รพสต_ เชียงกลม</t>
  </si>
  <si>
    <t>04704 รพสต_ ห้วยเหียม</t>
  </si>
  <si>
    <t>04707 รพสต_ ห้วยบ่อซืน</t>
  </si>
  <si>
    <t>04708 รพสต_ ห้วยพิชัย</t>
  </si>
  <si>
    <t>04709 รพสต_ บ้านสงาว</t>
  </si>
  <si>
    <t>13925 รพสต_ หาดคัมภีร์</t>
  </si>
  <si>
    <t>04710 รพสต_ เครือคู้</t>
  </si>
  <si>
    <t>04711 รพสต_ ปากโป่ง</t>
  </si>
  <si>
    <t>04713 รพสต_ โคกงาม</t>
  </si>
  <si>
    <t>04714 รพสต_ หนองอุมลัว</t>
  </si>
  <si>
    <t>04715 รพสต_ วังบอน</t>
  </si>
  <si>
    <t>04716 รพสต_ ทับกี่</t>
  </si>
  <si>
    <t>04717 รพสต_ น้ำเย็น</t>
  </si>
  <si>
    <t>04718 รพสต_ ตูบค้อ</t>
  </si>
  <si>
    <t>04719 รพสต_ กกจำปา</t>
  </si>
  <si>
    <t>04720 รพสต_ บ้านผึ้ง</t>
  </si>
  <si>
    <t>04721 รพสต_ หนองผือ</t>
  </si>
  <si>
    <t>13926 รพสต_ ปากหมัน</t>
  </si>
  <si>
    <t>04722 รพสต_ ป่าก่อ</t>
  </si>
  <si>
    <t>04723 รพสต_ นาพึง</t>
  </si>
  <si>
    <t>04724 รพสต_ โนนสว่าง</t>
  </si>
  <si>
    <t>04725 รพสต_ เหล่ากอหก</t>
  </si>
  <si>
    <t>10234 รพสต_ นาเจริญ</t>
  </si>
  <si>
    <t>04726 รพสต_ ท่าศาลา</t>
  </si>
  <si>
    <t>04728 รพสต_ ปลาบ่า</t>
  </si>
  <si>
    <t>04729 รพสต_ บ้านกลาง</t>
  </si>
  <si>
    <t>04730 รพสต_ ห้วยผักเน่า</t>
  </si>
  <si>
    <t>04731 รพสต_ สานตม</t>
  </si>
  <si>
    <t>04732 รพสต_ บ้านยาง</t>
  </si>
  <si>
    <t>04733 รพสต_ ปากคาน</t>
  </si>
  <si>
    <t>04734 รพสต_ บ้านเมี่ยง</t>
  </si>
  <si>
    <t>04735 รพสต_ อาฮี</t>
  </si>
  <si>
    <t>04738 รพสต_ หนองบง</t>
  </si>
  <si>
    <t>04739 รพสต_ แก่งม่วง</t>
  </si>
  <si>
    <t>13927 รพสต_ นากระเซ็ง</t>
  </si>
  <si>
    <t>04740 รพสต_ นาวัว</t>
  </si>
  <si>
    <t>04742 รพสต_ เหมืองแบ่ง</t>
  </si>
  <si>
    <t>04743 รพสต_ นาดอกไม้</t>
  </si>
  <si>
    <t>04744 รพสต_ ตากแดด</t>
  </si>
  <si>
    <t>04745 รพสต_ กกบก</t>
  </si>
  <si>
    <t>04746 รพสต_ ปากปวน</t>
  </si>
  <si>
    <t>04747 รพสต_ ผาน้อย</t>
  </si>
  <si>
    <t>04750 รพสต_ นาแก</t>
  </si>
  <si>
    <t>04751 รพสต_ ห้วยผุก</t>
  </si>
  <si>
    <t>04752 รพสต_ ขอนแก่น</t>
  </si>
  <si>
    <t>04753 รพสต_ โคกสว่าง</t>
  </si>
  <si>
    <t>04755 รพสต_ โนนสว่าง</t>
  </si>
  <si>
    <t>04756 รพสต_ โคกหนองแก</t>
  </si>
  <si>
    <t>04757 รพสต_ นาโก</t>
  </si>
  <si>
    <t>04758 รพสต_ นาแปนใต้</t>
  </si>
  <si>
    <t>04764 รพสต_ ห้วยส้ม</t>
  </si>
  <si>
    <t>04767 รพสต_ นามูลตุ่น</t>
  </si>
  <si>
    <t>04768 รพสต_ เลยวังไสย์</t>
  </si>
  <si>
    <t>04769 รพสต_ ใหม่พัฒนา</t>
  </si>
  <si>
    <t>13929 รพสต_ ห้วยสีเสียด</t>
  </si>
  <si>
    <t>04770 รพสต_ สมศักดิ์พัฒนา</t>
  </si>
  <si>
    <t>04772 รพสต_ นาตาด</t>
  </si>
  <si>
    <t>04774 รพสต_ ห้วยยาง</t>
  </si>
  <si>
    <t>04775 รพสต_ เพิ่มสุข</t>
  </si>
  <si>
    <t>04777 รพสต_ โป่งศรีโทน</t>
  </si>
  <si>
    <t>04778 รพสต_ หนองใหญ่</t>
  </si>
  <si>
    <t>04781 รพสต_ ซำบุ่น</t>
  </si>
  <si>
    <t>13930 รพสต_ โนนสวรรค์</t>
  </si>
  <si>
    <t>14356 รพสต_ นาอ่างคำ</t>
  </si>
  <si>
    <t>04759 รพสต_ ปวนพุ</t>
  </si>
  <si>
    <t>04760 รพสต_ หนองหมากแก้ว</t>
  </si>
  <si>
    <t>04763 สอ_ เฉลิมพระเกียรติ 60 พรรษา นวมินทราชินี</t>
  </si>
  <si>
    <t>04765 รพสต_ น้อยสามัคคี</t>
  </si>
  <si>
    <t>14355 รพสต_ หลักร้อยหกสิบ</t>
  </si>
  <si>
    <t>04782 รพสต_ มีชัย</t>
  </si>
  <si>
    <t>04783 รพสต_ โพธิ์ชัย</t>
  </si>
  <si>
    <t>04784 รพสต_ กวนวัน</t>
  </si>
  <si>
    <t>04785 รพสต_ เวียงคุก</t>
  </si>
  <si>
    <t>04786 รพสต_ วัดธาตุ</t>
  </si>
  <si>
    <t>04787 รพสต_ หาดคำ</t>
  </si>
  <si>
    <t>04788 รพสต_ หินโงม</t>
  </si>
  <si>
    <t>04789 รพสต_ บ้านท่าจาน</t>
  </si>
  <si>
    <t>04790 รพสต_ บ้านเดื่อ</t>
  </si>
  <si>
    <t>04791 รพสต_ บ้านนาฮี ตำบลค่ายบกหวาน</t>
  </si>
  <si>
    <t>04792 รพสต_ ค่ายบกหวาน</t>
  </si>
  <si>
    <t>04793 รพสต_ โพนสว่าง</t>
  </si>
  <si>
    <t>04794 รพสต_ พระธาตุบังพวน</t>
  </si>
  <si>
    <t>04795 รพสต_ หนองกอมเกาะ</t>
  </si>
  <si>
    <t>04796 รพสต_ ปะโค</t>
  </si>
  <si>
    <t>04797 รพสต_ เมืองหมี</t>
  </si>
  <si>
    <t>04798 รพสต_ สีกาย</t>
  </si>
  <si>
    <t>04799 รพสต_ น้ำโมง</t>
  </si>
  <si>
    <t>04800 รพสต_ บ้านท่าสำราญ ตำบลน้ำโมง</t>
  </si>
  <si>
    <t>04801 รพสต_ กองนาง</t>
  </si>
  <si>
    <t>04802 รพสต_ โคกคอน</t>
  </si>
  <si>
    <t>04803 รพสต_ บ้านเดื่อ</t>
  </si>
  <si>
    <t>04804 รพสต_ บ้านถ่อน</t>
  </si>
  <si>
    <t>04805 รพสต_ บ้านว่าน</t>
  </si>
  <si>
    <t>04806 รพสต_ นาข่า</t>
  </si>
  <si>
    <t>04807 รพสต_ โพนสา</t>
  </si>
  <si>
    <t>04808 รพสต_ หนองนาง</t>
  </si>
  <si>
    <t>04828 รพสต_ วัดหลวง</t>
  </si>
  <si>
    <t>04829 รพสต_ บ้านปากสวย ตำบลวัดหลวง</t>
  </si>
  <si>
    <t>04830 รพสต_ บ้านหนองกุ้งใต้ ตำบลกุดบง</t>
  </si>
  <si>
    <t>04831 รพสต_ กุดบง</t>
  </si>
  <si>
    <t>04832 รพสต_ ชุมช้าง</t>
  </si>
  <si>
    <t>04833 รพสต_ บ้านบัว</t>
  </si>
  <si>
    <t>04834 รพสต_ ทุ่งหลวง</t>
  </si>
  <si>
    <t>04835 รพสต_ เหล่าต่างคำ</t>
  </si>
  <si>
    <t>04836 รพสต_ นาหนัง</t>
  </si>
  <si>
    <t>04837 รพสต_ บ้านดงสระพัง ต_นาหนัง</t>
  </si>
  <si>
    <t>04838 รพสต_ เซิม</t>
  </si>
  <si>
    <t>04839 รพสต_ โพธิ์</t>
  </si>
  <si>
    <t>04840 รพสต_ บ้านคำรุ่งเรือง  ตำบลโพธิ์</t>
  </si>
  <si>
    <t>04841 รพสต_ บ้านผือ</t>
  </si>
  <si>
    <t>04842 รพสต_ สร้างนางขาว</t>
  </si>
  <si>
    <t>04855 รพสต_ บ้านหม้อ</t>
  </si>
  <si>
    <t>04857 รพสต_ พระพุทธบาท</t>
  </si>
  <si>
    <t>04858 รพสต_ หนองปลาปาก</t>
  </si>
  <si>
    <t>04859 รพสต_ นาโพธิ์</t>
  </si>
  <si>
    <t>10241 รพสต_ บ้านท่ากฐิน ตำบลบ้านหม้อ</t>
  </si>
  <si>
    <t>13933 รพสต_ บ้านห้วยไฮ</t>
  </si>
  <si>
    <t>04864 รพสต_ สังคม</t>
  </si>
  <si>
    <t>04865 รพสต_ ผาตั้ง</t>
  </si>
  <si>
    <t>04866 รพสต_ บ้านม่วง</t>
  </si>
  <si>
    <t>04867 รพสต_ นางิ้ว</t>
  </si>
  <si>
    <t>04868 รพสต_ บ้านเทพประทับ ตำบลนางิ้ว</t>
  </si>
  <si>
    <t>04896 รพสต_ สระใคร</t>
  </si>
  <si>
    <t>04897 รพสต_ คอกช้าง</t>
  </si>
  <si>
    <t>04898 รพสต_ ฝาง</t>
  </si>
  <si>
    <t>04899 สอ_ เฉลิมพระเกียรติ 60 พรรษา นวมินทราชินีเฝ้าไร่</t>
  </si>
  <si>
    <t>04900 รพสต_ นาดี</t>
  </si>
  <si>
    <t>04901 รพสต_ หนองหลวง</t>
  </si>
  <si>
    <t>04902 รพสต_ บ้านวังไฮ ตำบลหนองหลวง</t>
  </si>
  <si>
    <t>04903 รพสต_ วังหลวง</t>
  </si>
  <si>
    <t>04904 รพสต_ บ้านโคกอุดม ตำบลอุดมพร</t>
  </si>
  <si>
    <t>04905 รพสต_ อุดมพร</t>
  </si>
  <si>
    <t>04906 รพสต_ รัตนวาปี</t>
  </si>
  <si>
    <t>04907 รพสต_ นาทับไฮ</t>
  </si>
  <si>
    <t>04908 รพสต_ บ้านต้อน</t>
  </si>
  <si>
    <t>04909 รพสต_ พระบาทนาสิงห์</t>
  </si>
  <si>
    <t>04910 รพสต_ โพนแพง</t>
  </si>
  <si>
    <t>14184 รพสต_ บ้านนายาง ตำบลพระบาทนาสิงห์</t>
  </si>
  <si>
    <t>04853 รพสต_ โพธิ์ตาก</t>
  </si>
  <si>
    <t>04854 รพสต_ บ้านสาวแล ตำบลโพธิ์ตาก</t>
  </si>
  <si>
    <t>04860 รพสต_ โพนทอง</t>
  </si>
  <si>
    <t>04861 รพสต_ ดอนไผ่</t>
  </si>
  <si>
    <t>04862 รพสต_ ด่านศรีสุข</t>
  </si>
  <si>
    <t>05477 รพสต_ บ้านไฮ่ ตำบลไร่</t>
  </si>
  <si>
    <t>05484 รพสต_ บ้านบะฮีเหนือ ตำบลบะฮี</t>
  </si>
  <si>
    <t>05486 รพสต_ บ้านดง ตำบลม่วงไข่</t>
  </si>
  <si>
    <t>05488 รพสต_ บ้านสุขเกษม ตำบลไฮหย่อง</t>
  </si>
  <si>
    <t>05489 รพสต_ บ้านภูเงิน ตำบลไฮหย่อง</t>
  </si>
  <si>
    <t>05490 รพสต_ บ้านต้นผึ้งใหม่พัฒนา ตำบลต้นผึ้ง</t>
  </si>
  <si>
    <t>05491 รพสต_ บ้านโพนสวาง ตำบลต้นผึ้ง</t>
  </si>
  <si>
    <t>05505 รพสต_ บ้านขัวก่าย  ตำบลขัวก่าย</t>
  </si>
  <si>
    <t>05508 สอ_ เฉลิมพระเกียรติ 60 พรรษา นวมินทราชินี</t>
  </si>
  <si>
    <t>05511 รพสต_ บ้านห้วยหิน ตำบลหนองแวง</t>
  </si>
  <si>
    <t>05512 รพสต_ บ้านโนนอุดม ตำบลศรีวิชัย</t>
  </si>
  <si>
    <t>05514 รพสต_ บ้านแสงเจริญ ตำบลอินทร์แปลง</t>
  </si>
  <si>
    <t>05518 รพสต_ บ้านหนองแวง ตำบลหนองแวงใต้</t>
  </si>
  <si>
    <t>13972 รพสต_ บ้านส้งเปือย ตำบลขัวก่าย</t>
  </si>
  <si>
    <t>13973 รพสต_ บ้านวังเยี่ยม ตำบลหนองแวงใต้</t>
  </si>
  <si>
    <t>05548 รพสต_ บ้านหนองหลวง ตำบลหนองหลวง</t>
  </si>
  <si>
    <t>05549 รพสต_ บ้านบงใต้ ตำบลบงใต้</t>
  </si>
  <si>
    <t>05551 สอ_ เฉลิมพระเกียรติ 60 พรรษา นวมินทราชินี</t>
  </si>
  <si>
    <t>13977 รพสต_ บ้านนาถ่อน ตำบลบงเหนือ</t>
  </si>
  <si>
    <t>4306000000.000</t>
  </si>
  <si>
    <t>4.2.4 รายรับจากการขายสินทรัพย์ของหน่วยงาน</t>
  </si>
  <si>
    <t>05595 รพสต_ บ้านหัวโพน</t>
  </si>
  <si>
    <t>05596 รพสต_ นาราชควาย</t>
  </si>
  <si>
    <t>05597 รพสต_ บ้านกุรุคุ ตำบลกุรุคุ</t>
  </si>
  <si>
    <t>05598 รพสต_ บ้านผึ้ง</t>
  </si>
  <si>
    <t>05599 รพสต_ บ้านนามน ตำบลบ้านผึ้ง</t>
  </si>
  <si>
    <t>05600 รพสต_ บ้านหนองปลาดุก ตำบลบ้านผึ้ง</t>
  </si>
  <si>
    <t>05601 รพสต_ บ้านห้อม ตำบลอาจสามารถ</t>
  </si>
  <si>
    <t>05603 รพสต_ ขามเฒ่า</t>
  </si>
  <si>
    <t>05604 รพสต_ บ้านชะโงม ตำบลขามเฒ่า</t>
  </si>
  <si>
    <t>05605 รพสต_ บ้านชะโนด ตำบลขามเฒ่า</t>
  </si>
  <si>
    <t>05606 รพสต_ บ้านกลาง</t>
  </si>
  <si>
    <t>05607 รพสต_ บ้านหนองจันทร์</t>
  </si>
  <si>
    <t>05608 รพสต_ ท่าค้อ</t>
  </si>
  <si>
    <t>05609 รพสต_ บ้านนาหลวง ตำบลท่าค้อ</t>
  </si>
  <si>
    <t>05610 รพสต_ คำเตย</t>
  </si>
  <si>
    <t>05611 รพสต_ บ้านดอนแดง ตำบลคำเตย</t>
  </si>
  <si>
    <t>05613 รพสต_ บ้านคำพอกตำบลหนองญาติ</t>
  </si>
  <si>
    <t>05614 รพสต_ บ้านบัว ตำบลดงขวาง</t>
  </si>
  <si>
    <t>05615 รพสต_ ดงขวาง</t>
  </si>
  <si>
    <t>05616 รพสต_ บ้านโชคอำนวย  ตำบลวังตามัว</t>
  </si>
  <si>
    <t>05617 รพสต_ บ้านสุขเกษม  ตำบลโพธิ์ตาก</t>
  </si>
  <si>
    <t>13979 รพสต_ บ้านทุ่งมน ตำบลคำเตย</t>
  </si>
  <si>
    <t>14277 รพสต_ ดงติ้ว ตำบลบ้านกลาง</t>
  </si>
  <si>
    <t>05618 รพสต_ หนองฮี</t>
  </si>
  <si>
    <t>05620 รพสต_ นาดอกไม้ ตำบลกุตาไก้</t>
  </si>
  <si>
    <t>05621 รพสต_ บ้านโคกสว่าง ตำบลโคกสว่าง</t>
  </si>
  <si>
    <t>05622 รพสต_ บ้านโคกสูง</t>
  </si>
  <si>
    <t>05623 รพสต_ มหาชัย</t>
  </si>
  <si>
    <t>05624 รพสต_ นามะเขือ</t>
  </si>
  <si>
    <t>05625 รพสต_ บ้านโพนสว่าง</t>
  </si>
  <si>
    <t>05627 รพสต_ บ้านกลาง ตำบลโนนตาล</t>
  </si>
  <si>
    <t>05628 รพสต_ บ้านโพน</t>
  </si>
  <si>
    <t>05629 รพสต_ ท่าจำปา</t>
  </si>
  <si>
    <t>05630 รพสต_ บ้านท่าดอกแก้ว</t>
  </si>
  <si>
    <t>05631 รพสต_ บ้านดอนแดง ตำบลท่าจำปา</t>
  </si>
  <si>
    <t>05632 รพสต_ ไชยบุรี</t>
  </si>
  <si>
    <t>05634 รพสต_ บ้านแก้วปัดโป่ง ตำบลไชยบุรี</t>
  </si>
  <si>
    <t>05635 รพสต_ พนอม</t>
  </si>
  <si>
    <t>05636 รพสต_ บ้านดง</t>
  </si>
  <si>
    <t>05637 รพสต_ บ้านตาลหนองเทา</t>
  </si>
  <si>
    <t>05638 รพสต_ บ้านท่าหนามแก้ว ตำบลหนองเทา</t>
  </si>
  <si>
    <t>05639 รพสต_ บ้านพะทาย ตำบลพะทาย</t>
  </si>
  <si>
    <t>05640 รพสต_ บ้านเวินพระบาท ตำบลเวินพระบาท</t>
  </si>
  <si>
    <t>05641 รพสต_ บ้านม่วง ตำบลเวินพระบาท</t>
  </si>
  <si>
    <t>05642 รพสต_ รามราช</t>
  </si>
  <si>
    <t>05643 รพสต_ บ้านหนองไฮ ตำบลรามราช</t>
  </si>
  <si>
    <t>05644 รพสต_ ไผ่ล้อม</t>
  </si>
  <si>
    <t>05645 รพสต_ บ้านดอนสะฝาง ตำบลโพนทอง</t>
  </si>
  <si>
    <t>05648 รพสต_ โพนทอง</t>
  </si>
  <si>
    <t>05649 รพสต_ บ้านคำนกกก ตำบลหนองแวง</t>
  </si>
  <si>
    <t>05652 รพสต_ บ้านนางัว ตำบลนางัว</t>
  </si>
  <si>
    <t>05650 รพสต_ หนองแวง</t>
  </si>
  <si>
    <t>13980 รพสต_ บ้านนาเข ตำบลนาเข</t>
  </si>
  <si>
    <t>05653 รพสต_ ฝั่งแดง</t>
  </si>
  <si>
    <t>05654 รพสต_ บ้านโพนแพง ตำบลโพนแพง</t>
  </si>
  <si>
    <t>05655 รพสต_ ตาลกุด ตำบลโพนแพง</t>
  </si>
  <si>
    <t>05656 รพสต_ พระกลางทุ่ง</t>
  </si>
  <si>
    <t>05657 รพสต_ นาถ่อน</t>
  </si>
  <si>
    <t>05658 รพสต_ บ้านดงยอ</t>
  </si>
  <si>
    <t>05659 รพสต_ แสนพัน</t>
  </si>
  <si>
    <t>05660 รพสต_ ดอนนางหงส์</t>
  </si>
  <si>
    <t>05661 รพสต_ น้ำก่ำ</t>
  </si>
  <si>
    <t>05662 รพสต_ บ้านทู้</t>
  </si>
  <si>
    <t>05663 รพสต_ บ้านทรายมูล ตำบลน้ำก่ำ</t>
  </si>
  <si>
    <t>05664 รพสต_ บ้านอุ่มเหม้า ตำบลอุ่มเหม้า</t>
  </si>
  <si>
    <t>05665 รพสต_ นาหนาด</t>
  </si>
  <si>
    <t>05666 รพสต_ กุดฉิม</t>
  </si>
  <si>
    <t>11873 รพสต_ บ้านโคกสว่างพัฒนา  ตำบลธาตุพนมเหนือ</t>
  </si>
  <si>
    <t>05668 รพสต_ ท่าลาด</t>
  </si>
  <si>
    <t>05669 รพสต_ นางาม</t>
  </si>
  <si>
    <t>05670 รพสต_ บ้านนายอใหญ่ ตำบลนางาม</t>
  </si>
  <si>
    <t>05671 รพสต_ โคกหินแฮ่</t>
  </si>
  <si>
    <t>05673 รพสต_ บ้านโนนสะอาด  ตำบลหนองย่างชิ้น</t>
  </si>
  <si>
    <t>05674 รพสต_ บ้านนาบั่ว ตำบลเรณูใต้</t>
  </si>
  <si>
    <t>05675 รพสต_ บ้านนาขาม ตำบลนาขาม</t>
  </si>
  <si>
    <t>14278 รพสต_ บ้านโนนอนามัย ตำบลเรณูใต้</t>
  </si>
  <si>
    <t>05676 รพสต_ พระซอง</t>
  </si>
  <si>
    <t>05677 รพสต_ บ้านดงอินำ ตำบลพระซอง</t>
  </si>
  <si>
    <t>05678 รพสต_ หนองสังข์</t>
  </si>
  <si>
    <t>05679 รพสต_ บ้านนาฉันทะ ตำบลนาคู่</t>
  </si>
  <si>
    <t>05680 รพสต_ นาคู่</t>
  </si>
  <si>
    <t>05682 รพสต_ บ้านดงน้อย ตำบลพิมาน</t>
  </si>
  <si>
    <t>05683 รพสต_ พิมาน</t>
  </si>
  <si>
    <t>05684 รพสต_ บ้านหนองหอยใหญ่ ตำบลพุ่มแก</t>
  </si>
  <si>
    <t>05685 รพสต_ พุ่มแก</t>
  </si>
  <si>
    <t>05686 รพสต_ บ้านโพนตูม ตำบลก้าเหลือง</t>
  </si>
  <si>
    <t>05687 รพสต_ ก้านเหลือง</t>
  </si>
  <si>
    <t>05688 รพสต_ หนองบ่อ</t>
  </si>
  <si>
    <t>05689 รพสต_ บ้านดงขวาง ตำบลหนองบ่อ</t>
  </si>
  <si>
    <t>05690 รพสต_ บ้านนาเลียง ตำบลนาเลียง</t>
  </si>
  <si>
    <t>05694 รพสต_ บ้านแก้ง</t>
  </si>
  <si>
    <t>05695 รพสต_ บ้านคำพี้ห ตำบลคำพี้</t>
  </si>
  <si>
    <t>13981 รพสต_ สร้างติ่ว ตำบลนาแก</t>
  </si>
  <si>
    <t>13982 รพสต_ บ้านหนองหญ้าปล้อง สีชมพู</t>
  </si>
  <si>
    <t>24724 รพสต_ หนองกุง</t>
  </si>
  <si>
    <t>05697 รพสต_ บ้านนาเดื่อ</t>
  </si>
  <si>
    <t>05698 รพสต_ บ้านอีอูด ตำบลนาเดื่อ</t>
  </si>
  <si>
    <t>05700 รพสต_ บ้านหนองผือ ตำบลบ้านเอื้อง</t>
  </si>
  <si>
    <t>05701 รพสต_ บ้านเอื้อง</t>
  </si>
  <si>
    <t>05702 รพสต_ บ้านแค ตำบลสามผง</t>
  </si>
  <si>
    <t>05703 รพสต_ บ้านปากยาม  ตำบลสามผง</t>
  </si>
  <si>
    <t>05704 รพสต_ สามผง</t>
  </si>
  <si>
    <t>05705 รพสต_ บ้านท่าบ่อ  ตำบลท่าบ่อสงคราม</t>
  </si>
  <si>
    <t>05709 รพสต_ บ้านเหล่า ตำบลนาคำ</t>
  </si>
  <si>
    <t>05710 รพสต_ นาคำ</t>
  </si>
  <si>
    <t>05711 รพสต_ ภูกระแต ตำบลนาคำ</t>
  </si>
  <si>
    <t>05712 รพสต_ โพนสว่าง</t>
  </si>
  <si>
    <t>05713 รพสต_ บ้านนาโพธิ์ ตำบลโพนสว่าง</t>
  </si>
  <si>
    <t>05714 รพสต_ บ้านเสียวสงคราม ตำบลหาดแพง</t>
  </si>
  <si>
    <t>05715 รพสต_ บ้านหาดแพง  ตำบลหาดแพง</t>
  </si>
  <si>
    <t>05716 รพสต_ นางัว</t>
  </si>
  <si>
    <t>05717 รพสต_ บ้านอูนนา ตำบลนางัว</t>
  </si>
  <si>
    <t>05718 รพสต_ บ้านนาคอย ตำบลนางัว</t>
  </si>
  <si>
    <t>05719 รพสต_ บ้านดอนแดง  ตำบลบ้านเสียว</t>
  </si>
  <si>
    <t>05720 รพสต_ บ้านโคกสะอาด</t>
  </si>
  <si>
    <t>05722 รพสต_ บ้านดอนศาลา ตำบลเหล่าพัฒนา</t>
  </si>
  <si>
    <t>05723 รพสต_ บ้านดอนปอ</t>
  </si>
  <si>
    <t>05724 รพสต_ บ้านท่าเรือ  ตำบลท่าเรือ</t>
  </si>
  <si>
    <t>05725 รพสต_ บ้านต้าย  ตำบลโพนจาน</t>
  </si>
  <si>
    <t>05726 รพสต_ บ้านนาหัวบ่อ</t>
  </si>
  <si>
    <t>05727 รพสต_ โพนตูม ตำบลนาหัวบ่อ</t>
  </si>
  <si>
    <t>05728 รพสต_ บ้านดอนยาง</t>
  </si>
  <si>
    <t>05729 รพสต_ บ้านขามเตี้ยใหญ่ ตำบลนาขมิ้น</t>
  </si>
  <si>
    <t>05730 รพสต_ บ้านโพนบก ตำบลโพนบก</t>
  </si>
  <si>
    <t>05731 รพสต_ ขว้างคลี</t>
  </si>
  <si>
    <t>05732 รพสต_ บ้านค้อ</t>
  </si>
  <si>
    <t>05733 รพสต_ บ้านห้วยไห ตำบลบ้านค้อ</t>
  </si>
  <si>
    <t>05734 รพสต_ บ้านนาใน</t>
  </si>
  <si>
    <t>23137 รพสต_ โพนจาน</t>
  </si>
  <si>
    <t>05735 รพสต_ พันห่าว</t>
  </si>
  <si>
    <t>05737 รพสต_ หนองซน</t>
  </si>
  <si>
    <t>05738 รพสต_ บ้านคำแม่นาง ตำบลหนองซน</t>
  </si>
  <si>
    <t>05739 รพสต_ บ้านดอนเตย ตำบลดอนเตย</t>
  </si>
  <si>
    <t>05691 รพสต_ บ้านโคกสี</t>
  </si>
  <si>
    <t>05692 รพสต_ บ้านนาขาม ตำบลวังยาง</t>
  </si>
  <si>
    <t>05696 รพสต_ ยอดชาด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</si>
</sst>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8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187" fontId="5" fillId="0" borderId="3" xfId="1" applyNumberFormat="1" applyFont="1" applyBorder="1" applyAlignment="1">
      <alignment horizontal="right"/>
    </xf>
    <xf numFmtId="43" fontId="31" fillId="0" borderId="3" xfId="1" applyFont="1" applyBorder="1" applyAlignment="1">
      <alignment horizontal="righ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ตุลาคม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control" Target="../activeX/activeX6.xml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C2-5A6A-4A9C-AD43-4F99D67E351B}">
  <dimension ref="A1:AB70"/>
  <sheetViews>
    <sheetView topLeftCell="I1" workbookViewId="0">
      <selection sqref="A1:AB1048576"/>
    </sheetView>
  </sheetViews>
  <sheetFormatPr defaultRowHeight="13.8" x14ac:dyDescent="0.25"/>
  <cols>
    <col min="1" max="1" width="34.296875" bestFit="1" customWidth="1"/>
    <col min="2" max="2" width="20.8984375" customWidth="1"/>
  </cols>
  <sheetData>
    <row r="1" spans="1:28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2069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2081</v>
      </c>
      <c r="AA1" t="s">
        <v>2082</v>
      </c>
      <c r="AB1" t="s">
        <v>2083</v>
      </c>
    </row>
    <row r="2" spans="1:28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2093</v>
      </c>
      <c r="K2" t="s">
        <v>2094</v>
      </c>
      <c r="L2" t="s">
        <v>2095</v>
      </c>
      <c r="M2" t="s">
        <v>2096</v>
      </c>
      <c r="N2" t="s">
        <v>2097</v>
      </c>
      <c r="O2" t="s">
        <v>2098</v>
      </c>
      <c r="P2" t="s">
        <v>2099</v>
      </c>
      <c r="Q2" t="s">
        <v>2100</v>
      </c>
      <c r="R2" t="s">
        <v>2101</v>
      </c>
      <c r="S2" t="s">
        <v>2102</v>
      </c>
      <c r="T2" t="s">
        <v>2103</v>
      </c>
      <c r="U2" t="s">
        <v>2104</v>
      </c>
      <c r="V2" t="s">
        <v>2105</v>
      </c>
      <c r="W2" t="s">
        <v>2106</v>
      </c>
      <c r="X2" t="s">
        <v>2107</v>
      </c>
      <c r="Y2" t="s">
        <v>2108</v>
      </c>
      <c r="Z2" t="s">
        <v>2109</v>
      </c>
      <c r="AA2" t="s">
        <v>2110</v>
      </c>
      <c r="AB2" t="s">
        <v>2111</v>
      </c>
    </row>
    <row r="3" spans="1:28" x14ac:dyDescent="0.25">
      <c r="A3" t="s">
        <v>2112</v>
      </c>
      <c r="B3">
        <v>24077096.23</v>
      </c>
      <c r="C3">
        <v>5384753.1500000004</v>
      </c>
      <c r="D3">
        <v>4306794.5599999996</v>
      </c>
      <c r="E3">
        <v>64853919.289999999</v>
      </c>
      <c r="F3">
        <v>27118624.870000001</v>
      </c>
      <c r="G3">
        <v>0</v>
      </c>
      <c r="H3">
        <v>91978.3</v>
      </c>
      <c r="I3">
        <v>1837571.37</v>
      </c>
      <c r="J3">
        <v>299520</v>
      </c>
      <c r="K3">
        <v>352222</v>
      </c>
      <c r="L3">
        <v>318249.34000000003</v>
      </c>
      <c r="M3">
        <v>1516</v>
      </c>
      <c r="N3">
        <v>2437515.2999999998</v>
      </c>
      <c r="O3">
        <v>-32034819.73</v>
      </c>
      <c r="P3">
        <v>153549219.90000001</v>
      </c>
      <c r="Q3">
        <v>7440844.5499999998</v>
      </c>
      <c r="R3">
        <v>1833653</v>
      </c>
      <c r="S3">
        <v>1.85</v>
      </c>
      <c r="T3">
        <v>11469948.85</v>
      </c>
      <c r="U3">
        <v>1433200</v>
      </c>
      <c r="V3">
        <v>14225629.85</v>
      </c>
      <c r="W3">
        <v>41756</v>
      </c>
      <c r="X3">
        <v>5184</v>
      </c>
      <c r="Y3">
        <v>7712140.9900000002</v>
      </c>
      <c r="Z3">
        <v>1074872.69</v>
      </c>
      <c r="AA3">
        <v>20000</v>
      </c>
      <c r="AB3">
        <v>209849.1</v>
      </c>
    </row>
    <row r="4" spans="1:28" x14ac:dyDescent="0.25">
      <c r="A4" t="s">
        <v>2113</v>
      </c>
      <c r="B4">
        <v>39313.83</v>
      </c>
      <c r="E4">
        <v>1315066.8</v>
      </c>
      <c r="F4">
        <v>209008.26</v>
      </c>
      <c r="H4">
        <v>0</v>
      </c>
      <c r="L4">
        <v>1589.06</v>
      </c>
      <c r="O4">
        <v>-615941.26</v>
      </c>
      <c r="P4">
        <v>2203471.11</v>
      </c>
      <c r="T4">
        <v>192100.5</v>
      </c>
      <c r="U4">
        <v>80000</v>
      </c>
      <c r="V4">
        <v>247285.5</v>
      </c>
      <c r="W4">
        <v>19498</v>
      </c>
      <c r="Y4">
        <v>17368.599999999999</v>
      </c>
      <c r="Z4">
        <v>13562.32</v>
      </c>
      <c r="AB4">
        <v>116.1</v>
      </c>
    </row>
    <row r="5" spans="1:28" x14ac:dyDescent="0.25">
      <c r="A5" t="s">
        <v>2114</v>
      </c>
      <c r="B5">
        <v>95403.3</v>
      </c>
      <c r="D5">
        <v>0</v>
      </c>
      <c r="E5">
        <v>2355351</v>
      </c>
      <c r="F5">
        <v>-327707.67</v>
      </c>
      <c r="L5">
        <v>1227</v>
      </c>
      <c r="O5">
        <v>148805.53</v>
      </c>
      <c r="P5">
        <v>2015454.62</v>
      </c>
      <c r="T5">
        <v>2191862.39</v>
      </c>
      <c r="V5">
        <v>2216382.39</v>
      </c>
      <c r="Y5">
        <v>8388.52</v>
      </c>
      <c r="Z5">
        <v>9532</v>
      </c>
    </row>
    <row r="6" spans="1:28" x14ac:dyDescent="0.25">
      <c r="A6" t="s">
        <v>2115</v>
      </c>
      <c r="B6">
        <v>33549.050000000003</v>
      </c>
      <c r="E6">
        <v>2058348.15</v>
      </c>
      <c r="F6">
        <v>-656.55</v>
      </c>
      <c r="I6">
        <v>368.98</v>
      </c>
      <c r="O6">
        <v>1276066.78</v>
      </c>
      <c r="P6">
        <v>840540.25</v>
      </c>
      <c r="T6">
        <v>159442.5</v>
      </c>
      <c r="V6">
        <v>159442.5</v>
      </c>
      <c r="Y6">
        <v>14849.25</v>
      </c>
      <c r="Z6">
        <v>10886.11</v>
      </c>
    </row>
    <row r="7" spans="1:28" x14ac:dyDescent="0.25">
      <c r="A7" t="s">
        <v>2116</v>
      </c>
      <c r="B7">
        <v>65944.100000000006</v>
      </c>
      <c r="D7">
        <v>40775.879999999997</v>
      </c>
      <c r="E7">
        <v>7</v>
      </c>
      <c r="F7">
        <v>200090.71</v>
      </c>
      <c r="L7">
        <v>0</v>
      </c>
      <c r="O7">
        <v>-2769367.52</v>
      </c>
      <c r="P7">
        <v>3075853.92</v>
      </c>
      <c r="T7">
        <v>251348.9</v>
      </c>
      <c r="U7">
        <v>35000</v>
      </c>
      <c r="V7">
        <v>251348.9</v>
      </c>
      <c r="Y7">
        <v>23952</v>
      </c>
      <c r="Z7">
        <v>10716.71</v>
      </c>
    </row>
    <row r="8" spans="1:28" x14ac:dyDescent="0.25">
      <c r="A8" t="s">
        <v>2117</v>
      </c>
      <c r="B8">
        <v>65334.52</v>
      </c>
      <c r="C8">
        <v>0</v>
      </c>
      <c r="D8">
        <v>0</v>
      </c>
      <c r="E8">
        <v>685269.37</v>
      </c>
      <c r="F8">
        <v>160259.62</v>
      </c>
      <c r="H8">
        <v>1500</v>
      </c>
      <c r="I8">
        <v>0</v>
      </c>
      <c r="L8">
        <v>0</v>
      </c>
      <c r="O8">
        <v>-1149220.22</v>
      </c>
      <c r="P8">
        <v>2129382.7599999998</v>
      </c>
      <c r="R8">
        <v>10000</v>
      </c>
      <c r="T8">
        <v>47490</v>
      </c>
      <c r="U8">
        <v>0</v>
      </c>
      <c r="V8">
        <v>80198</v>
      </c>
      <c r="Y8">
        <v>34374.81</v>
      </c>
      <c r="Z8">
        <v>13716.22</v>
      </c>
    </row>
    <row r="9" spans="1:28" x14ac:dyDescent="0.25">
      <c r="A9" t="s">
        <v>2118</v>
      </c>
      <c r="B9">
        <v>11232.8</v>
      </c>
      <c r="D9">
        <v>311746</v>
      </c>
      <c r="E9">
        <v>2466321.91</v>
      </c>
      <c r="F9">
        <v>-580.22</v>
      </c>
      <c r="I9">
        <v>0</v>
      </c>
      <c r="O9">
        <v>2794013.82</v>
      </c>
      <c r="Q9">
        <v>10000</v>
      </c>
      <c r="T9">
        <v>38430.11</v>
      </c>
      <c r="V9">
        <v>38430.11</v>
      </c>
      <c r="Z9">
        <v>15293.33</v>
      </c>
    </row>
    <row r="10" spans="1:28" x14ac:dyDescent="0.25">
      <c r="A10" t="s">
        <v>2119</v>
      </c>
      <c r="B10">
        <v>3616.05</v>
      </c>
      <c r="C10">
        <v>72733</v>
      </c>
      <c r="D10">
        <v>97445.66</v>
      </c>
      <c r="E10">
        <v>828462.13</v>
      </c>
      <c r="F10">
        <v>421727.31</v>
      </c>
      <c r="L10">
        <v>18.690000000000001</v>
      </c>
      <c r="N10">
        <v>-954390.84</v>
      </c>
      <c r="O10">
        <v>-157291.66</v>
      </c>
      <c r="P10">
        <v>2551638.71</v>
      </c>
      <c r="Q10">
        <v>82627.06</v>
      </c>
      <c r="T10">
        <v>249359</v>
      </c>
      <c r="V10">
        <v>252269</v>
      </c>
      <c r="Y10">
        <v>64011.91</v>
      </c>
      <c r="Z10">
        <v>31695.9</v>
      </c>
    </row>
    <row r="11" spans="1:28" x14ac:dyDescent="0.25">
      <c r="A11" t="s">
        <v>2120</v>
      </c>
      <c r="B11">
        <v>16885.599999999999</v>
      </c>
      <c r="C11">
        <v>0</v>
      </c>
      <c r="D11">
        <v>85960.15</v>
      </c>
      <c r="E11">
        <v>1378771.99</v>
      </c>
      <c r="F11">
        <v>13200.57</v>
      </c>
      <c r="H11">
        <v>0</v>
      </c>
      <c r="I11">
        <v>30800</v>
      </c>
      <c r="L11">
        <v>73.84</v>
      </c>
      <c r="O11">
        <v>-612786.91</v>
      </c>
      <c r="P11">
        <v>2241809.08</v>
      </c>
      <c r="Q11">
        <v>52817.88</v>
      </c>
      <c r="T11">
        <v>126926.9</v>
      </c>
      <c r="V11">
        <v>126926.9</v>
      </c>
      <c r="Y11">
        <v>208444.68</v>
      </c>
      <c r="Z11">
        <v>9450.9</v>
      </c>
    </row>
    <row r="12" spans="1:28" x14ac:dyDescent="0.25">
      <c r="A12" t="s">
        <v>2121</v>
      </c>
      <c r="B12">
        <v>583026.81999999995</v>
      </c>
      <c r="C12">
        <v>55236.1</v>
      </c>
      <c r="D12">
        <v>236042.46</v>
      </c>
      <c r="E12">
        <v>516125.8</v>
      </c>
      <c r="F12">
        <v>261388.33</v>
      </c>
      <c r="I12">
        <v>11017.95</v>
      </c>
      <c r="K12">
        <v>0</v>
      </c>
      <c r="L12">
        <v>6.9</v>
      </c>
      <c r="O12">
        <v>-17200</v>
      </c>
      <c r="P12">
        <v>1469164.78</v>
      </c>
      <c r="Q12">
        <v>658236.98</v>
      </c>
      <c r="T12">
        <v>108930.8</v>
      </c>
      <c r="V12">
        <v>168494.8</v>
      </c>
      <c r="Y12">
        <v>384927.95</v>
      </c>
      <c r="Z12">
        <v>24915.15</v>
      </c>
    </row>
    <row r="13" spans="1:28" x14ac:dyDescent="0.25">
      <c r="A13" t="s">
        <v>2122</v>
      </c>
      <c r="B13">
        <v>688346.32</v>
      </c>
      <c r="C13">
        <v>26976.83</v>
      </c>
      <c r="D13">
        <v>78677.759999999995</v>
      </c>
      <c r="E13">
        <v>80338.429999999993</v>
      </c>
      <c r="F13">
        <v>685745.73</v>
      </c>
      <c r="H13">
        <v>0</v>
      </c>
      <c r="I13">
        <v>83417.95</v>
      </c>
      <c r="K13">
        <v>0</v>
      </c>
      <c r="L13">
        <v>2512.42</v>
      </c>
      <c r="O13">
        <v>-371982.01</v>
      </c>
      <c r="P13">
        <v>1997230.39</v>
      </c>
      <c r="Q13">
        <v>41046.75</v>
      </c>
      <c r="S13">
        <v>0</v>
      </c>
      <c r="T13">
        <v>128376.5</v>
      </c>
      <c r="U13">
        <v>0</v>
      </c>
      <c r="V13">
        <v>193446.5</v>
      </c>
      <c r="Y13">
        <v>103930.63</v>
      </c>
      <c r="Z13">
        <v>23139.8</v>
      </c>
    </row>
    <row r="14" spans="1:28" x14ac:dyDescent="0.25">
      <c r="A14" t="s">
        <v>2123</v>
      </c>
      <c r="B14">
        <v>649870.47</v>
      </c>
      <c r="C14">
        <v>20632.75</v>
      </c>
      <c r="D14">
        <v>79846.929999999993</v>
      </c>
      <c r="E14">
        <v>601729.29</v>
      </c>
      <c r="F14">
        <v>394986.16</v>
      </c>
      <c r="H14">
        <v>0</v>
      </c>
      <c r="I14">
        <v>24949.040000000001</v>
      </c>
      <c r="L14">
        <v>0</v>
      </c>
      <c r="O14">
        <v>-637611.77</v>
      </c>
      <c r="P14">
        <v>2502473.91</v>
      </c>
      <c r="Q14">
        <v>58402.66</v>
      </c>
      <c r="T14">
        <v>186757.6</v>
      </c>
      <c r="V14">
        <v>294347.59999999998</v>
      </c>
      <c r="Y14">
        <v>81242.31</v>
      </c>
      <c r="Z14">
        <v>12315.93</v>
      </c>
    </row>
    <row r="15" spans="1:28" x14ac:dyDescent="0.25">
      <c r="A15" t="s">
        <v>2124</v>
      </c>
      <c r="B15">
        <v>174940.99</v>
      </c>
      <c r="C15">
        <v>224513</v>
      </c>
      <c r="D15">
        <v>61453.63</v>
      </c>
      <c r="E15">
        <v>15.11</v>
      </c>
      <c r="F15">
        <v>1011438.84</v>
      </c>
      <c r="H15">
        <v>4000</v>
      </c>
      <c r="I15">
        <v>8116.25</v>
      </c>
      <c r="L15">
        <v>29771.439999999999</v>
      </c>
      <c r="O15">
        <v>-918493.49</v>
      </c>
      <c r="P15">
        <v>2525004.41</v>
      </c>
      <c r="Q15">
        <v>20526.189999999999</v>
      </c>
      <c r="T15">
        <v>155083.20000000001</v>
      </c>
      <c r="V15">
        <v>229673.2</v>
      </c>
      <c r="Y15">
        <v>103267.09</v>
      </c>
      <c r="Z15">
        <v>18706.14</v>
      </c>
    </row>
    <row r="16" spans="1:28" x14ac:dyDescent="0.25">
      <c r="A16" t="s">
        <v>2125</v>
      </c>
      <c r="B16">
        <v>9607.9599999999991</v>
      </c>
      <c r="C16">
        <v>92110</v>
      </c>
      <c r="D16">
        <v>194607.99</v>
      </c>
      <c r="E16">
        <v>48245.37</v>
      </c>
      <c r="F16">
        <v>655495.42000000004</v>
      </c>
      <c r="I16">
        <v>251380.55</v>
      </c>
      <c r="L16">
        <v>2127.0500000000002</v>
      </c>
      <c r="O16">
        <v>-3364498.19</v>
      </c>
      <c r="P16">
        <v>4613167.97</v>
      </c>
      <c r="Q16">
        <v>57332.19</v>
      </c>
      <c r="T16">
        <v>208750.1</v>
      </c>
      <c r="V16">
        <v>272953.09999999998</v>
      </c>
      <c r="Y16">
        <v>484532.38</v>
      </c>
      <c r="Z16">
        <v>10707.45</v>
      </c>
    </row>
    <row r="17" spans="1:26" x14ac:dyDescent="0.25">
      <c r="A17" t="s">
        <v>2126</v>
      </c>
      <c r="B17">
        <v>13453.86</v>
      </c>
      <c r="C17">
        <v>40529.85</v>
      </c>
      <c r="D17">
        <v>150625.68</v>
      </c>
      <c r="E17">
        <v>2534322.89</v>
      </c>
      <c r="F17">
        <v>127330.01</v>
      </c>
      <c r="H17">
        <v>15900</v>
      </c>
      <c r="I17">
        <v>180049.4</v>
      </c>
      <c r="O17">
        <v>-81229.56</v>
      </c>
      <c r="P17">
        <v>2841083.43</v>
      </c>
      <c r="Q17">
        <v>38810.28</v>
      </c>
      <c r="V17">
        <v>58697</v>
      </c>
      <c r="Y17">
        <v>57505.89</v>
      </c>
      <c r="Z17">
        <v>12148.37</v>
      </c>
    </row>
    <row r="18" spans="1:26" x14ac:dyDescent="0.25">
      <c r="A18" t="s">
        <v>2127</v>
      </c>
      <c r="B18">
        <v>25860.59</v>
      </c>
      <c r="C18">
        <v>57618.25</v>
      </c>
      <c r="D18">
        <v>51400.53</v>
      </c>
      <c r="E18">
        <v>2980194.21</v>
      </c>
      <c r="F18">
        <v>193763.64</v>
      </c>
      <c r="H18">
        <v>0</v>
      </c>
      <c r="I18">
        <v>16427.599999999999</v>
      </c>
      <c r="L18">
        <v>0</v>
      </c>
      <c r="O18">
        <v>2686120.56</v>
      </c>
      <c r="P18">
        <v>675062.61</v>
      </c>
      <c r="Q18">
        <v>30479.200000000001</v>
      </c>
      <c r="T18">
        <v>114163.2</v>
      </c>
      <c r="V18">
        <v>138566.20000000001</v>
      </c>
      <c r="Y18">
        <v>49344.2</v>
      </c>
      <c r="Z18">
        <v>25505.55</v>
      </c>
    </row>
    <row r="19" spans="1:26" x14ac:dyDescent="0.25">
      <c r="A19" t="s">
        <v>2128</v>
      </c>
      <c r="B19">
        <v>23756.79</v>
      </c>
      <c r="C19">
        <v>202974.93</v>
      </c>
      <c r="D19">
        <v>55981.79</v>
      </c>
      <c r="E19">
        <v>11</v>
      </c>
      <c r="F19">
        <v>520614.19</v>
      </c>
      <c r="H19">
        <v>0</v>
      </c>
      <c r="I19">
        <v>36465.629999999997</v>
      </c>
      <c r="K19">
        <v>121900</v>
      </c>
      <c r="L19">
        <v>8327.34</v>
      </c>
      <c r="O19">
        <v>-748861.69</v>
      </c>
      <c r="P19">
        <v>1767990.24</v>
      </c>
      <c r="Q19">
        <v>107242.8</v>
      </c>
      <c r="T19">
        <v>182733.1</v>
      </c>
      <c r="V19">
        <v>182733.1</v>
      </c>
      <c r="Y19">
        <v>466789.88</v>
      </c>
      <c r="Z19">
        <v>22935.74</v>
      </c>
    </row>
    <row r="20" spans="1:26" x14ac:dyDescent="0.25">
      <c r="A20" t="s">
        <v>2129</v>
      </c>
      <c r="B20">
        <v>270304.25</v>
      </c>
      <c r="C20">
        <v>158911.13</v>
      </c>
      <c r="D20">
        <v>83689.78</v>
      </c>
      <c r="E20">
        <v>3118432.6</v>
      </c>
      <c r="F20">
        <v>682582.45</v>
      </c>
      <c r="I20">
        <v>34702</v>
      </c>
      <c r="L20">
        <v>232.9</v>
      </c>
      <c r="N20">
        <v>3391806.14</v>
      </c>
      <c r="P20">
        <v>938360.62</v>
      </c>
      <c r="Q20">
        <v>71575.210000000006</v>
      </c>
      <c r="S20">
        <v>0.57999999999999996</v>
      </c>
      <c r="T20">
        <v>341643.1</v>
      </c>
      <c r="V20">
        <v>332229.09999999998</v>
      </c>
      <c r="Y20">
        <v>94203.95</v>
      </c>
      <c r="Z20">
        <v>37967.29</v>
      </c>
    </row>
    <row r="21" spans="1:26" x14ac:dyDescent="0.25">
      <c r="A21" t="s">
        <v>2130</v>
      </c>
      <c r="B21">
        <v>31069.52</v>
      </c>
      <c r="C21">
        <v>6597</v>
      </c>
      <c r="D21">
        <v>54126.09</v>
      </c>
      <c r="E21">
        <v>218343.07</v>
      </c>
      <c r="F21">
        <v>281400.69</v>
      </c>
      <c r="H21">
        <v>1500</v>
      </c>
      <c r="I21">
        <v>68356.820000000007</v>
      </c>
      <c r="L21">
        <v>75.900000000000006</v>
      </c>
      <c r="O21">
        <v>-699438.44</v>
      </c>
      <c r="P21">
        <v>1277028.24</v>
      </c>
      <c r="Q21">
        <v>51975.97</v>
      </c>
      <c r="T21">
        <v>97530</v>
      </c>
      <c r="V21">
        <v>154300</v>
      </c>
      <c r="Y21">
        <v>44078.45</v>
      </c>
      <c r="Z21">
        <v>7113.67</v>
      </c>
    </row>
    <row r="22" spans="1:26" x14ac:dyDescent="0.25">
      <c r="A22" t="s">
        <v>2131</v>
      </c>
      <c r="B22">
        <v>249184.93</v>
      </c>
      <c r="C22">
        <v>251014.65</v>
      </c>
      <c r="D22">
        <v>54043.29</v>
      </c>
      <c r="E22">
        <v>464511.14</v>
      </c>
      <c r="F22">
        <v>406523.64</v>
      </c>
      <c r="I22">
        <v>98946.6</v>
      </c>
      <c r="L22">
        <v>5694.35</v>
      </c>
      <c r="O22">
        <v>-336939.62</v>
      </c>
      <c r="P22">
        <v>1741975.93</v>
      </c>
      <c r="Q22">
        <v>31086.69</v>
      </c>
      <c r="T22">
        <v>185394</v>
      </c>
      <c r="V22">
        <v>222825</v>
      </c>
      <c r="Y22">
        <v>52357.25</v>
      </c>
      <c r="Z22">
        <v>25698.05</v>
      </c>
    </row>
    <row r="23" spans="1:26" x14ac:dyDescent="0.25">
      <c r="A23" t="s">
        <v>2132</v>
      </c>
      <c r="B23">
        <v>293117.06</v>
      </c>
      <c r="C23">
        <v>143943.35</v>
      </c>
      <c r="D23">
        <v>229935.22</v>
      </c>
      <c r="E23">
        <v>982142.59</v>
      </c>
      <c r="F23">
        <v>69921.36</v>
      </c>
      <c r="I23">
        <v>20600</v>
      </c>
      <c r="L23">
        <v>2337.8000000000002</v>
      </c>
      <c r="O23">
        <v>-2371092.2200000002</v>
      </c>
      <c r="P23">
        <v>4167484</v>
      </c>
      <c r="Q23">
        <v>8791.1299999999992</v>
      </c>
      <c r="T23">
        <v>72848.7</v>
      </c>
      <c r="V23">
        <v>126990.7</v>
      </c>
      <c r="Y23">
        <v>50190.43</v>
      </c>
      <c r="Z23">
        <v>4728.7</v>
      </c>
    </row>
    <row r="24" spans="1:26" x14ac:dyDescent="0.25">
      <c r="A24" t="s">
        <v>2133</v>
      </c>
      <c r="B24">
        <v>870941.68</v>
      </c>
      <c r="C24">
        <v>0</v>
      </c>
      <c r="D24">
        <v>1851</v>
      </c>
      <c r="E24">
        <v>109874.38</v>
      </c>
      <c r="F24">
        <v>548656.41</v>
      </c>
      <c r="L24">
        <v>0</v>
      </c>
      <c r="O24">
        <v>-2072074.83</v>
      </c>
      <c r="P24">
        <v>3255627.81</v>
      </c>
      <c r="Q24">
        <v>489767.64</v>
      </c>
      <c r="S24">
        <v>1.27</v>
      </c>
      <c r="V24">
        <v>72139</v>
      </c>
      <c r="X24">
        <v>712</v>
      </c>
      <c r="Y24">
        <v>69147.42</v>
      </c>
    </row>
    <row r="25" spans="1:26" x14ac:dyDescent="0.25">
      <c r="A25" t="s">
        <v>2134</v>
      </c>
      <c r="B25">
        <v>153028.47</v>
      </c>
      <c r="C25">
        <v>28665.19</v>
      </c>
      <c r="D25">
        <v>50462.05</v>
      </c>
      <c r="E25">
        <v>506853.94</v>
      </c>
      <c r="F25">
        <v>867425.53</v>
      </c>
      <c r="L25">
        <v>9188.42</v>
      </c>
      <c r="O25">
        <v>-272274.77</v>
      </c>
      <c r="P25">
        <v>1812784.26</v>
      </c>
      <c r="Q25">
        <v>162045.82</v>
      </c>
      <c r="T25">
        <v>103722.05</v>
      </c>
      <c r="U25">
        <v>5100</v>
      </c>
      <c r="V25">
        <v>119012.05</v>
      </c>
      <c r="Y25">
        <v>79971.460000000006</v>
      </c>
      <c r="Z25">
        <v>15147.09</v>
      </c>
    </row>
    <row r="26" spans="1:26" x14ac:dyDescent="0.25">
      <c r="A26" t="s">
        <v>2135</v>
      </c>
      <c r="B26">
        <v>158455.35999999999</v>
      </c>
      <c r="C26">
        <v>213929.95</v>
      </c>
      <c r="D26">
        <v>33607.46</v>
      </c>
      <c r="E26">
        <v>868008.64</v>
      </c>
      <c r="F26">
        <v>201205.93</v>
      </c>
      <c r="L26">
        <v>1269</v>
      </c>
      <c r="N26">
        <v>100</v>
      </c>
      <c r="O26">
        <v>-472717.81</v>
      </c>
      <c r="P26">
        <v>1839928.23</v>
      </c>
      <c r="Q26">
        <v>245337.68</v>
      </c>
      <c r="T26">
        <v>213524</v>
      </c>
      <c r="V26">
        <v>274133</v>
      </c>
      <c r="Y26">
        <v>78100.759999999995</v>
      </c>
    </row>
    <row r="27" spans="1:26" x14ac:dyDescent="0.25">
      <c r="A27" t="s">
        <v>2136</v>
      </c>
      <c r="B27">
        <v>437495.53</v>
      </c>
      <c r="C27">
        <v>4169</v>
      </c>
      <c r="D27">
        <v>9468.7900000000009</v>
      </c>
      <c r="E27">
        <v>678324.3</v>
      </c>
      <c r="F27">
        <v>922180.95</v>
      </c>
      <c r="L27">
        <v>2808</v>
      </c>
      <c r="O27">
        <v>-1188170.22</v>
      </c>
      <c r="P27">
        <v>3263098.4</v>
      </c>
      <c r="Q27">
        <v>184966</v>
      </c>
      <c r="T27">
        <v>176980</v>
      </c>
      <c r="U27">
        <v>32600</v>
      </c>
      <c r="V27">
        <v>238770</v>
      </c>
      <c r="Y27">
        <v>163890</v>
      </c>
      <c r="Z27">
        <v>17983.61</v>
      </c>
    </row>
    <row r="28" spans="1:26" x14ac:dyDescent="0.25">
      <c r="A28" t="s">
        <v>2137</v>
      </c>
      <c r="B28">
        <v>161328.84</v>
      </c>
      <c r="C28">
        <v>15872.5</v>
      </c>
      <c r="D28">
        <v>88562.93</v>
      </c>
      <c r="E28">
        <v>941032.02</v>
      </c>
      <c r="F28">
        <v>870420.42</v>
      </c>
      <c r="L28">
        <v>6747.28</v>
      </c>
      <c r="O28">
        <v>-966817.45</v>
      </c>
      <c r="P28">
        <v>3122820.6</v>
      </c>
      <c r="Q28">
        <v>140653.34</v>
      </c>
      <c r="U28">
        <v>47900</v>
      </c>
      <c r="V28">
        <v>71863</v>
      </c>
      <c r="Y28">
        <v>146428.34</v>
      </c>
      <c r="Z28">
        <v>55795.72</v>
      </c>
    </row>
    <row r="29" spans="1:26" x14ac:dyDescent="0.25">
      <c r="A29" t="s">
        <v>2138</v>
      </c>
      <c r="B29">
        <v>390153.65</v>
      </c>
      <c r="C29">
        <v>388047</v>
      </c>
      <c r="D29">
        <v>5348.61</v>
      </c>
      <c r="E29">
        <v>366471.57</v>
      </c>
      <c r="F29">
        <v>426135.91</v>
      </c>
      <c r="L29">
        <v>0</v>
      </c>
      <c r="O29">
        <v>-727631.89</v>
      </c>
      <c r="P29">
        <v>2219243.12</v>
      </c>
      <c r="Q29">
        <v>194725.8</v>
      </c>
      <c r="U29">
        <v>16900</v>
      </c>
      <c r="V29">
        <v>59597</v>
      </c>
      <c r="Y29">
        <v>67483.289999999994</v>
      </c>
    </row>
    <row r="30" spans="1:26" x14ac:dyDescent="0.25">
      <c r="A30" t="s">
        <v>2139</v>
      </c>
      <c r="B30">
        <v>626684.18999999994</v>
      </c>
      <c r="C30">
        <v>27335</v>
      </c>
      <c r="D30">
        <v>3384.4</v>
      </c>
      <c r="E30">
        <v>335185.09999999998</v>
      </c>
      <c r="F30">
        <v>611574.74</v>
      </c>
      <c r="H30">
        <v>22000</v>
      </c>
      <c r="L30">
        <v>0</v>
      </c>
      <c r="O30">
        <v>246074.81</v>
      </c>
      <c r="P30">
        <v>1260515.6599999999</v>
      </c>
      <c r="Q30">
        <v>119830.12</v>
      </c>
      <c r="T30">
        <v>27700</v>
      </c>
      <c r="V30">
        <v>33675</v>
      </c>
      <c r="Y30">
        <v>38282.160000000003</v>
      </c>
    </row>
    <row r="31" spans="1:26" x14ac:dyDescent="0.25">
      <c r="A31" t="s">
        <v>2140</v>
      </c>
      <c r="B31">
        <v>556119.98</v>
      </c>
      <c r="C31">
        <v>0</v>
      </c>
      <c r="D31">
        <v>2298.85</v>
      </c>
      <c r="E31">
        <v>954450.15</v>
      </c>
      <c r="F31">
        <v>1089739.6100000001</v>
      </c>
      <c r="L31">
        <v>1715</v>
      </c>
      <c r="O31">
        <v>-516040.95</v>
      </c>
      <c r="P31">
        <v>3095144.84</v>
      </c>
      <c r="Q31">
        <v>159050.72</v>
      </c>
      <c r="V31">
        <v>36269</v>
      </c>
      <c r="Y31">
        <v>64621.59</v>
      </c>
      <c r="Z31">
        <v>36370.43</v>
      </c>
    </row>
    <row r="32" spans="1:26" x14ac:dyDescent="0.25">
      <c r="A32" t="s">
        <v>2141</v>
      </c>
      <c r="B32">
        <v>298019.56</v>
      </c>
      <c r="C32">
        <v>186403</v>
      </c>
      <c r="D32">
        <v>28891</v>
      </c>
      <c r="E32">
        <v>485577.67</v>
      </c>
      <c r="F32">
        <v>519652.66</v>
      </c>
      <c r="H32">
        <v>0</v>
      </c>
      <c r="I32">
        <v>16900</v>
      </c>
      <c r="L32">
        <v>0</v>
      </c>
      <c r="O32">
        <v>-10276726.4</v>
      </c>
      <c r="P32">
        <v>11903501.289999999</v>
      </c>
      <c r="Q32">
        <v>68593.960000000006</v>
      </c>
      <c r="T32">
        <v>16900</v>
      </c>
      <c r="V32">
        <v>64548</v>
      </c>
      <c r="Y32">
        <v>128344.96000000001</v>
      </c>
      <c r="Z32">
        <v>17732</v>
      </c>
    </row>
    <row r="33" spans="1:28" x14ac:dyDescent="0.25">
      <c r="A33" t="s">
        <v>2142</v>
      </c>
      <c r="B33">
        <v>56760.4</v>
      </c>
      <c r="C33">
        <v>0</v>
      </c>
      <c r="D33">
        <v>19688.86</v>
      </c>
      <c r="E33">
        <v>1835694.92</v>
      </c>
      <c r="F33">
        <v>218289.48</v>
      </c>
      <c r="L33">
        <v>0</v>
      </c>
      <c r="O33">
        <v>371499.27</v>
      </c>
      <c r="P33">
        <v>1736316.04</v>
      </c>
      <c r="Q33">
        <v>171549.15</v>
      </c>
      <c r="T33">
        <v>17200</v>
      </c>
      <c r="V33">
        <v>67653</v>
      </c>
      <c r="Y33">
        <v>79935.88</v>
      </c>
      <c r="Z33">
        <v>18541.919999999998</v>
      </c>
    </row>
    <row r="34" spans="1:28" x14ac:dyDescent="0.25">
      <c r="A34" t="s">
        <v>2143</v>
      </c>
      <c r="B34">
        <v>966916.4</v>
      </c>
      <c r="C34">
        <v>249445.19</v>
      </c>
      <c r="D34">
        <v>31688.41</v>
      </c>
      <c r="E34">
        <v>643931.43000000005</v>
      </c>
      <c r="F34">
        <v>372286.09</v>
      </c>
      <c r="K34">
        <v>0</v>
      </c>
      <c r="L34">
        <v>2945</v>
      </c>
      <c r="O34">
        <v>67726.86</v>
      </c>
      <c r="P34">
        <v>1214621.52</v>
      </c>
      <c r="Q34">
        <v>205454.07</v>
      </c>
      <c r="R34">
        <v>920360</v>
      </c>
      <c r="T34">
        <v>200076.9</v>
      </c>
      <c r="V34">
        <v>264186.90000000002</v>
      </c>
      <c r="Y34">
        <v>73507.070000000007</v>
      </c>
      <c r="Z34">
        <v>9222.86</v>
      </c>
    </row>
    <row r="35" spans="1:28" x14ac:dyDescent="0.25">
      <c r="A35" t="s">
        <v>2144</v>
      </c>
      <c r="B35">
        <v>210547.03</v>
      </c>
      <c r="C35">
        <v>0</v>
      </c>
      <c r="D35">
        <v>10267.67</v>
      </c>
      <c r="E35">
        <v>12.03</v>
      </c>
      <c r="F35">
        <v>75822.83</v>
      </c>
      <c r="G35">
        <v>0</v>
      </c>
      <c r="L35">
        <v>2312</v>
      </c>
      <c r="O35">
        <v>-2400856.54</v>
      </c>
      <c r="P35">
        <v>2563303.2200000002</v>
      </c>
      <c r="Q35">
        <v>226976.4</v>
      </c>
      <c r="T35">
        <v>110570</v>
      </c>
      <c r="V35">
        <v>157144</v>
      </c>
      <c r="Y35">
        <v>44411.519999999997</v>
      </c>
      <c r="Z35">
        <v>4100</v>
      </c>
    </row>
    <row r="36" spans="1:28" x14ac:dyDescent="0.25">
      <c r="A36" t="s">
        <v>2145</v>
      </c>
      <c r="B36">
        <v>250667.74</v>
      </c>
      <c r="C36">
        <v>47073</v>
      </c>
      <c r="D36">
        <v>5534.51</v>
      </c>
      <c r="E36">
        <v>129510.49</v>
      </c>
      <c r="F36">
        <v>298862.77</v>
      </c>
      <c r="H36">
        <v>0</v>
      </c>
      <c r="I36">
        <v>8200</v>
      </c>
      <c r="L36">
        <v>5180.71</v>
      </c>
      <c r="O36">
        <v>-2853621.85</v>
      </c>
      <c r="P36">
        <v>3551030.77</v>
      </c>
      <c r="Q36">
        <v>30628.66</v>
      </c>
      <c r="T36">
        <v>240292</v>
      </c>
      <c r="U36">
        <v>122500</v>
      </c>
      <c r="V36">
        <v>322062</v>
      </c>
      <c r="W36">
        <v>1160</v>
      </c>
      <c r="Y36">
        <v>35132.589999999997</v>
      </c>
      <c r="Z36">
        <v>14207.19</v>
      </c>
    </row>
    <row r="37" spans="1:28" x14ac:dyDescent="0.25">
      <c r="A37" t="s">
        <v>2146</v>
      </c>
      <c r="B37">
        <v>485703.06</v>
      </c>
      <c r="C37">
        <v>57523</v>
      </c>
      <c r="D37">
        <v>29552.99</v>
      </c>
      <c r="E37">
        <v>23972</v>
      </c>
      <c r="F37">
        <v>35</v>
      </c>
      <c r="H37">
        <v>1800</v>
      </c>
      <c r="I37">
        <v>8200</v>
      </c>
      <c r="L37">
        <v>2870.92</v>
      </c>
      <c r="O37">
        <v>-1414094.92</v>
      </c>
      <c r="P37">
        <v>1997207.95</v>
      </c>
      <c r="Q37">
        <v>98640.01</v>
      </c>
      <c r="T37">
        <v>89540.5</v>
      </c>
      <c r="U37">
        <v>20000</v>
      </c>
      <c r="V37">
        <v>152763.5</v>
      </c>
      <c r="Y37">
        <v>49347.91</v>
      </c>
      <c r="Z37">
        <v>5267</v>
      </c>
    </row>
    <row r="38" spans="1:28" x14ac:dyDescent="0.25">
      <c r="A38" t="s">
        <v>2147</v>
      </c>
      <c r="B38">
        <v>219397.26</v>
      </c>
      <c r="C38">
        <v>19025.259999999998</v>
      </c>
      <c r="D38">
        <v>18704.64</v>
      </c>
      <c r="E38">
        <v>276079.39</v>
      </c>
      <c r="F38">
        <v>80533.16</v>
      </c>
      <c r="H38">
        <v>0</v>
      </c>
      <c r="I38">
        <v>20109.41</v>
      </c>
      <c r="L38">
        <v>10518.4</v>
      </c>
      <c r="O38">
        <v>-2348585.9300000002</v>
      </c>
      <c r="P38">
        <v>2854572.07</v>
      </c>
      <c r="Q38">
        <v>24663.42</v>
      </c>
      <c r="R38">
        <v>887570</v>
      </c>
      <c r="T38">
        <v>200998</v>
      </c>
      <c r="U38">
        <v>122500</v>
      </c>
      <c r="V38">
        <v>254887</v>
      </c>
      <c r="W38">
        <v>1140</v>
      </c>
      <c r="Y38">
        <v>898161.61</v>
      </c>
      <c r="Z38">
        <v>4417.05</v>
      </c>
    </row>
    <row r="39" spans="1:28" x14ac:dyDescent="0.25">
      <c r="A39" t="s">
        <v>2148</v>
      </c>
      <c r="B39">
        <v>57647.56</v>
      </c>
      <c r="C39">
        <v>5516</v>
      </c>
      <c r="D39">
        <v>30651.62</v>
      </c>
      <c r="E39">
        <v>1016347.24</v>
      </c>
      <c r="F39">
        <v>191128.3</v>
      </c>
      <c r="H39">
        <v>0</v>
      </c>
      <c r="I39">
        <v>10208.379999999999</v>
      </c>
      <c r="L39">
        <v>2792</v>
      </c>
      <c r="O39">
        <v>-158565.35999999999</v>
      </c>
      <c r="P39">
        <v>1440362.48</v>
      </c>
      <c r="Q39">
        <v>7578.39</v>
      </c>
      <c r="T39">
        <v>155270.5</v>
      </c>
      <c r="U39">
        <v>122500</v>
      </c>
      <c r="V39">
        <v>219904.5</v>
      </c>
      <c r="Y39">
        <v>42712.02</v>
      </c>
      <c r="Z39">
        <v>16239.15</v>
      </c>
    </row>
    <row r="40" spans="1:28" x14ac:dyDescent="0.25">
      <c r="A40" t="s">
        <v>2149</v>
      </c>
      <c r="B40">
        <v>137316.63</v>
      </c>
      <c r="C40">
        <v>1460</v>
      </c>
      <c r="D40">
        <v>18593.060000000001</v>
      </c>
      <c r="E40">
        <v>3052713.13</v>
      </c>
      <c r="F40">
        <v>67625.759999999995</v>
      </c>
      <c r="H40">
        <v>738.3</v>
      </c>
      <c r="I40">
        <v>8560</v>
      </c>
      <c r="L40">
        <v>45.91</v>
      </c>
      <c r="O40">
        <v>2788218.34</v>
      </c>
      <c r="P40">
        <v>455164.99</v>
      </c>
      <c r="Q40">
        <v>5439.83</v>
      </c>
      <c r="T40">
        <v>92897</v>
      </c>
      <c r="U40">
        <v>122500</v>
      </c>
      <c r="V40">
        <v>140581</v>
      </c>
      <c r="W40">
        <v>8456</v>
      </c>
      <c r="Y40">
        <v>23094.33</v>
      </c>
      <c r="Z40">
        <v>23724.46</v>
      </c>
    </row>
    <row r="41" spans="1:28" x14ac:dyDescent="0.25">
      <c r="A41" t="s">
        <v>2150</v>
      </c>
      <c r="B41">
        <v>254764.74</v>
      </c>
      <c r="C41">
        <v>7886.95</v>
      </c>
      <c r="D41">
        <v>16810.75</v>
      </c>
      <c r="E41">
        <v>114474.78</v>
      </c>
      <c r="F41">
        <v>85228.29</v>
      </c>
      <c r="H41">
        <v>0</v>
      </c>
      <c r="I41">
        <v>9685.9500000000007</v>
      </c>
      <c r="L41">
        <v>1411</v>
      </c>
      <c r="O41">
        <v>-1460416.57</v>
      </c>
      <c r="P41">
        <v>1976836.89</v>
      </c>
      <c r="Q41">
        <v>12875.73</v>
      </c>
      <c r="T41">
        <v>34671</v>
      </c>
      <c r="U41">
        <v>122500</v>
      </c>
      <c r="V41">
        <v>64254</v>
      </c>
      <c r="Y41">
        <v>149749.94</v>
      </c>
      <c r="Z41">
        <v>4394.55</v>
      </c>
    </row>
    <row r="42" spans="1:28" x14ac:dyDescent="0.25">
      <c r="A42" t="s">
        <v>2151</v>
      </c>
      <c r="B42">
        <v>298224.32</v>
      </c>
      <c r="C42">
        <v>201815</v>
      </c>
      <c r="D42">
        <v>82491.179999999993</v>
      </c>
      <c r="E42">
        <v>310861.8</v>
      </c>
      <c r="F42">
        <v>51598.06</v>
      </c>
      <c r="I42">
        <v>14455</v>
      </c>
      <c r="L42">
        <v>1798.23</v>
      </c>
      <c r="O42">
        <v>-874037.18</v>
      </c>
      <c r="P42">
        <v>1732965.71</v>
      </c>
      <c r="Q42">
        <v>34750.67</v>
      </c>
      <c r="T42">
        <v>126472.5</v>
      </c>
      <c r="U42">
        <v>122500</v>
      </c>
      <c r="V42">
        <v>161690.5</v>
      </c>
      <c r="Y42">
        <v>43689.53</v>
      </c>
      <c r="Z42">
        <v>8534.5400000000009</v>
      </c>
    </row>
    <row r="43" spans="1:28" x14ac:dyDescent="0.25">
      <c r="A43" t="s">
        <v>2152</v>
      </c>
      <c r="B43">
        <v>185420.22</v>
      </c>
      <c r="C43">
        <v>17547</v>
      </c>
      <c r="D43">
        <v>30947.56</v>
      </c>
      <c r="E43">
        <v>275011.07</v>
      </c>
      <c r="F43">
        <v>218</v>
      </c>
      <c r="H43">
        <v>0</v>
      </c>
      <c r="I43">
        <v>12937.71</v>
      </c>
      <c r="L43">
        <v>1689.04</v>
      </c>
      <c r="O43">
        <v>-1668034.45</v>
      </c>
      <c r="P43">
        <v>2083523.09</v>
      </c>
      <c r="Q43">
        <v>13157.2</v>
      </c>
      <c r="T43">
        <v>114310</v>
      </c>
      <c r="U43">
        <v>129700</v>
      </c>
      <c r="V43">
        <v>148144</v>
      </c>
      <c r="Y43">
        <v>28328.080000000002</v>
      </c>
      <c r="Z43">
        <v>1666.66</v>
      </c>
    </row>
    <row r="44" spans="1:28" x14ac:dyDescent="0.25">
      <c r="A44" t="s">
        <v>2153</v>
      </c>
      <c r="B44">
        <v>797278.82</v>
      </c>
      <c r="C44">
        <v>28214.51</v>
      </c>
      <c r="D44">
        <v>57209.26</v>
      </c>
      <c r="E44">
        <v>3822301.61</v>
      </c>
      <c r="F44">
        <v>371700.38</v>
      </c>
      <c r="H44">
        <v>2200</v>
      </c>
      <c r="I44">
        <v>10446.379999999999</v>
      </c>
      <c r="L44">
        <v>2404.36</v>
      </c>
      <c r="M44">
        <v>1456</v>
      </c>
      <c r="O44">
        <v>4474472.92</v>
      </c>
      <c r="P44">
        <v>664987.81999999995</v>
      </c>
      <c r="Q44">
        <v>46045.69</v>
      </c>
      <c r="T44">
        <v>93373</v>
      </c>
      <c r="V44">
        <v>143990</v>
      </c>
      <c r="Y44">
        <v>37851.879999999997</v>
      </c>
      <c r="Z44">
        <v>29639.71</v>
      </c>
      <c r="AB44">
        <v>7200</v>
      </c>
    </row>
    <row r="45" spans="1:28" x14ac:dyDescent="0.25">
      <c r="A45" t="s">
        <v>2154</v>
      </c>
      <c r="B45">
        <v>122825.25</v>
      </c>
      <c r="C45">
        <v>29516</v>
      </c>
      <c r="D45">
        <v>30254.16</v>
      </c>
      <c r="E45">
        <v>432234.77</v>
      </c>
      <c r="F45">
        <v>6177.3</v>
      </c>
      <c r="H45">
        <v>1000</v>
      </c>
      <c r="I45">
        <v>19295.419999999998</v>
      </c>
      <c r="L45">
        <v>2869.25</v>
      </c>
      <c r="O45">
        <v>-939949.3</v>
      </c>
      <c r="P45">
        <v>1500565.11</v>
      </c>
      <c r="Q45">
        <v>22703.55</v>
      </c>
      <c r="T45">
        <v>51978.5</v>
      </c>
      <c r="U45">
        <v>122500</v>
      </c>
      <c r="V45">
        <v>119820.5</v>
      </c>
      <c r="Y45">
        <v>35100.03</v>
      </c>
      <c r="Z45">
        <v>5034.5200000000004</v>
      </c>
    </row>
    <row r="46" spans="1:28" x14ac:dyDescent="0.25">
      <c r="A46" t="s">
        <v>2155</v>
      </c>
      <c r="B46">
        <v>89240.29</v>
      </c>
      <c r="C46">
        <v>11220</v>
      </c>
      <c r="D46">
        <v>66130.2</v>
      </c>
      <c r="E46">
        <v>4</v>
      </c>
      <c r="F46">
        <v>33</v>
      </c>
      <c r="I46">
        <v>29255.759999999998</v>
      </c>
      <c r="L46">
        <v>2745</v>
      </c>
      <c r="O46">
        <v>-2176782.7599999998</v>
      </c>
      <c r="P46">
        <v>2280594.58</v>
      </c>
      <c r="Q46">
        <v>9091.2999999999993</v>
      </c>
      <c r="T46">
        <v>179445</v>
      </c>
      <c r="U46">
        <v>122500</v>
      </c>
      <c r="V46">
        <v>236976</v>
      </c>
      <c r="Y46">
        <v>23242.39</v>
      </c>
      <c r="Z46">
        <v>3</v>
      </c>
      <c r="AB46">
        <v>20000</v>
      </c>
    </row>
    <row r="47" spans="1:28" x14ac:dyDescent="0.25">
      <c r="A47" t="s">
        <v>2156</v>
      </c>
      <c r="B47">
        <v>97446.82</v>
      </c>
      <c r="C47">
        <v>255201.78</v>
      </c>
      <c r="D47">
        <v>206224.8</v>
      </c>
      <c r="E47">
        <v>5023208.5</v>
      </c>
      <c r="F47">
        <v>388179.81</v>
      </c>
      <c r="H47">
        <v>0</v>
      </c>
      <c r="I47">
        <v>0</v>
      </c>
      <c r="K47">
        <v>198000</v>
      </c>
      <c r="L47">
        <v>3749.26</v>
      </c>
      <c r="O47">
        <v>3719459.88</v>
      </c>
      <c r="P47">
        <v>2114009</v>
      </c>
      <c r="T47">
        <v>88000.5</v>
      </c>
      <c r="U47">
        <v>42000</v>
      </c>
      <c r="V47">
        <v>121640.5</v>
      </c>
      <c r="Y47">
        <v>41129.75</v>
      </c>
      <c r="Z47">
        <v>32186.68</v>
      </c>
    </row>
    <row r="48" spans="1:28" x14ac:dyDescent="0.25">
      <c r="A48" t="s">
        <v>2157</v>
      </c>
      <c r="B48">
        <v>221484.57</v>
      </c>
      <c r="C48">
        <v>26622.17</v>
      </c>
      <c r="D48">
        <v>19274.900000000001</v>
      </c>
      <c r="E48">
        <v>1531556.81</v>
      </c>
      <c r="F48">
        <v>315938.88</v>
      </c>
      <c r="I48">
        <v>108000</v>
      </c>
      <c r="L48">
        <v>17062</v>
      </c>
      <c r="O48">
        <v>424488.87</v>
      </c>
      <c r="P48">
        <v>1646714.98</v>
      </c>
      <c r="Q48">
        <v>10932.01</v>
      </c>
      <c r="T48">
        <v>104345.5</v>
      </c>
      <c r="V48">
        <v>152465.5</v>
      </c>
      <c r="Y48">
        <v>21061.01</v>
      </c>
      <c r="Z48">
        <v>23139.52</v>
      </c>
    </row>
    <row r="49" spans="1:28" x14ac:dyDescent="0.25">
      <c r="A49" t="s">
        <v>2158</v>
      </c>
      <c r="B49">
        <v>514831.61</v>
      </c>
      <c r="C49">
        <v>8453</v>
      </c>
      <c r="D49">
        <v>330628.52</v>
      </c>
      <c r="E49">
        <v>839352.65</v>
      </c>
      <c r="F49">
        <v>254160.39</v>
      </c>
      <c r="I49">
        <v>0</v>
      </c>
      <c r="K49">
        <v>0</v>
      </c>
      <c r="L49">
        <v>2025</v>
      </c>
      <c r="O49">
        <v>-226688.05</v>
      </c>
      <c r="P49">
        <v>2273364.33</v>
      </c>
      <c r="Q49">
        <v>11309.27</v>
      </c>
      <c r="T49">
        <v>58984</v>
      </c>
      <c r="V49">
        <v>113542</v>
      </c>
      <c r="Y49">
        <v>35271.5</v>
      </c>
      <c r="Z49">
        <v>22754.880000000001</v>
      </c>
    </row>
    <row r="50" spans="1:28" x14ac:dyDescent="0.25">
      <c r="A50" t="s">
        <v>2159</v>
      </c>
      <c r="B50">
        <v>772894.18</v>
      </c>
      <c r="C50">
        <v>153707.76</v>
      </c>
      <c r="D50">
        <v>0</v>
      </c>
      <c r="E50">
        <v>19368.580000000002</v>
      </c>
      <c r="F50">
        <v>698977.06</v>
      </c>
      <c r="I50">
        <v>0</v>
      </c>
      <c r="L50">
        <v>2121.1999999999998</v>
      </c>
      <c r="O50">
        <v>-621463.54</v>
      </c>
      <c r="P50">
        <v>2191305.25</v>
      </c>
      <c r="Q50">
        <v>117160.08</v>
      </c>
      <c r="V50">
        <v>1188</v>
      </c>
      <c r="Y50">
        <v>26528.080000000002</v>
      </c>
      <c r="Z50">
        <v>11459.33</v>
      </c>
      <c r="AB50">
        <v>5000</v>
      </c>
    </row>
    <row r="51" spans="1:28" x14ac:dyDescent="0.25">
      <c r="A51" t="s">
        <v>2160</v>
      </c>
      <c r="B51">
        <v>966280.49</v>
      </c>
      <c r="C51">
        <v>315271.40000000002</v>
      </c>
      <c r="D51">
        <v>233332.29</v>
      </c>
      <c r="E51">
        <v>933150.4</v>
      </c>
      <c r="F51">
        <v>2344868.66</v>
      </c>
      <c r="H51">
        <v>0</v>
      </c>
      <c r="I51">
        <v>0</v>
      </c>
      <c r="L51">
        <v>415</v>
      </c>
      <c r="O51">
        <v>2771232.38</v>
      </c>
      <c r="P51">
        <v>2281491.52</v>
      </c>
      <c r="Q51">
        <v>221583.33</v>
      </c>
      <c r="T51">
        <v>350616.6</v>
      </c>
      <c r="V51">
        <v>409231.6</v>
      </c>
      <c r="Y51">
        <v>395939.07</v>
      </c>
      <c r="Z51">
        <v>17264.919999999998</v>
      </c>
      <c r="AA51">
        <v>10000</v>
      </c>
    </row>
    <row r="52" spans="1:28" x14ac:dyDescent="0.25">
      <c r="A52" t="s">
        <v>2161</v>
      </c>
      <c r="B52">
        <v>307586.87</v>
      </c>
      <c r="C52">
        <v>125791.97</v>
      </c>
      <c r="D52">
        <v>188459.63</v>
      </c>
      <c r="E52">
        <v>42193.14</v>
      </c>
      <c r="F52">
        <v>1960947.47</v>
      </c>
      <c r="H52">
        <v>0</v>
      </c>
      <c r="I52">
        <v>0</v>
      </c>
      <c r="L52">
        <v>9788.11</v>
      </c>
      <c r="O52">
        <v>188732.13</v>
      </c>
      <c r="P52">
        <v>2647377.69</v>
      </c>
      <c r="Q52">
        <v>115390.7</v>
      </c>
      <c r="T52">
        <v>173359.3</v>
      </c>
      <c r="V52">
        <v>195744.3</v>
      </c>
      <c r="Y52">
        <v>295071.83</v>
      </c>
      <c r="Z52">
        <v>13852.72</v>
      </c>
      <c r="AA52">
        <v>5000</v>
      </c>
    </row>
    <row r="53" spans="1:28" x14ac:dyDescent="0.25">
      <c r="A53" t="s">
        <v>2162</v>
      </c>
      <c r="B53">
        <v>2174708.71</v>
      </c>
      <c r="C53">
        <v>280428.53999999998</v>
      </c>
      <c r="D53">
        <v>281660.59999999998</v>
      </c>
      <c r="E53">
        <v>14</v>
      </c>
      <c r="F53">
        <v>507977.84</v>
      </c>
      <c r="H53">
        <v>0</v>
      </c>
      <c r="I53">
        <v>0</v>
      </c>
      <c r="J53">
        <v>299520</v>
      </c>
      <c r="L53">
        <v>6455.31</v>
      </c>
      <c r="O53">
        <v>-1749568.31</v>
      </c>
      <c r="P53">
        <v>4706462.17</v>
      </c>
      <c r="Q53">
        <v>181020.58</v>
      </c>
      <c r="T53">
        <v>139810.70000000001</v>
      </c>
      <c r="V53">
        <v>182211.7</v>
      </c>
      <c r="W53">
        <v>1000</v>
      </c>
      <c r="Y53">
        <v>141908.46</v>
      </c>
      <c r="Z53">
        <v>8790.6</v>
      </c>
      <c r="AA53">
        <v>5000</v>
      </c>
    </row>
    <row r="54" spans="1:28" x14ac:dyDescent="0.25">
      <c r="A54" t="s">
        <v>2163</v>
      </c>
      <c r="B54">
        <v>182368.37</v>
      </c>
      <c r="C54">
        <v>168425.04</v>
      </c>
      <c r="D54">
        <v>42901.34</v>
      </c>
      <c r="E54">
        <v>1591878.49</v>
      </c>
      <c r="F54">
        <v>893333.69</v>
      </c>
      <c r="I54">
        <v>18900</v>
      </c>
      <c r="L54">
        <v>2779</v>
      </c>
      <c r="O54">
        <v>1918868.68</v>
      </c>
      <c r="P54">
        <v>954921</v>
      </c>
      <c r="Q54">
        <v>173154.19</v>
      </c>
      <c r="T54">
        <v>98564.5</v>
      </c>
      <c r="V54">
        <v>165763.5</v>
      </c>
      <c r="Y54">
        <v>67010.97</v>
      </c>
      <c r="Z54">
        <v>55505.97</v>
      </c>
    </row>
    <row r="55" spans="1:28" x14ac:dyDescent="0.25">
      <c r="A55" t="s">
        <v>2164</v>
      </c>
      <c r="B55">
        <v>1757214.17</v>
      </c>
      <c r="C55">
        <v>2962</v>
      </c>
      <c r="D55">
        <v>54166.27</v>
      </c>
      <c r="E55">
        <v>1012400.68</v>
      </c>
      <c r="F55">
        <v>373453.14</v>
      </c>
      <c r="I55">
        <v>49833.01</v>
      </c>
      <c r="L55">
        <v>700</v>
      </c>
      <c r="O55">
        <v>597838.57999999996</v>
      </c>
      <c r="P55">
        <v>2528782.23</v>
      </c>
      <c r="Q55">
        <v>88538.97</v>
      </c>
      <c r="T55">
        <v>155248.16</v>
      </c>
      <c r="U55">
        <v>24000</v>
      </c>
      <c r="V55">
        <v>169923.16</v>
      </c>
      <c r="Y55">
        <v>60216.67</v>
      </c>
      <c r="Z55">
        <v>14604.86</v>
      </c>
    </row>
    <row r="56" spans="1:28" x14ac:dyDescent="0.25">
      <c r="A56" t="s">
        <v>2165</v>
      </c>
      <c r="B56">
        <v>79752.09</v>
      </c>
      <c r="C56">
        <v>203094</v>
      </c>
      <c r="D56">
        <v>67088</v>
      </c>
      <c r="E56">
        <v>533014.93000000005</v>
      </c>
      <c r="F56">
        <v>144853.96</v>
      </c>
      <c r="I56">
        <v>68056.61</v>
      </c>
      <c r="L56">
        <v>6402</v>
      </c>
      <c r="M56">
        <v>60</v>
      </c>
      <c r="O56">
        <v>-1475145.44</v>
      </c>
      <c r="P56">
        <v>2500517.0699999998</v>
      </c>
      <c r="Q56">
        <v>100047.8</v>
      </c>
      <c r="T56">
        <v>189537.66</v>
      </c>
      <c r="V56">
        <v>205918.66</v>
      </c>
      <c r="W56">
        <v>6000</v>
      </c>
      <c r="Y56">
        <v>134359.48000000001</v>
      </c>
      <c r="Z56">
        <v>15394.58</v>
      </c>
    </row>
    <row r="57" spans="1:28" x14ac:dyDescent="0.25">
      <c r="A57" t="s">
        <v>2166</v>
      </c>
      <c r="B57">
        <v>348511.45</v>
      </c>
      <c r="C57">
        <v>19281</v>
      </c>
      <c r="D57">
        <v>14254.59</v>
      </c>
      <c r="E57">
        <v>258466.19</v>
      </c>
      <c r="F57">
        <v>189452.18</v>
      </c>
      <c r="I57">
        <v>46627</v>
      </c>
      <c r="L57">
        <v>2130</v>
      </c>
      <c r="O57">
        <v>-1141766.75</v>
      </c>
      <c r="P57">
        <v>1946573.94</v>
      </c>
      <c r="Q57">
        <v>163563.81</v>
      </c>
      <c r="T57">
        <v>203751</v>
      </c>
      <c r="V57">
        <v>258139</v>
      </c>
      <c r="Y57">
        <v>96247.85</v>
      </c>
      <c r="Z57">
        <v>24526.74</v>
      </c>
      <c r="AB57">
        <v>12000</v>
      </c>
    </row>
    <row r="58" spans="1:28" ht="14.4" customHeight="1" x14ac:dyDescent="0.25">
      <c r="A58" t="s">
        <v>2167</v>
      </c>
      <c r="B58">
        <v>726090.61</v>
      </c>
      <c r="C58">
        <v>4647</v>
      </c>
      <c r="D58">
        <v>10840.48</v>
      </c>
      <c r="E58">
        <v>522406.34</v>
      </c>
      <c r="F58">
        <v>179843.66</v>
      </c>
      <c r="I58">
        <v>49360.66</v>
      </c>
      <c r="L58">
        <v>599</v>
      </c>
      <c r="O58">
        <v>626140.97</v>
      </c>
      <c r="P58">
        <v>980950.37</v>
      </c>
      <c r="Q58">
        <v>80130.45</v>
      </c>
      <c r="T58">
        <v>142698.5</v>
      </c>
      <c r="V58">
        <v>156795.5</v>
      </c>
      <c r="Y58">
        <v>155048.68</v>
      </c>
      <c r="Z58">
        <v>12207.68</v>
      </c>
      <c r="AB58">
        <v>112000</v>
      </c>
    </row>
    <row r="59" spans="1:28" x14ac:dyDescent="0.25">
      <c r="A59" t="s">
        <v>2168</v>
      </c>
      <c r="B59">
        <v>64103.41</v>
      </c>
      <c r="C59">
        <v>19672</v>
      </c>
      <c r="D59">
        <v>12281.85</v>
      </c>
      <c r="E59">
        <v>314788.95</v>
      </c>
      <c r="F59">
        <v>72909.42</v>
      </c>
      <c r="I59">
        <v>53136.06</v>
      </c>
      <c r="L59">
        <v>1339</v>
      </c>
      <c r="O59">
        <v>-1229868.3500000001</v>
      </c>
      <c r="P59">
        <v>1692734</v>
      </c>
      <c r="Q59">
        <v>81465.350000000006</v>
      </c>
      <c r="T59">
        <v>73724</v>
      </c>
      <c r="V59">
        <v>88782</v>
      </c>
      <c r="Y59">
        <v>84935</v>
      </c>
      <c r="Z59">
        <v>15057.43</v>
      </c>
    </row>
    <row r="60" spans="1:28" x14ac:dyDescent="0.25">
      <c r="A60" t="s">
        <v>2169</v>
      </c>
      <c r="B60">
        <v>300469.53999999998</v>
      </c>
      <c r="C60">
        <v>1500</v>
      </c>
      <c r="D60">
        <v>16492.580000000002</v>
      </c>
      <c r="E60">
        <v>654680.64</v>
      </c>
      <c r="F60">
        <v>301961.27</v>
      </c>
      <c r="H60">
        <v>0</v>
      </c>
      <c r="I60">
        <v>29440</v>
      </c>
      <c r="L60">
        <v>0</v>
      </c>
      <c r="O60">
        <v>-1123318.67</v>
      </c>
      <c r="P60">
        <v>2210713.7999999998</v>
      </c>
      <c r="Q60">
        <v>286211.61</v>
      </c>
      <c r="T60">
        <v>139911.1</v>
      </c>
      <c r="V60">
        <v>196059.1</v>
      </c>
      <c r="Y60">
        <v>51759.51</v>
      </c>
      <c r="Z60">
        <v>19695.2</v>
      </c>
      <c r="AB60">
        <v>340</v>
      </c>
    </row>
    <row r="61" spans="1:28" x14ac:dyDescent="0.25">
      <c r="A61" t="s">
        <v>2170</v>
      </c>
      <c r="B61">
        <v>329311.40999999997</v>
      </c>
      <c r="C61">
        <v>174647</v>
      </c>
      <c r="D61">
        <v>48422.23</v>
      </c>
      <c r="E61">
        <v>891286.1</v>
      </c>
      <c r="F61">
        <v>351546.16</v>
      </c>
      <c r="H61">
        <v>0</v>
      </c>
      <c r="I61">
        <v>16810</v>
      </c>
      <c r="L61">
        <v>20483</v>
      </c>
      <c r="O61">
        <v>100316.24</v>
      </c>
      <c r="P61">
        <v>1549075.07</v>
      </c>
      <c r="Q61">
        <v>324088.3</v>
      </c>
      <c r="T61">
        <v>245581</v>
      </c>
      <c r="V61">
        <v>296801</v>
      </c>
      <c r="X61">
        <v>1400</v>
      </c>
      <c r="Y61">
        <v>143030.39000000001</v>
      </c>
      <c r="Z61">
        <v>13576.32</v>
      </c>
      <c r="AB61">
        <v>6333</v>
      </c>
    </row>
    <row r="62" spans="1:28" x14ac:dyDescent="0.25">
      <c r="A62" t="s">
        <v>2171</v>
      </c>
      <c r="B62">
        <v>429287.73</v>
      </c>
      <c r="C62">
        <v>74797</v>
      </c>
      <c r="D62">
        <v>18262.32</v>
      </c>
      <c r="E62">
        <v>2071776.58</v>
      </c>
      <c r="F62">
        <v>186027</v>
      </c>
      <c r="H62">
        <v>0</v>
      </c>
      <c r="I62">
        <v>73254.179999999993</v>
      </c>
      <c r="L62">
        <v>0</v>
      </c>
      <c r="O62">
        <v>-923870.98</v>
      </c>
      <c r="P62">
        <v>3406179.86</v>
      </c>
      <c r="Q62">
        <v>433316.65</v>
      </c>
      <c r="T62">
        <v>207412.5</v>
      </c>
      <c r="V62">
        <v>278504.5</v>
      </c>
      <c r="Y62">
        <v>111633.09</v>
      </c>
      <c r="Z62">
        <v>18596.990000000002</v>
      </c>
      <c r="AB62">
        <v>7407</v>
      </c>
    </row>
    <row r="63" spans="1:28" x14ac:dyDescent="0.25">
      <c r="A63" t="s">
        <v>2172</v>
      </c>
      <c r="B63">
        <v>1082006.06</v>
      </c>
      <c r="C63">
        <v>19400</v>
      </c>
      <c r="D63">
        <v>16599.02</v>
      </c>
      <c r="E63">
        <v>893007</v>
      </c>
      <c r="F63">
        <v>133967</v>
      </c>
      <c r="H63">
        <v>0</v>
      </c>
      <c r="I63">
        <v>34510</v>
      </c>
      <c r="L63">
        <v>11050</v>
      </c>
      <c r="O63">
        <v>409622.24</v>
      </c>
      <c r="P63">
        <v>1679166.57</v>
      </c>
      <c r="Q63">
        <v>181039.88</v>
      </c>
      <c r="T63">
        <v>131574.5</v>
      </c>
      <c r="V63">
        <v>154769.5</v>
      </c>
      <c r="W63">
        <v>1440</v>
      </c>
      <c r="X63">
        <v>3072</v>
      </c>
      <c r="Y63">
        <v>127961.95</v>
      </c>
      <c r="Z63">
        <v>8876.66</v>
      </c>
      <c r="AB63">
        <v>5864</v>
      </c>
    </row>
    <row r="64" spans="1:28" ht="13.2" customHeight="1" x14ac:dyDescent="0.25">
      <c r="A64" t="s">
        <v>2173</v>
      </c>
      <c r="B64">
        <v>278585.43</v>
      </c>
      <c r="C64">
        <v>245246.51</v>
      </c>
      <c r="D64">
        <v>36363.760000000002</v>
      </c>
      <c r="E64">
        <v>818804.13</v>
      </c>
      <c r="F64">
        <v>121763.35</v>
      </c>
      <c r="H64">
        <v>0</v>
      </c>
      <c r="I64">
        <v>26400</v>
      </c>
      <c r="L64">
        <v>0</v>
      </c>
      <c r="O64">
        <v>130859.63</v>
      </c>
      <c r="P64">
        <v>1290095</v>
      </c>
      <c r="Q64">
        <v>151404.18</v>
      </c>
      <c r="T64">
        <v>219627.18</v>
      </c>
      <c r="V64">
        <v>242045.18</v>
      </c>
      <c r="Y64">
        <v>69663.47</v>
      </c>
      <c r="Z64">
        <v>5914.16</v>
      </c>
    </row>
    <row r="65" spans="1:28" x14ac:dyDescent="0.25">
      <c r="A65" t="s">
        <v>2174</v>
      </c>
      <c r="B65">
        <v>363965.03</v>
      </c>
      <c r="C65">
        <v>92792</v>
      </c>
      <c r="D65">
        <v>23091.57</v>
      </c>
      <c r="E65">
        <v>7</v>
      </c>
      <c r="F65">
        <v>260109.58</v>
      </c>
      <c r="H65">
        <v>0</v>
      </c>
      <c r="I65">
        <v>39400</v>
      </c>
      <c r="L65">
        <v>23150</v>
      </c>
      <c r="O65">
        <v>-1396064.69</v>
      </c>
      <c r="P65">
        <v>2056145.55</v>
      </c>
      <c r="Q65">
        <v>252462.99</v>
      </c>
      <c r="T65">
        <v>172186.6</v>
      </c>
      <c r="V65">
        <v>201079.6</v>
      </c>
      <c r="Y65">
        <v>189634.98</v>
      </c>
      <c r="Z65">
        <v>11254.69</v>
      </c>
      <c r="AB65">
        <v>5346</v>
      </c>
    </row>
    <row r="66" spans="1:28" x14ac:dyDescent="0.25">
      <c r="A66" t="s">
        <v>2175</v>
      </c>
      <c r="B66">
        <v>280356</v>
      </c>
      <c r="C66">
        <v>29972.5</v>
      </c>
      <c r="D66">
        <v>37006.74</v>
      </c>
      <c r="E66">
        <v>299173.59000000003</v>
      </c>
      <c r="F66">
        <v>735833.43</v>
      </c>
      <c r="H66">
        <v>12500</v>
      </c>
      <c r="I66">
        <v>40813.74</v>
      </c>
      <c r="K66">
        <v>32322</v>
      </c>
      <c r="L66">
        <v>49843.16</v>
      </c>
      <c r="O66">
        <v>-1569045.93</v>
      </c>
      <c r="P66">
        <v>2912713.08</v>
      </c>
      <c r="Q66">
        <v>249427.22</v>
      </c>
      <c r="R66">
        <v>15723</v>
      </c>
      <c r="T66">
        <v>181527.5</v>
      </c>
      <c r="V66">
        <v>240289.5</v>
      </c>
      <c r="Y66">
        <v>274091.56</v>
      </c>
      <c r="Z66">
        <v>19992.45</v>
      </c>
      <c r="AB66">
        <v>9108</v>
      </c>
    </row>
    <row r="67" spans="1:28" x14ac:dyDescent="0.25">
      <c r="A67" t="s">
        <v>2176</v>
      </c>
      <c r="B67">
        <v>698677.74</v>
      </c>
      <c r="C67">
        <v>48076</v>
      </c>
      <c r="D67">
        <v>28655.21</v>
      </c>
      <c r="E67">
        <v>579033.79</v>
      </c>
      <c r="F67">
        <v>377136.24</v>
      </c>
      <c r="H67">
        <v>0</v>
      </c>
      <c r="I67">
        <v>39927.760000000002</v>
      </c>
      <c r="L67">
        <v>489.38</v>
      </c>
      <c r="O67">
        <v>474068.71</v>
      </c>
      <c r="P67">
        <v>1364480.05</v>
      </c>
      <c r="Q67">
        <v>32083.5</v>
      </c>
      <c r="T67">
        <v>270710</v>
      </c>
      <c r="V67">
        <v>309952</v>
      </c>
      <c r="Y67">
        <v>117548.98</v>
      </c>
      <c r="Z67">
        <v>13192.44</v>
      </c>
      <c r="AB67">
        <v>9487</v>
      </c>
    </row>
    <row r="68" spans="1:28" x14ac:dyDescent="0.25">
      <c r="A68" t="s">
        <v>2177</v>
      </c>
      <c r="B68">
        <v>332767.05</v>
      </c>
      <c r="C68">
        <v>15817.09</v>
      </c>
      <c r="D68">
        <v>28806.74</v>
      </c>
      <c r="E68">
        <v>1494442.63</v>
      </c>
      <c r="F68">
        <v>317713.5</v>
      </c>
      <c r="H68">
        <v>28840</v>
      </c>
      <c r="I68">
        <v>26981</v>
      </c>
      <c r="L68">
        <v>19625.419999999998</v>
      </c>
      <c r="O68">
        <v>135005.06</v>
      </c>
      <c r="P68">
        <v>2067672.51</v>
      </c>
      <c r="Q68">
        <v>25564.43</v>
      </c>
      <c r="T68">
        <v>157570</v>
      </c>
      <c r="V68">
        <v>168910</v>
      </c>
      <c r="Y68">
        <v>86499.67</v>
      </c>
      <c r="Z68">
        <v>15451.74</v>
      </c>
      <c r="AB68">
        <v>850</v>
      </c>
    </row>
    <row r="69" spans="1:28" x14ac:dyDescent="0.25">
      <c r="A69" t="s">
        <v>2178</v>
      </c>
      <c r="B69">
        <v>307084.45</v>
      </c>
      <c r="C69">
        <v>16181</v>
      </c>
      <c r="D69">
        <v>8032.09</v>
      </c>
      <c r="E69">
        <v>800004.12</v>
      </c>
      <c r="F69">
        <v>1480489.91</v>
      </c>
      <c r="H69">
        <v>0</v>
      </c>
      <c r="I69">
        <v>35313</v>
      </c>
      <c r="L69">
        <v>10459</v>
      </c>
      <c r="O69">
        <v>491144.01</v>
      </c>
      <c r="P69">
        <v>2226508.67</v>
      </c>
      <c r="Q69">
        <v>14921.21</v>
      </c>
      <c r="T69">
        <v>282850</v>
      </c>
      <c r="V69">
        <v>322919</v>
      </c>
      <c r="Y69">
        <v>104490.32</v>
      </c>
      <c r="Z69">
        <v>18545</v>
      </c>
      <c r="AB69">
        <v>3450</v>
      </c>
    </row>
    <row r="70" spans="1:28" x14ac:dyDescent="0.25">
      <c r="A70" t="s">
        <v>2179</v>
      </c>
      <c r="B70">
        <v>146265.29</v>
      </c>
      <c r="C70">
        <v>11064</v>
      </c>
      <c r="D70">
        <v>41290.230000000003</v>
      </c>
      <c r="E70">
        <v>473354.56</v>
      </c>
      <c r="F70">
        <v>171201.59</v>
      </c>
      <c r="H70">
        <v>0</v>
      </c>
      <c r="I70">
        <v>46955.57</v>
      </c>
      <c r="L70">
        <v>11222</v>
      </c>
      <c r="O70">
        <v>-1358482.02</v>
      </c>
      <c r="P70">
        <v>2114406.96</v>
      </c>
      <c r="Q70">
        <v>150551.9</v>
      </c>
      <c r="T70">
        <v>236340</v>
      </c>
      <c r="V70">
        <v>246399</v>
      </c>
      <c r="Y70">
        <v>92171.57</v>
      </c>
      <c r="Z70">
        <v>13900.17</v>
      </c>
      <c r="AB70">
        <v>5348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N1" zoomScale="102" zoomScaleNormal="102" workbookViewId="0">
      <selection activeCell="AB5" sqref="AB5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1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2064</v>
      </c>
      <c r="L1" t="s">
        <v>2067</v>
      </c>
      <c r="M1" t="s">
        <v>2069</v>
      </c>
      <c r="N1" t="s">
        <v>2070</v>
      </c>
      <c r="O1" t="s">
        <v>2071</v>
      </c>
      <c r="P1" t="s">
        <v>2072</v>
      </c>
      <c r="Q1" t="s">
        <v>2074</v>
      </c>
      <c r="R1" t="s">
        <v>2075</v>
      </c>
      <c r="S1" t="s">
        <v>2076</v>
      </c>
      <c r="T1" t="s">
        <v>2077</v>
      </c>
      <c r="U1" t="s">
        <v>2079</v>
      </c>
      <c r="V1" t="s">
        <v>2080</v>
      </c>
      <c r="W1" t="s">
        <v>2081</v>
      </c>
      <c r="X1" t="s">
        <v>2083</v>
      </c>
      <c r="Y1" s="59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2092</v>
      </c>
      <c r="L2" t="s">
        <v>2095</v>
      </c>
      <c r="M2" t="s">
        <v>2097</v>
      </c>
      <c r="N2" t="s">
        <v>2098</v>
      </c>
      <c r="O2" t="s">
        <v>2099</v>
      </c>
      <c r="P2" t="s">
        <v>2100</v>
      </c>
      <c r="Q2" t="s">
        <v>2102</v>
      </c>
      <c r="R2" t="s">
        <v>2103</v>
      </c>
      <c r="S2" t="s">
        <v>2104</v>
      </c>
      <c r="T2" t="s">
        <v>2105</v>
      </c>
      <c r="U2" t="s">
        <v>2107</v>
      </c>
      <c r="V2" t="s">
        <v>2108</v>
      </c>
      <c r="W2" t="s">
        <v>2109</v>
      </c>
      <c r="X2" t="s">
        <v>2111</v>
      </c>
      <c r="Y2" s="57"/>
      <c r="AA2" s="30"/>
      <c r="AB2" s="31"/>
      <c r="AC2" s="21"/>
    </row>
    <row r="3" spans="1:30" x14ac:dyDescent="0.25">
      <c r="E3" t="s">
        <v>2112</v>
      </c>
      <c r="F3">
        <v>18488747.699999999</v>
      </c>
      <c r="G3">
        <v>82650</v>
      </c>
      <c r="H3">
        <v>2659072.08</v>
      </c>
      <c r="I3">
        <v>4629078.12</v>
      </c>
      <c r="J3">
        <v>3067270.29</v>
      </c>
      <c r="K3">
        <v>17000</v>
      </c>
      <c r="L3">
        <v>167059.03</v>
      </c>
      <c r="M3">
        <v>-4179253.37</v>
      </c>
      <c r="N3">
        <v>-5093993.38</v>
      </c>
      <c r="O3">
        <v>39665988.380000003</v>
      </c>
      <c r="P3">
        <v>1560439.75</v>
      </c>
      <c r="Q3">
        <v>63.74</v>
      </c>
      <c r="R3">
        <v>3598442</v>
      </c>
      <c r="S3">
        <v>38575</v>
      </c>
      <c r="T3">
        <v>4891970.7</v>
      </c>
      <c r="U3">
        <v>1859.08</v>
      </c>
      <c r="V3">
        <v>1822755.38</v>
      </c>
      <c r="W3">
        <v>128917.8</v>
      </c>
      <c r="X3">
        <v>2000</v>
      </c>
      <c r="Y3" s="59"/>
      <c r="Z3" s="29">
        <f t="shared" ref="Z3:AD3" si="0">SUM(Z4:Z22)</f>
        <v>182030.03</v>
      </c>
      <c r="AA3" s="19">
        <f>SUM(AA4:AA22)</f>
        <v>13238218.709999999</v>
      </c>
      <c r="AB3" s="13">
        <f t="shared" si="0"/>
        <v>5131388.3199999994</v>
      </c>
      <c r="AC3" s="186">
        <f t="shared" si="0"/>
        <v>6608199.5699999994</v>
      </c>
      <c r="AD3" s="24">
        <f t="shared" si="0"/>
        <v>-1476811.2499999998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859</v>
      </c>
      <c r="E4" t="s">
        <v>2568</v>
      </c>
      <c r="F4">
        <v>475319.3</v>
      </c>
      <c r="H4">
        <v>108928.93</v>
      </c>
      <c r="I4">
        <v>1184.6199999999999</v>
      </c>
      <c r="J4">
        <v>5046.3100000000004</v>
      </c>
      <c r="L4">
        <v>208.15</v>
      </c>
      <c r="N4">
        <v>-1796024.69</v>
      </c>
      <c r="O4">
        <v>2454167.9500000002</v>
      </c>
      <c r="P4">
        <v>17946.849999999999</v>
      </c>
      <c r="R4">
        <v>125160</v>
      </c>
      <c r="S4">
        <v>6400</v>
      </c>
      <c r="T4">
        <v>178491</v>
      </c>
      <c r="V4">
        <v>38554.769999999997</v>
      </c>
      <c r="W4">
        <v>333.33</v>
      </c>
      <c r="Y4" s="59">
        <f>SUM(F4:H4)</f>
        <v>584248.23</v>
      </c>
      <c r="Z4" s="185">
        <f>SUM(K4:L4)</f>
        <v>208.15</v>
      </c>
      <c r="AA4" s="19">
        <f>Y4-Z4</f>
        <v>584040.07999999996</v>
      </c>
      <c r="AB4" s="186">
        <f>SUM(P4:S4)</f>
        <v>149506.85</v>
      </c>
      <c r="AC4" s="187">
        <f>SUM(T4:X4)</f>
        <v>217379.09999999998</v>
      </c>
      <c r="AD4" s="24">
        <f t="shared" ref="AD4:AD5" si="1">AB4-AC4</f>
        <v>-67872.249999999971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860</v>
      </c>
      <c r="E5" t="s">
        <v>2569</v>
      </c>
      <c r="F5">
        <v>348034.62</v>
      </c>
      <c r="H5">
        <v>63905.25</v>
      </c>
      <c r="I5">
        <v>474535.36</v>
      </c>
      <c r="J5">
        <v>89609.91</v>
      </c>
      <c r="L5">
        <v>7</v>
      </c>
      <c r="N5">
        <v>-1286757.03</v>
      </c>
      <c r="O5">
        <v>2340789.7799999998</v>
      </c>
      <c r="P5">
        <v>19875.96</v>
      </c>
      <c r="R5">
        <v>128520</v>
      </c>
      <c r="S5">
        <v>8900</v>
      </c>
      <c r="T5">
        <v>194360</v>
      </c>
      <c r="U5">
        <v>1859.08</v>
      </c>
      <c r="V5">
        <v>37420.370000000003</v>
      </c>
      <c r="W5">
        <v>1611.12</v>
      </c>
      <c r="Y5" s="59">
        <f t="shared" ref="Y5:Y22" si="2">SUM(F5:H5)</f>
        <v>411939.87</v>
      </c>
      <c r="Z5" s="185">
        <f t="shared" ref="Z5:Z22" si="3">SUM(K5:L5)</f>
        <v>7</v>
      </c>
      <c r="AA5" s="19">
        <f t="shared" ref="AA5:AA22" si="4">Y5-Z5</f>
        <v>411932.87</v>
      </c>
      <c r="AB5" s="186">
        <f t="shared" ref="AB5:AB22" si="5">SUM(P5:S5)</f>
        <v>157295.96</v>
      </c>
      <c r="AC5" s="187">
        <f t="shared" ref="AC5:AC22" si="6">SUM(T5:X5)</f>
        <v>235250.56999999998</v>
      </c>
      <c r="AD5" s="24">
        <f t="shared" si="1"/>
        <v>-77954.609999999986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861</v>
      </c>
      <c r="E6" t="s">
        <v>2570</v>
      </c>
      <c r="F6">
        <v>634474.71</v>
      </c>
      <c r="G6">
        <v>0</v>
      </c>
      <c r="H6">
        <v>81145.440000000002</v>
      </c>
      <c r="I6">
        <v>346994.89</v>
      </c>
      <c r="J6">
        <v>299736.78999999998</v>
      </c>
      <c r="K6"/>
      <c r="L6">
        <v>3463</v>
      </c>
      <c r="M6">
        <v>-913344.18</v>
      </c>
      <c r="N6"/>
      <c r="O6">
        <v>2227185.62</v>
      </c>
      <c r="P6">
        <v>181120.15</v>
      </c>
      <c r="Q6"/>
      <c r="R6">
        <v>294210</v>
      </c>
      <c r="S6"/>
      <c r="T6">
        <v>335256</v>
      </c>
      <c r="U6"/>
      <c r="V6">
        <v>86030.55</v>
      </c>
      <c r="W6">
        <v>8996.2099999999991</v>
      </c>
      <c r="X6"/>
      <c r="Y6" s="59">
        <f t="shared" si="2"/>
        <v>715620.14999999991</v>
      </c>
      <c r="Z6" s="185">
        <f t="shared" si="3"/>
        <v>3463</v>
      </c>
      <c r="AA6" s="19">
        <f t="shared" si="4"/>
        <v>712157.14999999991</v>
      </c>
      <c r="AB6" s="186">
        <f t="shared" si="5"/>
        <v>475330.15</v>
      </c>
      <c r="AC6" s="187">
        <f t="shared" si="6"/>
        <v>430282.76</v>
      </c>
      <c r="AD6" s="24">
        <f t="shared" ref="AD6:AD18" si="7">AB6-AC6</f>
        <v>45047.390000000014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862</v>
      </c>
      <c r="E7" t="s">
        <v>2571</v>
      </c>
      <c r="F7">
        <v>774796.01</v>
      </c>
      <c r="G7">
        <v>0</v>
      </c>
      <c r="H7">
        <v>326986.14</v>
      </c>
      <c r="I7">
        <v>-49443.81</v>
      </c>
      <c r="J7">
        <v>79089.63</v>
      </c>
      <c r="K7"/>
      <c r="L7"/>
      <c r="M7">
        <v>-1030825.98</v>
      </c>
      <c r="N7"/>
      <c r="O7">
        <v>2082417.38</v>
      </c>
      <c r="P7">
        <v>166218.76</v>
      </c>
      <c r="Q7"/>
      <c r="R7">
        <v>240990</v>
      </c>
      <c r="S7"/>
      <c r="T7">
        <v>282351</v>
      </c>
      <c r="U7"/>
      <c r="V7">
        <v>36516.35</v>
      </c>
      <c r="W7">
        <v>8504.84</v>
      </c>
      <c r="X7"/>
      <c r="Y7" s="59">
        <f t="shared" si="2"/>
        <v>1101782.1499999999</v>
      </c>
      <c r="Z7" s="185">
        <f t="shared" si="3"/>
        <v>0</v>
      </c>
      <c r="AA7" s="19">
        <f t="shared" si="4"/>
        <v>1101782.1499999999</v>
      </c>
      <c r="AB7" s="186">
        <f t="shared" si="5"/>
        <v>407208.76</v>
      </c>
      <c r="AC7" s="187">
        <f t="shared" si="6"/>
        <v>327372.19</v>
      </c>
      <c r="AD7" s="24">
        <f t="shared" si="7"/>
        <v>79836.570000000007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863</v>
      </c>
      <c r="E8" t="s">
        <v>2572</v>
      </c>
      <c r="F8">
        <v>1285118.17</v>
      </c>
      <c r="G8">
        <v>0</v>
      </c>
      <c r="H8">
        <v>167021.99</v>
      </c>
      <c r="I8">
        <v>4</v>
      </c>
      <c r="J8">
        <v>435663.86</v>
      </c>
      <c r="K8"/>
      <c r="L8">
        <v>918</v>
      </c>
      <c r="M8">
        <v>-178899.41</v>
      </c>
      <c r="N8"/>
      <c r="O8">
        <v>2028298.74</v>
      </c>
      <c r="P8">
        <v>199356.16</v>
      </c>
      <c r="Q8"/>
      <c r="R8">
        <v>266100</v>
      </c>
      <c r="S8"/>
      <c r="T8">
        <v>310212</v>
      </c>
      <c r="U8"/>
      <c r="V8">
        <v>113366.64</v>
      </c>
      <c r="W8">
        <v>4386.83</v>
      </c>
      <c r="X8"/>
      <c r="Y8" s="59">
        <f t="shared" si="2"/>
        <v>1452140.16</v>
      </c>
      <c r="Z8" s="185">
        <f t="shared" si="3"/>
        <v>918</v>
      </c>
      <c r="AA8" s="19">
        <f t="shared" si="4"/>
        <v>1451222.16</v>
      </c>
      <c r="AB8" s="186">
        <f t="shared" si="5"/>
        <v>465456.16000000003</v>
      </c>
      <c r="AC8" s="187">
        <f t="shared" si="6"/>
        <v>427965.47000000003</v>
      </c>
      <c r="AD8" s="24">
        <f t="shared" si="7"/>
        <v>37490.69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864</v>
      </c>
      <c r="E9" t="s">
        <v>2573</v>
      </c>
      <c r="F9">
        <v>922925.64</v>
      </c>
      <c r="G9">
        <v>0</v>
      </c>
      <c r="H9">
        <v>218762.05</v>
      </c>
      <c r="I9">
        <v>-61412.25</v>
      </c>
      <c r="J9">
        <v>191140.98</v>
      </c>
      <c r="K9"/>
      <c r="L9">
        <v>6.9</v>
      </c>
      <c r="M9">
        <v>-1325934.28</v>
      </c>
      <c r="N9"/>
      <c r="O9">
        <v>2569886.96</v>
      </c>
      <c r="P9">
        <v>193414.45</v>
      </c>
      <c r="Q9"/>
      <c r="R9">
        <v>232460</v>
      </c>
      <c r="S9"/>
      <c r="T9">
        <v>287816</v>
      </c>
      <c r="U9"/>
      <c r="V9">
        <v>106467.14</v>
      </c>
      <c r="W9">
        <v>4134.47</v>
      </c>
      <c r="X9"/>
      <c r="Y9" s="59">
        <f t="shared" si="2"/>
        <v>1141687.69</v>
      </c>
      <c r="Z9" s="185">
        <f t="shared" si="3"/>
        <v>6.9</v>
      </c>
      <c r="AA9" s="19">
        <f t="shared" si="4"/>
        <v>1141680.79</v>
      </c>
      <c r="AB9" s="186">
        <f t="shared" si="5"/>
        <v>425874.45</v>
      </c>
      <c r="AC9" s="187">
        <f t="shared" si="6"/>
        <v>398417.61</v>
      </c>
      <c r="AD9" s="24">
        <f t="shared" si="7"/>
        <v>27456.840000000026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865</v>
      </c>
      <c r="E10" t="s">
        <v>2574</v>
      </c>
      <c r="F10">
        <v>666819.34</v>
      </c>
      <c r="G10">
        <v>0</v>
      </c>
      <c r="H10">
        <v>76893.62</v>
      </c>
      <c r="I10">
        <v>-150818.87</v>
      </c>
      <c r="J10">
        <v>104742.57</v>
      </c>
      <c r="K10"/>
      <c r="L10">
        <v>0</v>
      </c>
      <c r="M10">
        <v>-730249.52</v>
      </c>
      <c r="N10"/>
      <c r="O10">
        <v>1423307.83</v>
      </c>
      <c r="P10">
        <v>120399.49</v>
      </c>
      <c r="Q10"/>
      <c r="R10">
        <v>176990</v>
      </c>
      <c r="S10"/>
      <c r="T10">
        <v>233514</v>
      </c>
      <c r="U10"/>
      <c r="V10">
        <v>56283.95</v>
      </c>
      <c r="W10">
        <v>3013.19</v>
      </c>
      <c r="X10"/>
      <c r="Y10" s="59">
        <f t="shared" si="2"/>
        <v>743712.96</v>
      </c>
      <c r="Z10" s="185">
        <f t="shared" si="3"/>
        <v>0</v>
      </c>
      <c r="AA10" s="19">
        <f t="shared" si="4"/>
        <v>743712.96</v>
      </c>
      <c r="AB10" s="186">
        <f t="shared" si="5"/>
        <v>297389.49</v>
      </c>
      <c r="AC10" s="187">
        <f t="shared" si="6"/>
        <v>292811.14</v>
      </c>
      <c r="AD10" s="24">
        <f t="shared" si="7"/>
        <v>4578.3499999999767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866</v>
      </c>
      <c r="E11" t="s">
        <v>2575</v>
      </c>
      <c r="F11">
        <v>277657.43</v>
      </c>
      <c r="G11">
        <v>23000</v>
      </c>
      <c r="H11">
        <v>38979.160000000003</v>
      </c>
      <c r="I11">
        <v>124877</v>
      </c>
      <c r="J11">
        <v>54908.85</v>
      </c>
      <c r="N11">
        <v>-1586862.99</v>
      </c>
      <c r="O11">
        <v>2154589.06</v>
      </c>
      <c r="P11">
        <v>44064.4</v>
      </c>
      <c r="R11">
        <v>238960</v>
      </c>
      <c r="S11">
        <v>2000</v>
      </c>
      <c r="T11">
        <v>284499</v>
      </c>
      <c r="V11">
        <v>47227.59</v>
      </c>
      <c r="W11">
        <v>1601.44</v>
      </c>
      <c r="Y11" s="59">
        <f t="shared" si="2"/>
        <v>339636.58999999997</v>
      </c>
      <c r="Z11" s="185">
        <f t="shared" si="3"/>
        <v>0</v>
      </c>
      <c r="AA11" s="19">
        <f t="shared" si="4"/>
        <v>339636.58999999997</v>
      </c>
      <c r="AB11" s="186">
        <f t="shared" si="5"/>
        <v>285024.40000000002</v>
      </c>
      <c r="AC11" s="187">
        <f t="shared" si="6"/>
        <v>333328.02999999997</v>
      </c>
      <c r="AD11" s="24">
        <f t="shared" si="7"/>
        <v>-48303.629999999946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867</v>
      </c>
      <c r="E12" t="s">
        <v>2576</v>
      </c>
      <c r="F12">
        <v>616011.15</v>
      </c>
      <c r="G12">
        <v>0</v>
      </c>
      <c r="H12">
        <v>79339.75</v>
      </c>
      <c r="I12">
        <v>3</v>
      </c>
      <c r="J12">
        <v>99702.18</v>
      </c>
      <c r="N12">
        <v>671740.47</v>
      </c>
      <c r="O12">
        <v>266818</v>
      </c>
      <c r="P12">
        <v>38633.269999999997</v>
      </c>
      <c r="R12">
        <v>248730</v>
      </c>
      <c r="S12">
        <v>3775</v>
      </c>
      <c r="T12">
        <v>309532</v>
      </c>
      <c r="V12">
        <v>123340.88</v>
      </c>
      <c r="W12">
        <v>1767.78</v>
      </c>
      <c r="Y12" s="59">
        <f t="shared" si="2"/>
        <v>695350.9</v>
      </c>
      <c r="Z12" s="185">
        <f t="shared" si="3"/>
        <v>0</v>
      </c>
      <c r="AA12" s="19">
        <f t="shared" si="4"/>
        <v>695350.9</v>
      </c>
      <c r="AB12" s="186">
        <f t="shared" si="5"/>
        <v>291138.27</v>
      </c>
      <c r="AC12" s="187">
        <f t="shared" si="6"/>
        <v>434640.66000000003</v>
      </c>
      <c r="AD12" s="24">
        <f t="shared" si="7"/>
        <v>-143502.39000000001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868</v>
      </c>
      <c r="E13" t="s">
        <v>2577</v>
      </c>
      <c r="F13">
        <v>415939.64</v>
      </c>
      <c r="G13">
        <v>0</v>
      </c>
      <c r="H13">
        <v>66267.22</v>
      </c>
      <c r="I13">
        <v>3</v>
      </c>
      <c r="J13">
        <v>40</v>
      </c>
      <c r="N13">
        <v>-1914116.64</v>
      </c>
      <c r="O13">
        <v>2543552.06</v>
      </c>
      <c r="P13">
        <v>52278.78</v>
      </c>
      <c r="R13">
        <v>68300</v>
      </c>
      <c r="T13">
        <v>140357</v>
      </c>
      <c r="V13">
        <v>126407.34</v>
      </c>
      <c r="W13">
        <v>0</v>
      </c>
      <c r="X13">
        <v>1000</v>
      </c>
      <c r="Y13" s="59">
        <f t="shared" si="2"/>
        <v>482206.86</v>
      </c>
      <c r="Z13" s="185">
        <f t="shared" si="3"/>
        <v>0</v>
      </c>
      <c r="AA13" s="19">
        <f t="shared" si="4"/>
        <v>482206.86</v>
      </c>
      <c r="AB13" s="186">
        <f t="shared" si="5"/>
        <v>120578.78</v>
      </c>
      <c r="AC13" s="187">
        <f t="shared" si="6"/>
        <v>267764.33999999997</v>
      </c>
      <c r="AD13" s="24">
        <f t="shared" si="7"/>
        <v>-147185.55999999997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869</v>
      </c>
      <c r="E14" t="s">
        <v>2578</v>
      </c>
      <c r="F14">
        <v>1552274.99</v>
      </c>
      <c r="G14">
        <v>0</v>
      </c>
      <c r="H14">
        <v>44905.09</v>
      </c>
      <c r="I14">
        <v>2</v>
      </c>
      <c r="J14">
        <v>31311.89</v>
      </c>
      <c r="N14">
        <v>124213.98</v>
      </c>
      <c r="O14">
        <v>1708771</v>
      </c>
      <c r="P14">
        <v>78809.58</v>
      </c>
      <c r="R14">
        <v>187110</v>
      </c>
      <c r="S14">
        <v>3000</v>
      </c>
      <c r="T14">
        <v>268326</v>
      </c>
      <c r="V14">
        <v>204507.13</v>
      </c>
      <c r="W14">
        <v>577.46</v>
      </c>
      <c r="Y14" s="59">
        <f t="shared" si="2"/>
        <v>1597180.08</v>
      </c>
      <c r="Z14" s="185">
        <f t="shared" si="3"/>
        <v>0</v>
      </c>
      <c r="AA14" s="19">
        <f t="shared" si="4"/>
        <v>1597180.08</v>
      </c>
      <c r="AB14" s="186">
        <f t="shared" si="5"/>
        <v>268919.58</v>
      </c>
      <c r="AC14" s="187">
        <f t="shared" si="6"/>
        <v>473410.59</v>
      </c>
      <c r="AD14" s="24">
        <f t="shared" si="7"/>
        <v>-204491.01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870</v>
      </c>
      <c r="E15" t="s">
        <v>2579</v>
      </c>
      <c r="F15">
        <v>163541.22</v>
      </c>
      <c r="G15">
        <v>0</v>
      </c>
      <c r="H15">
        <v>35330.879999999997</v>
      </c>
      <c r="I15">
        <v>4</v>
      </c>
      <c r="J15">
        <v>30</v>
      </c>
      <c r="N15">
        <v>-450499.16</v>
      </c>
      <c r="O15">
        <v>803987.63</v>
      </c>
      <c r="P15">
        <v>36558.480000000003</v>
      </c>
      <c r="R15">
        <v>70910</v>
      </c>
      <c r="T15">
        <v>176940.7</v>
      </c>
      <c r="V15">
        <v>85110.15</v>
      </c>
      <c r="W15">
        <v>0</v>
      </c>
      <c r="Y15" s="59">
        <f t="shared" si="2"/>
        <v>198872.1</v>
      </c>
      <c r="Z15" s="185">
        <f t="shared" si="3"/>
        <v>0</v>
      </c>
      <c r="AA15" s="19">
        <f t="shared" si="4"/>
        <v>198872.1</v>
      </c>
      <c r="AB15" s="186">
        <f t="shared" si="5"/>
        <v>107468.48000000001</v>
      </c>
      <c r="AC15" s="187">
        <f t="shared" si="6"/>
        <v>262050.85</v>
      </c>
      <c r="AD15" s="24">
        <f t="shared" si="7"/>
        <v>-154582.37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871</v>
      </c>
      <c r="E16" t="s">
        <v>2580</v>
      </c>
      <c r="F16">
        <v>165343.72</v>
      </c>
      <c r="G16">
        <v>0</v>
      </c>
      <c r="H16">
        <v>67598.36</v>
      </c>
      <c r="I16">
        <v>61388.13</v>
      </c>
      <c r="J16">
        <v>196191.65</v>
      </c>
      <c r="N16">
        <v>-720020.37</v>
      </c>
      <c r="O16">
        <v>1350408.04</v>
      </c>
      <c r="P16">
        <v>41408.74</v>
      </c>
      <c r="Q16">
        <v>13.74</v>
      </c>
      <c r="R16">
        <v>192803</v>
      </c>
      <c r="S16">
        <v>1500</v>
      </c>
      <c r="T16">
        <v>250943</v>
      </c>
      <c r="V16">
        <v>110692.55</v>
      </c>
      <c r="W16">
        <v>13955.74</v>
      </c>
      <c r="Y16" s="59">
        <f t="shared" si="2"/>
        <v>232942.08000000002</v>
      </c>
      <c r="Z16" s="185">
        <f t="shared" si="3"/>
        <v>0</v>
      </c>
      <c r="AA16" s="19">
        <f t="shared" si="4"/>
        <v>232942.08000000002</v>
      </c>
      <c r="AB16" s="186">
        <f t="shared" si="5"/>
        <v>235725.47999999998</v>
      </c>
      <c r="AC16" s="187">
        <f t="shared" si="6"/>
        <v>375591.29</v>
      </c>
      <c r="AD16" s="24">
        <f t="shared" si="7"/>
        <v>-139865.81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872</v>
      </c>
      <c r="E17" t="s">
        <v>2581</v>
      </c>
      <c r="F17">
        <v>299605.26</v>
      </c>
      <c r="G17">
        <v>0</v>
      </c>
      <c r="H17">
        <v>42515.07</v>
      </c>
      <c r="I17">
        <v>3</v>
      </c>
      <c r="J17">
        <v>54367.1</v>
      </c>
      <c r="N17">
        <v>-1874943.83</v>
      </c>
      <c r="O17">
        <v>2389700.83</v>
      </c>
      <c r="P17">
        <v>44620.38</v>
      </c>
      <c r="R17">
        <v>95450</v>
      </c>
      <c r="S17">
        <v>2000</v>
      </c>
      <c r="T17">
        <v>177675</v>
      </c>
      <c r="V17">
        <v>79909.17</v>
      </c>
      <c r="W17">
        <v>1752.78</v>
      </c>
      <c r="X17">
        <v>1000</v>
      </c>
      <c r="Y17" s="59">
        <f t="shared" si="2"/>
        <v>342120.33</v>
      </c>
      <c r="Z17" s="185">
        <f t="shared" si="3"/>
        <v>0</v>
      </c>
      <c r="AA17" s="19">
        <f t="shared" si="4"/>
        <v>342120.33</v>
      </c>
      <c r="AB17" s="186">
        <f t="shared" si="5"/>
        <v>142070.38</v>
      </c>
      <c r="AC17" s="187">
        <f t="shared" si="6"/>
        <v>260336.94999999998</v>
      </c>
      <c r="AD17" s="24">
        <f t="shared" si="7"/>
        <v>-118266.56999999998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873</v>
      </c>
      <c r="E18" t="s">
        <v>2582</v>
      </c>
      <c r="F18">
        <v>111389.12</v>
      </c>
      <c r="G18">
        <v>0</v>
      </c>
      <c r="H18">
        <v>47609.56</v>
      </c>
      <c r="I18">
        <v>5</v>
      </c>
      <c r="J18">
        <v>21112.959999999999</v>
      </c>
      <c r="N18">
        <v>-5098583.8099999996</v>
      </c>
      <c r="O18">
        <v>5385590.1100000003</v>
      </c>
      <c r="P18">
        <v>66719.98</v>
      </c>
      <c r="R18">
        <v>95450</v>
      </c>
      <c r="S18">
        <v>2000</v>
      </c>
      <c r="T18">
        <v>177919</v>
      </c>
      <c r="V18">
        <v>92461.2</v>
      </c>
      <c r="W18">
        <v>679.44</v>
      </c>
      <c r="Y18" s="59">
        <f t="shared" si="2"/>
        <v>158998.68</v>
      </c>
      <c r="Z18" s="185">
        <f t="shared" si="3"/>
        <v>0</v>
      </c>
      <c r="AA18" s="19">
        <f t="shared" si="4"/>
        <v>158998.68</v>
      </c>
      <c r="AB18" s="186">
        <f t="shared" si="5"/>
        <v>164169.97999999998</v>
      </c>
      <c r="AC18" s="187">
        <f t="shared" si="6"/>
        <v>271059.64</v>
      </c>
      <c r="AD18" s="24">
        <f t="shared" si="7"/>
        <v>-106889.66000000003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874</v>
      </c>
      <c r="E19" t="s">
        <v>2583</v>
      </c>
      <c r="F19">
        <v>978883.76</v>
      </c>
      <c r="G19">
        <v>0</v>
      </c>
      <c r="H19">
        <v>147346.01</v>
      </c>
      <c r="I19">
        <v>1850516.3</v>
      </c>
      <c r="J19">
        <v>580073</v>
      </c>
      <c r="K19">
        <v>4500</v>
      </c>
      <c r="L19">
        <v>1.04</v>
      </c>
      <c r="N19">
        <v>2676822.14</v>
      </c>
      <c r="O19">
        <v>1034850.95</v>
      </c>
      <c r="P19">
        <v>56557.599999999999</v>
      </c>
      <c r="R19">
        <v>283279.5</v>
      </c>
      <c r="S19">
        <v>1500</v>
      </c>
      <c r="T19">
        <v>354695.5</v>
      </c>
      <c r="V19">
        <v>105157.52</v>
      </c>
      <c r="W19">
        <v>40839.14</v>
      </c>
      <c r="Y19" s="59">
        <f t="shared" si="2"/>
        <v>1126229.77</v>
      </c>
      <c r="Z19" s="185">
        <f t="shared" si="3"/>
        <v>4501.04</v>
      </c>
      <c r="AA19" s="19">
        <f t="shared" si="4"/>
        <v>1121728.73</v>
      </c>
      <c r="AB19" s="186">
        <f t="shared" si="5"/>
        <v>341337.1</v>
      </c>
      <c r="AC19" s="187">
        <f t="shared" si="6"/>
        <v>500692.16000000003</v>
      </c>
      <c r="AD19" s="24">
        <f t="shared" ref="AD19:AD22" si="8">AB19-AC19</f>
        <v>-159355.06000000006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875</v>
      </c>
      <c r="E20" t="s">
        <v>2584</v>
      </c>
      <c r="F20">
        <v>599173.52</v>
      </c>
      <c r="G20">
        <v>0</v>
      </c>
      <c r="H20">
        <v>83312.72</v>
      </c>
      <c r="I20">
        <v>13610.69</v>
      </c>
      <c r="J20">
        <v>39687.69</v>
      </c>
      <c r="K20">
        <v>4500</v>
      </c>
      <c r="L20">
        <v>81024.479999999996</v>
      </c>
      <c r="N20">
        <v>-963295.44</v>
      </c>
      <c r="O20">
        <v>1778360.15</v>
      </c>
      <c r="P20">
        <v>27123.03</v>
      </c>
      <c r="R20">
        <v>235522</v>
      </c>
      <c r="S20">
        <v>3000</v>
      </c>
      <c r="T20">
        <v>333762</v>
      </c>
      <c r="V20">
        <v>93565.94</v>
      </c>
      <c r="W20">
        <v>3121.66</v>
      </c>
      <c r="Y20" s="59">
        <f t="shared" si="2"/>
        <v>682486.24</v>
      </c>
      <c r="Z20" s="185">
        <f t="shared" si="3"/>
        <v>85524.479999999996</v>
      </c>
      <c r="AA20" s="19">
        <f t="shared" si="4"/>
        <v>596961.76</v>
      </c>
      <c r="AB20" s="186">
        <f t="shared" si="5"/>
        <v>265645.03000000003</v>
      </c>
      <c r="AC20" s="187">
        <f t="shared" si="6"/>
        <v>430449.6</v>
      </c>
      <c r="AD20" s="24">
        <f t="shared" si="8"/>
        <v>-164804.56999999995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876</v>
      </c>
      <c r="E21" t="s">
        <v>2585</v>
      </c>
      <c r="F21">
        <v>136007.54999999999</v>
      </c>
      <c r="G21">
        <v>0</v>
      </c>
      <c r="H21">
        <v>645363.68999999994</v>
      </c>
      <c r="I21">
        <v>47853.440000000002</v>
      </c>
      <c r="J21">
        <v>422414.69</v>
      </c>
      <c r="K21">
        <v>4500</v>
      </c>
      <c r="L21">
        <v>79401.460000000006</v>
      </c>
      <c r="N21">
        <v>-491218.73</v>
      </c>
      <c r="O21">
        <v>1748544.54</v>
      </c>
      <c r="P21">
        <v>34426.629999999997</v>
      </c>
      <c r="R21">
        <v>234801</v>
      </c>
      <c r="S21">
        <v>3000</v>
      </c>
      <c r="T21">
        <v>302417</v>
      </c>
      <c r="V21">
        <v>48182.43</v>
      </c>
      <c r="W21">
        <v>11216.1</v>
      </c>
      <c r="Y21" s="59">
        <f t="shared" si="2"/>
        <v>781371.24</v>
      </c>
      <c r="Z21" s="185">
        <f t="shared" si="3"/>
        <v>83901.46</v>
      </c>
      <c r="AA21" s="19">
        <f t="shared" si="4"/>
        <v>697469.78</v>
      </c>
      <c r="AB21" s="186">
        <f t="shared" si="5"/>
        <v>272227.63</v>
      </c>
      <c r="AC21" s="187">
        <f t="shared" si="6"/>
        <v>361815.52999999997</v>
      </c>
      <c r="AD21" s="24">
        <f t="shared" si="8"/>
        <v>-89587.899999999965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877</v>
      </c>
      <c r="E22" t="s">
        <v>2586</v>
      </c>
      <c r="F22">
        <v>538747.31999999995</v>
      </c>
      <c r="G22">
        <v>0</v>
      </c>
      <c r="H22">
        <v>92975.34</v>
      </c>
      <c r="I22">
        <v>1107287.51</v>
      </c>
      <c r="J22">
        <v>51839.34</v>
      </c>
      <c r="K22">
        <v>3500</v>
      </c>
      <c r="N22">
        <v>-869575.11</v>
      </c>
      <c r="O22">
        <v>2705484.32</v>
      </c>
      <c r="P22">
        <v>74824.89</v>
      </c>
      <c r="R22">
        <v>182696.5</v>
      </c>
      <c r="S22">
        <v>1500</v>
      </c>
      <c r="T22">
        <v>209407.5</v>
      </c>
      <c r="V22">
        <v>87214.22</v>
      </c>
      <c r="W22">
        <v>10959.37</v>
      </c>
      <c r="Y22" s="59">
        <f t="shared" si="2"/>
        <v>631722.65999999992</v>
      </c>
      <c r="Z22" s="185">
        <f t="shared" si="3"/>
        <v>3500</v>
      </c>
      <c r="AA22" s="19">
        <f t="shared" si="4"/>
        <v>628222.65999999992</v>
      </c>
      <c r="AB22" s="186">
        <f t="shared" si="5"/>
        <v>259021.39</v>
      </c>
      <c r="AC22" s="187">
        <f t="shared" si="6"/>
        <v>307581.08999999997</v>
      </c>
      <c r="AD22" s="24">
        <f t="shared" si="8"/>
        <v>-48559.699999999953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23B-1620-44EA-A783-BF575D63D2FB}">
  <dimension ref="A1:AD139"/>
  <sheetViews>
    <sheetView topLeftCell="A101" workbookViewId="0">
      <selection sqref="A1:AD1048576"/>
    </sheetView>
  </sheetViews>
  <sheetFormatPr defaultRowHeight="13.8" x14ac:dyDescent="0.25"/>
  <cols>
    <col min="1" max="1" width="44" bestFit="1" customWidth="1"/>
  </cols>
  <sheetData>
    <row r="1" spans="1:30" x14ac:dyDescent="0.25">
      <c r="A1" t="s">
        <v>2056</v>
      </c>
      <c r="B1" t="s">
        <v>2057</v>
      </c>
      <c r="C1" t="s">
        <v>2058</v>
      </c>
      <c r="D1" t="s">
        <v>2059</v>
      </c>
      <c r="E1" t="s">
        <v>2180</v>
      </c>
      <c r="F1" t="s">
        <v>2060</v>
      </c>
      <c r="G1" t="s">
        <v>2061</v>
      </c>
      <c r="H1" t="s">
        <v>2062</v>
      </c>
      <c r="I1" t="s">
        <v>2182</v>
      </c>
      <c r="J1" t="s">
        <v>2063</v>
      </c>
      <c r="K1" t="s">
        <v>2064</v>
      </c>
      <c r="L1" t="s">
        <v>2066</v>
      </c>
      <c r="M1" t="s">
        <v>2067</v>
      </c>
      <c r="N1" t="s">
        <v>2183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2587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2185</v>
      </c>
      <c r="AD1" t="s">
        <v>2083</v>
      </c>
    </row>
    <row r="2" spans="1:30" x14ac:dyDescent="0.25">
      <c r="A2" t="s">
        <v>2084</v>
      </c>
      <c r="B2" t="s">
        <v>2085</v>
      </c>
      <c r="C2" t="s">
        <v>2086</v>
      </c>
      <c r="D2" t="s">
        <v>2087</v>
      </c>
      <c r="E2" t="s">
        <v>2186</v>
      </c>
      <c r="F2" t="s">
        <v>2088</v>
      </c>
      <c r="G2" t="s">
        <v>2089</v>
      </c>
      <c r="H2" t="s">
        <v>2090</v>
      </c>
      <c r="I2" t="s">
        <v>2188</v>
      </c>
      <c r="J2" t="s">
        <v>2091</v>
      </c>
      <c r="K2" t="s">
        <v>2092</v>
      </c>
      <c r="L2" t="s">
        <v>2094</v>
      </c>
      <c r="M2" t="s">
        <v>2095</v>
      </c>
      <c r="N2" t="s">
        <v>2189</v>
      </c>
      <c r="O2" t="s">
        <v>2097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2588</v>
      </c>
      <c r="V2" t="s">
        <v>2103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2191</v>
      </c>
      <c r="AD2" t="s">
        <v>2111</v>
      </c>
    </row>
    <row r="3" spans="1:30" x14ac:dyDescent="0.25">
      <c r="A3" t="s">
        <v>2112</v>
      </c>
      <c r="B3">
        <v>41992972.990000002</v>
      </c>
      <c r="C3">
        <v>2174071.46</v>
      </c>
      <c r="D3">
        <v>27871801.579999998</v>
      </c>
      <c r="E3">
        <v>588.61</v>
      </c>
      <c r="F3">
        <v>70297525.310000002</v>
      </c>
      <c r="G3">
        <v>41442215.920000002</v>
      </c>
      <c r="H3">
        <v>6002</v>
      </c>
      <c r="I3">
        <v>194900</v>
      </c>
      <c r="J3">
        <v>914650</v>
      </c>
      <c r="K3">
        <v>2399539.4300000002</v>
      </c>
      <c r="L3">
        <v>1768191.47</v>
      </c>
      <c r="M3">
        <v>1344675.96</v>
      </c>
      <c r="N3">
        <v>289298.59999999998</v>
      </c>
      <c r="O3">
        <v>3711542.72</v>
      </c>
      <c r="P3">
        <v>-68233399.760000005</v>
      </c>
      <c r="Q3">
        <v>245996191.93000001</v>
      </c>
      <c r="R3">
        <v>8493990.7599999998</v>
      </c>
      <c r="S3">
        <v>1469021</v>
      </c>
      <c r="T3">
        <v>10770.53</v>
      </c>
      <c r="U3">
        <v>2400</v>
      </c>
      <c r="V3">
        <v>13648411.58</v>
      </c>
      <c r="W3">
        <v>4029557.36</v>
      </c>
      <c r="X3">
        <v>17285431.18</v>
      </c>
      <c r="Y3">
        <v>46084</v>
      </c>
      <c r="Z3">
        <v>65006.8</v>
      </c>
      <c r="AA3">
        <v>12198682.01</v>
      </c>
      <c r="AB3">
        <v>1986435.02</v>
      </c>
      <c r="AC3">
        <v>645.11</v>
      </c>
      <c r="AD3">
        <v>282479.59000000003</v>
      </c>
    </row>
    <row r="4" spans="1:30" x14ac:dyDescent="0.25">
      <c r="A4" t="s">
        <v>2589</v>
      </c>
      <c r="B4">
        <v>53473.35</v>
      </c>
      <c r="C4">
        <v>0</v>
      </c>
      <c r="D4">
        <v>30422.73</v>
      </c>
      <c r="F4">
        <v>133187.72</v>
      </c>
      <c r="G4">
        <v>318640.83</v>
      </c>
      <c r="K4">
        <v>7380</v>
      </c>
      <c r="M4">
        <v>1356</v>
      </c>
      <c r="P4">
        <v>-1579520.32</v>
      </c>
      <c r="Q4">
        <v>2193223.69</v>
      </c>
      <c r="R4">
        <v>30</v>
      </c>
      <c r="V4">
        <v>108300</v>
      </c>
      <c r="X4">
        <v>149900</v>
      </c>
      <c r="AA4">
        <v>41695.360000000001</v>
      </c>
      <c r="AB4">
        <v>3449.38</v>
      </c>
    </row>
    <row r="5" spans="1:30" x14ac:dyDescent="0.25">
      <c r="A5" t="s">
        <v>2590</v>
      </c>
      <c r="B5">
        <v>49732.17</v>
      </c>
      <c r="C5">
        <v>0</v>
      </c>
      <c r="D5">
        <v>129513.07</v>
      </c>
      <c r="F5">
        <v>845226.67</v>
      </c>
      <c r="G5">
        <v>1113136.7</v>
      </c>
      <c r="J5">
        <v>3000</v>
      </c>
      <c r="K5">
        <v>45880</v>
      </c>
      <c r="M5">
        <v>0</v>
      </c>
      <c r="P5">
        <v>853423.85</v>
      </c>
      <c r="Q5">
        <v>1265427.9099999999</v>
      </c>
      <c r="R5">
        <v>60122.67</v>
      </c>
      <c r="V5">
        <v>116120</v>
      </c>
      <c r="X5">
        <v>150480</v>
      </c>
      <c r="AA5">
        <v>52831.18</v>
      </c>
      <c r="AB5">
        <v>3054.64</v>
      </c>
    </row>
    <row r="6" spans="1:30" x14ac:dyDescent="0.25">
      <c r="A6" t="s">
        <v>2591</v>
      </c>
      <c r="B6">
        <v>58014.46</v>
      </c>
      <c r="C6">
        <v>0</v>
      </c>
      <c r="D6">
        <v>129114.12</v>
      </c>
      <c r="F6">
        <v>977486.51</v>
      </c>
      <c r="G6">
        <v>866338.51</v>
      </c>
      <c r="J6">
        <v>5300</v>
      </c>
      <c r="K6">
        <v>25140</v>
      </c>
      <c r="M6">
        <v>49.62</v>
      </c>
      <c r="P6">
        <v>-1425308.89</v>
      </c>
      <c r="Q6">
        <v>3482828.65</v>
      </c>
      <c r="R6">
        <v>1687.35</v>
      </c>
      <c r="V6">
        <v>135920</v>
      </c>
      <c r="X6">
        <v>150545</v>
      </c>
      <c r="AA6">
        <v>42692.57</v>
      </c>
      <c r="AB6">
        <v>1425.56</v>
      </c>
    </row>
    <row r="7" spans="1:30" x14ac:dyDescent="0.25">
      <c r="A7" t="s">
        <v>2592</v>
      </c>
      <c r="B7">
        <v>165446.46</v>
      </c>
      <c r="C7">
        <v>0</v>
      </c>
      <c r="D7">
        <v>74277.320000000007</v>
      </c>
      <c r="F7">
        <v>140762.23000000001</v>
      </c>
      <c r="G7">
        <v>615991.44999999995</v>
      </c>
      <c r="J7">
        <v>3000</v>
      </c>
      <c r="K7">
        <v>26220</v>
      </c>
      <c r="M7">
        <v>257.3</v>
      </c>
      <c r="P7">
        <v>-2908297.36</v>
      </c>
      <c r="Q7">
        <v>3940312</v>
      </c>
      <c r="R7">
        <v>0</v>
      </c>
      <c r="V7">
        <v>105960</v>
      </c>
      <c r="W7">
        <v>9000</v>
      </c>
      <c r="X7">
        <v>111960</v>
      </c>
      <c r="AA7">
        <v>66058.59</v>
      </c>
      <c r="AB7">
        <v>1955.89</v>
      </c>
    </row>
    <row r="8" spans="1:30" x14ac:dyDescent="0.25">
      <c r="A8" t="s">
        <v>2593</v>
      </c>
      <c r="B8">
        <v>95277.4</v>
      </c>
      <c r="C8">
        <v>0</v>
      </c>
      <c r="D8">
        <v>58371.54</v>
      </c>
      <c r="F8">
        <v>259360.86</v>
      </c>
      <c r="G8">
        <v>578096.73</v>
      </c>
      <c r="I8">
        <v>194900</v>
      </c>
      <c r="J8">
        <v>2000</v>
      </c>
      <c r="K8">
        <v>26586</v>
      </c>
      <c r="M8">
        <v>1382.76</v>
      </c>
      <c r="P8">
        <v>-1434485.82</v>
      </c>
      <c r="Q8">
        <v>2735240.51</v>
      </c>
      <c r="R8">
        <v>0</v>
      </c>
      <c r="V8">
        <v>146400</v>
      </c>
      <c r="X8">
        <v>158234</v>
      </c>
      <c r="AA8">
        <v>129601</v>
      </c>
      <c r="AB8">
        <v>3281.92</v>
      </c>
    </row>
    <row r="9" spans="1:30" x14ac:dyDescent="0.25">
      <c r="A9" t="s">
        <v>2594</v>
      </c>
      <c r="B9">
        <v>408686.75</v>
      </c>
      <c r="C9">
        <v>0</v>
      </c>
      <c r="D9">
        <v>355799.71</v>
      </c>
      <c r="F9">
        <v>746547.62</v>
      </c>
      <c r="G9">
        <v>1325744.1299999999</v>
      </c>
      <c r="K9">
        <v>12680</v>
      </c>
      <c r="M9">
        <v>2311.21</v>
      </c>
      <c r="P9">
        <v>635444.36</v>
      </c>
      <c r="Q9">
        <v>2266802.89</v>
      </c>
      <c r="R9">
        <v>0</v>
      </c>
      <c r="V9">
        <v>64150</v>
      </c>
      <c r="X9">
        <v>75700</v>
      </c>
      <c r="Y9">
        <v>3344</v>
      </c>
      <c r="AA9">
        <v>61390</v>
      </c>
      <c r="AB9">
        <v>4176.25</v>
      </c>
    </row>
    <row r="10" spans="1:30" x14ac:dyDescent="0.25">
      <c r="A10" t="s">
        <v>2595</v>
      </c>
      <c r="B10">
        <v>420439.12</v>
      </c>
      <c r="C10">
        <v>50000</v>
      </c>
      <c r="D10">
        <v>47921.37</v>
      </c>
      <c r="F10">
        <v>925790.11</v>
      </c>
      <c r="G10">
        <v>296851.81</v>
      </c>
      <c r="K10">
        <v>27347</v>
      </c>
      <c r="M10">
        <v>697.9</v>
      </c>
      <c r="P10">
        <v>-921189.18</v>
      </c>
      <c r="Q10">
        <v>2678016.84</v>
      </c>
      <c r="R10">
        <v>15611.36</v>
      </c>
      <c r="V10">
        <v>65490</v>
      </c>
      <c r="X10">
        <v>79823</v>
      </c>
      <c r="AA10">
        <v>42546.67</v>
      </c>
      <c r="AB10">
        <v>2601.84</v>
      </c>
    </row>
    <row r="11" spans="1:30" x14ac:dyDescent="0.25">
      <c r="A11" t="s">
        <v>2596</v>
      </c>
      <c r="B11">
        <v>340410.08</v>
      </c>
      <c r="C11">
        <v>0</v>
      </c>
      <c r="D11">
        <v>192242.45</v>
      </c>
      <c r="F11">
        <v>189014.14</v>
      </c>
      <c r="G11">
        <v>502843.81</v>
      </c>
      <c r="K11">
        <v>22380</v>
      </c>
      <c r="M11">
        <v>747</v>
      </c>
      <c r="P11">
        <v>-537532.5</v>
      </c>
      <c r="Q11">
        <v>1804328.64</v>
      </c>
      <c r="R11">
        <v>10493.75</v>
      </c>
      <c r="V11">
        <v>60130</v>
      </c>
      <c r="X11">
        <v>83778</v>
      </c>
      <c r="AA11">
        <v>40741.01</v>
      </c>
      <c r="AB11">
        <v>11517.4</v>
      </c>
    </row>
    <row r="12" spans="1:30" x14ac:dyDescent="0.25">
      <c r="A12" t="s">
        <v>2597</v>
      </c>
      <c r="B12">
        <v>237190.14</v>
      </c>
      <c r="C12">
        <v>0</v>
      </c>
      <c r="D12">
        <v>144899.21</v>
      </c>
      <c r="F12">
        <v>206211.03</v>
      </c>
      <c r="G12">
        <v>253817.24</v>
      </c>
      <c r="K12">
        <v>14380</v>
      </c>
      <c r="M12">
        <v>722.9</v>
      </c>
      <c r="P12">
        <v>196426.41</v>
      </c>
      <c r="Q12">
        <v>667029.63</v>
      </c>
      <c r="R12">
        <v>30687.78</v>
      </c>
      <c r="V12">
        <v>83870</v>
      </c>
      <c r="X12">
        <v>98717</v>
      </c>
      <c r="AA12">
        <v>44629.42</v>
      </c>
      <c r="AB12">
        <v>7652.68</v>
      </c>
    </row>
    <row r="13" spans="1:30" x14ac:dyDescent="0.25">
      <c r="A13" t="s">
        <v>2598</v>
      </c>
      <c r="B13">
        <v>53864.39</v>
      </c>
      <c r="C13">
        <v>0</v>
      </c>
      <c r="D13">
        <v>188596.56</v>
      </c>
      <c r="F13">
        <v>3</v>
      </c>
      <c r="G13">
        <v>878179.88</v>
      </c>
      <c r="K13">
        <v>14380</v>
      </c>
      <c r="M13">
        <v>731.89</v>
      </c>
      <c r="P13">
        <v>335526.48</v>
      </c>
      <c r="Q13">
        <v>818351.54</v>
      </c>
      <c r="R13">
        <v>0</v>
      </c>
      <c r="V13">
        <v>129000</v>
      </c>
      <c r="X13">
        <v>143816</v>
      </c>
      <c r="AA13">
        <v>28626.76</v>
      </c>
      <c r="AB13">
        <v>4903.32</v>
      </c>
    </row>
    <row r="14" spans="1:30" x14ac:dyDescent="0.25">
      <c r="A14" t="s">
        <v>2599</v>
      </c>
      <c r="B14">
        <v>35931.31</v>
      </c>
      <c r="C14">
        <v>0</v>
      </c>
      <c r="D14">
        <v>198862.6</v>
      </c>
      <c r="F14">
        <v>594312.82999999996</v>
      </c>
      <c r="G14">
        <v>190710.57</v>
      </c>
      <c r="K14">
        <v>21380</v>
      </c>
      <c r="M14">
        <v>3012.68</v>
      </c>
      <c r="P14">
        <v>-2910093.21</v>
      </c>
      <c r="Q14">
        <v>3873985.05</v>
      </c>
      <c r="R14">
        <v>66185.119999999995</v>
      </c>
      <c r="V14">
        <v>141220</v>
      </c>
      <c r="X14">
        <v>149220</v>
      </c>
      <c r="AA14">
        <v>25103.59</v>
      </c>
      <c r="AB14">
        <v>1548.74</v>
      </c>
    </row>
    <row r="15" spans="1:30" x14ac:dyDescent="0.25">
      <c r="A15" t="s">
        <v>2600</v>
      </c>
      <c r="B15">
        <v>120948.75</v>
      </c>
      <c r="C15">
        <v>0</v>
      </c>
      <c r="D15">
        <v>122654.86</v>
      </c>
      <c r="F15">
        <v>1419071.95</v>
      </c>
      <c r="G15">
        <v>476575.78</v>
      </c>
      <c r="K15">
        <v>22959.4</v>
      </c>
      <c r="M15">
        <v>169.9</v>
      </c>
      <c r="P15">
        <v>204220.89</v>
      </c>
      <c r="Q15">
        <v>2037072.22</v>
      </c>
      <c r="R15">
        <v>5073.66</v>
      </c>
      <c r="V15">
        <v>166160</v>
      </c>
      <c r="X15">
        <v>171438</v>
      </c>
      <c r="AA15">
        <v>57735.6</v>
      </c>
      <c r="AB15">
        <v>17231.13</v>
      </c>
      <c r="AD15">
        <v>50000</v>
      </c>
    </row>
    <row r="16" spans="1:30" x14ac:dyDescent="0.25">
      <c r="A16" t="s">
        <v>2601</v>
      </c>
      <c r="B16">
        <v>226661.95</v>
      </c>
      <c r="C16">
        <v>0</v>
      </c>
      <c r="D16">
        <v>55258.42</v>
      </c>
      <c r="F16">
        <v>1</v>
      </c>
      <c r="G16">
        <v>371019.5</v>
      </c>
      <c r="K16">
        <v>19200</v>
      </c>
      <c r="P16">
        <v>-2064352.98</v>
      </c>
      <c r="Q16">
        <v>2706524.69</v>
      </c>
      <c r="R16">
        <v>36652.65</v>
      </c>
      <c r="V16">
        <v>153380</v>
      </c>
      <c r="X16">
        <v>159380</v>
      </c>
      <c r="AA16">
        <v>31463.119999999999</v>
      </c>
      <c r="AB16">
        <v>7620.37</v>
      </c>
    </row>
    <row r="17" spans="1:28" x14ac:dyDescent="0.25">
      <c r="A17" t="s">
        <v>2602</v>
      </c>
      <c r="B17">
        <v>54967.43</v>
      </c>
      <c r="C17">
        <v>0</v>
      </c>
      <c r="D17">
        <v>241981.2</v>
      </c>
      <c r="F17">
        <v>2453710.7799999998</v>
      </c>
      <c r="G17">
        <v>1276412.83</v>
      </c>
      <c r="J17">
        <v>50000</v>
      </c>
      <c r="K17">
        <v>32396.36</v>
      </c>
      <c r="M17">
        <v>168</v>
      </c>
      <c r="P17">
        <v>3176843.64</v>
      </c>
      <c r="Q17">
        <v>865508.28</v>
      </c>
      <c r="R17">
        <v>5961.1</v>
      </c>
      <c r="X17">
        <v>22736</v>
      </c>
      <c r="AA17">
        <v>49616.82</v>
      </c>
      <c r="AB17">
        <v>31452.32</v>
      </c>
    </row>
    <row r="18" spans="1:28" x14ac:dyDescent="0.25">
      <c r="A18" t="s">
        <v>2603</v>
      </c>
      <c r="B18">
        <v>13265.7</v>
      </c>
      <c r="C18">
        <v>0</v>
      </c>
      <c r="D18">
        <v>18063.84</v>
      </c>
      <c r="F18">
        <v>-11296.38</v>
      </c>
      <c r="G18">
        <v>281576.52</v>
      </c>
      <c r="K18">
        <v>35175</v>
      </c>
      <c r="M18">
        <v>1470</v>
      </c>
      <c r="P18">
        <v>-2501829.09</v>
      </c>
      <c r="Q18">
        <v>2831701.19</v>
      </c>
      <c r="R18">
        <v>0</v>
      </c>
      <c r="V18">
        <v>91550</v>
      </c>
      <c r="X18">
        <v>122400</v>
      </c>
      <c r="AA18">
        <v>32290.92</v>
      </c>
      <c r="AB18">
        <v>1766.5</v>
      </c>
    </row>
    <row r="19" spans="1:28" x14ac:dyDescent="0.25">
      <c r="A19" t="s">
        <v>2604</v>
      </c>
      <c r="B19">
        <v>95748.34</v>
      </c>
      <c r="C19">
        <v>0</v>
      </c>
      <c r="D19">
        <v>27007.73</v>
      </c>
      <c r="F19">
        <v>1531656.64</v>
      </c>
      <c r="G19">
        <v>463205.92</v>
      </c>
      <c r="K19">
        <v>21220</v>
      </c>
      <c r="M19">
        <v>2053</v>
      </c>
      <c r="P19">
        <v>-3351796.07</v>
      </c>
      <c r="Q19">
        <v>5546813.3099999996</v>
      </c>
      <c r="R19">
        <v>0</v>
      </c>
      <c r="V19">
        <v>121560</v>
      </c>
      <c r="X19">
        <v>164653</v>
      </c>
      <c r="AA19">
        <v>33447</v>
      </c>
      <c r="AB19">
        <v>24131.61</v>
      </c>
    </row>
    <row r="20" spans="1:28" x14ac:dyDescent="0.25">
      <c r="A20" t="s">
        <v>2605</v>
      </c>
      <c r="B20">
        <v>68129.39</v>
      </c>
      <c r="C20">
        <v>0</v>
      </c>
      <c r="D20">
        <v>79033.27</v>
      </c>
      <c r="E20">
        <v>564.41</v>
      </c>
      <c r="F20">
        <v>1110250.03</v>
      </c>
      <c r="G20">
        <v>707641.89</v>
      </c>
      <c r="K20">
        <v>42274</v>
      </c>
      <c r="M20">
        <v>12618</v>
      </c>
      <c r="P20">
        <v>557753.68999999994</v>
      </c>
      <c r="Q20">
        <v>1373222.93</v>
      </c>
      <c r="R20">
        <v>66953.69</v>
      </c>
      <c r="V20">
        <v>107330</v>
      </c>
      <c r="X20">
        <v>136430</v>
      </c>
      <c r="Y20">
        <v>5000</v>
      </c>
      <c r="AA20">
        <v>47140.19</v>
      </c>
      <c r="AB20">
        <v>5963.13</v>
      </c>
    </row>
    <row r="21" spans="1:28" x14ac:dyDescent="0.25">
      <c r="A21" t="s">
        <v>2606</v>
      </c>
      <c r="B21">
        <v>72685.08</v>
      </c>
      <c r="C21">
        <v>0</v>
      </c>
      <c r="D21">
        <v>210993.69</v>
      </c>
      <c r="F21">
        <v>1684519.97</v>
      </c>
      <c r="G21">
        <v>457668.19</v>
      </c>
      <c r="K21">
        <v>29180</v>
      </c>
      <c r="M21">
        <v>67.510000000000005</v>
      </c>
      <c r="P21">
        <v>2205615.4</v>
      </c>
      <c r="Q21">
        <v>466379.49</v>
      </c>
      <c r="R21">
        <v>34454.39</v>
      </c>
      <c r="V21">
        <v>86050</v>
      </c>
      <c r="W21">
        <v>50000</v>
      </c>
      <c r="X21">
        <v>94050</v>
      </c>
      <c r="AA21">
        <v>45351.02</v>
      </c>
      <c r="AB21">
        <v>306478.84000000003</v>
      </c>
    </row>
    <row r="22" spans="1:28" x14ac:dyDescent="0.25">
      <c r="A22" t="s">
        <v>2607</v>
      </c>
      <c r="B22">
        <v>320825.93</v>
      </c>
      <c r="C22">
        <v>0</v>
      </c>
      <c r="D22">
        <v>166489.92000000001</v>
      </c>
      <c r="F22">
        <v>295704.33</v>
      </c>
      <c r="G22">
        <v>219625.38</v>
      </c>
      <c r="K22">
        <v>14380</v>
      </c>
      <c r="M22">
        <v>1438</v>
      </c>
      <c r="P22">
        <v>-752136.31</v>
      </c>
      <c r="Q22">
        <v>1804328.64</v>
      </c>
      <c r="R22">
        <v>0</v>
      </c>
      <c r="V22">
        <v>61940</v>
      </c>
      <c r="X22">
        <v>96778</v>
      </c>
      <c r="Z22">
        <v>619</v>
      </c>
      <c r="AA22">
        <v>25355.1</v>
      </c>
      <c r="AB22">
        <v>4552.67</v>
      </c>
    </row>
    <row r="23" spans="1:28" x14ac:dyDescent="0.25">
      <c r="A23" t="s">
        <v>2608</v>
      </c>
      <c r="B23">
        <v>160092.22</v>
      </c>
      <c r="C23">
        <v>0</v>
      </c>
      <c r="D23">
        <v>190124.06</v>
      </c>
      <c r="F23">
        <v>192394.95</v>
      </c>
      <c r="G23">
        <v>588815.47</v>
      </c>
      <c r="K23">
        <v>26440</v>
      </c>
      <c r="M23">
        <v>7633.98</v>
      </c>
      <c r="P23">
        <v>-500017.31</v>
      </c>
      <c r="Q23">
        <v>1601555.91</v>
      </c>
      <c r="R23">
        <v>62993.71</v>
      </c>
      <c r="V23">
        <v>136530</v>
      </c>
      <c r="X23">
        <v>162310</v>
      </c>
      <c r="AA23">
        <v>38509.279999999999</v>
      </c>
      <c r="AB23">
        <v>2890.31</v>
      </c>
    </row>
    <row r="24" spans="1:28" x14ac:dyDescent="0.25">
      <c r="A24" t="s">
        <v>2609</v>
      </c>
      <c r="B24">
        <v>149013.20000000001</v>
      </c>
      <c r="C24">
        <v>258</v>
      </c>
      <c r="D24">
        <v>111685.2</v>
      </c>
      <c r="F24">
        <v>32196.15</v>
      </c>
      <c r="G24">
        <v>502182.81</v>
      </c>
      <c r="K24">
        <v>44885</v>
      </c>
      <c r="M24">
        <v>11846.77</v>
      </c>
      <c r="P24">
        <v>-368559.34</v>
      </c>
      <c r="Q24">
        <v>1188537.31</v>
      </c>
      <c r="R24">
        <v>0</v>
      </c>
      <c r="V24">
        <v>44010</v>
      </c>
      <c r="X24">
        <v>74910</v>
      </c>
      <c r="AA24">
        <v>47830.33</v>
      </c>
      <c r="AB24">
        <v>2644.05</v>
      </c>
    </row>
    <row r="25" spans="1:28" x14ac:dyDescent="0.25">
      <c r="A25" t="s">
        <v>2610</v>
      </c>
      <c r="B25">
        <v>183415.58</v>
      </c>
      <c r="C25">
        <v>0</v>
      </c>
      <c r="D25">
        <v>27161.47</v>
      </c>
      <c r="F25">
        <v>631493.80000000005</v>
      </c>
      <c r="G25">
        <v>354008.5</v>
      </c>
      <c r="J25">
        <v>0</v>
      </c>
      <c r="K25">
        <v>34781</v>
      </c>
      <c r="M25">
        <v>679</v>
      </c>
      <c r="P25">
        <v>-2159299.27</v>
      </c>
      <c r="Q25">
        <v>3378480.39</v>
      </c>
      <c r="R25">
        <v>0</v>
      </c>
      <c r="V25">
        <v>67160</v>
      </c>
      <c r="X25">
        <v>88919</v>
      </c>
      <c r="AA25">
        <v>33330</v>
      </c>
      <c r="AB25">
        <v>3472.77</v>
      </c>
    </row>
    <row r="26" spans="1:28" x14ac:dyDescent="0.25">
      <c r="A26" t="s">
        <v>2611</v>
      </c>
      <c r="B26">
        <v>642141.59</v>
      </c>
      <c r="C26">
        <v>0</v>
      </c>
      <c r="D26">
        <v>128322.52</v>
      </c>
      <c r="F26">
        <v>3296032.43</v>
      </c>
      <c r="G26">
        <v>625163.56000000006</v>
      </c>
      <c r="K26">
        <v>14380</v>
      </c>
      <c r="M26">
        <v>714.5</v>
      </c>
      <c r="P26">
        <v>-434616.79</v>
      </c>
      <c r="Q26">
        <v>4652638.84</v>
      </c>
      <c r="R26">
        <v>0</v>
      </c>
      <c r="S26">
        <v>511658</v>
      </c>
      <c r="V26">
        <v>60590</v>
      </c>
      <c r="X26">
        <v>74597</v>
      </c>
      <c r="AA26">
        <v>31843.51</v>
      </c>
      <c r="AB26">
        <v>7263.94</v>
      </c>
    </row>
    <row r="27" spans="1:28" x14ac:dyDescent="0.25">
      <c r="A27" t="s">
        <v>2612</v>
      </c>
      <c r="B27">
        <v>1000022.81</v>
      </c>
      <c r="C27">
        <v>0</v>
      </c>
      <c r="D27">
        <v>9624.3700000000008</v>
      </c>
      <c r="F27">
        <v>1406889.09</v>
      </c>
      <c r="G27">
        <v>160605.51</v>
      </c>
      <c r="M27">
        <v>1423.19</v>
      </c>
      <c r="P27">
        <v>-1229376.6399999999</v>
      </c>
      <c r="Q27">
        <v>3908830.71</v>
      </c>
      <c r="R27">
        <v>12673.85</v>
      </c>
      <c r="T27">
        <v>3540.8</v>
      </c>
      <c r="V27">
        <v>144230</v>
      </c>
      <c r="X27">
        <v>170103</v>
      </c>
      <c r="AA27">
        <v>76578.679999999993</v>
      </c>
      <c r="AB27">
        <v>17498.45</v>
      </c>
    </row>
    <row r="28" spans="1:28" x14ac:dyDescent="0.25">
      <c r="A28" t="s">
        <v>2613</v>
      </c>
      <c r="B28">
        <v>97705.11</v>
      </c>
      <c r="C28">
        <v>0</v>
      </c>
      <c r="D28">
        <v>46104.08</v>
      </c>
      <c r="G28">
        <v>385599.63</v>
      </c>
      <c r="M28">
        <v>3420</v>
      </c>
      <c r="P28">
        <v>-1069150.3</v>
      </c>
      <c r="Q28">
        <v>1729962.99</v>
      </c>
      <c r="R28">
        <v>12203.34</v>
      </c>
      <c r="V28">
        <v>158650</v>
      </c>
      <c r="X28">
        <v>176200</v>
      </c>
      <c r="AA28">
        <v>123828.3</v>
      </c>
      <c r="AB28">
        <v>5648.91</v>
      </c>
    </row>
    <row r="29" spans="1:28" x14ac:dyDescent="0.25">
      <c r="A29" t="s">
        <v>2614</v>
      </c>
      <c r="B29">
        <v>563405.17000000004</v>
      </c>
      <c r="C29">
        <v>4816</v>
      </c>
      <c r="D29">
        <v>88297.36</v>
      </c>
      <c r="F29">
        <v>3203967.7</v>
      </c>
      <c r="G29">
        <v>990685.9</v>
      </c>
      <c r="M29">
        <v>542.12</v>
      </c>
      <c r="P29">
        <v>2536859.5299999998</v>
      </c>
      <c r="Q29">
        <v>2399403.2599999998</v>
      </c>
      <c r="R29">
        <v>19959.46</v>
      </c>
      <c r="V29">
        <v>175120</v>
      </c>
      <c r="X29">
        <v>193109</v>
      </c>
      <c r="AA29">
        <v>78022.33</v>
      </c>
      <c r="AB29">
        <v>9580.91</v>
      </c>
    </row>
    <row r="30" spans="1:28" x14ac:dyDescent="0.25">
      <c r="A30" t="s">
        <v>2615</v>
      </c>
      <c r="B30">
        <v>815777.33</v>
      </c>
      <c r="C30">
        <v>0</v>
      </c>
      <c r="D30">
        <v>479816.21</v>
      </c>
      <c r="F30">
        <v>-193140.06</v>
      </c>
      <c r="G30">
        <v>474817.05</v>
      </c>
      <c r="M30">
        <v>419.39</v>
      </c>
      <c r="P30">
        <v>259558.72</v>
      </c>
      <c r="Q30">
        <v>2787489.35</v>
      </c>
      <c r="R30">
        <v>5623</v>
      </c>
      <c r="W30">
        <v>30362.16</v>
      </c>
      <c r="X30">
        <v>32298</v>
      </c>
      <c r="AA30">
        <v>1127174.28</v>
      </c>
      <c r="AB30">
        <v>346709.81</v>
      </c>
    </row>
    <row r="31" spans="1:28" x14ac:dyDescent="0.25">
      <c r="A31" t="s">
        <v>2616</v>
      </c>
      <c r="B31">
        <v>138088.89000000001</v>
      </c>
      <c r="C31">
        <v>0</v>
      </c>
      <c r="D31">
        <v>37248.32</v>
      </c>
      <c r="F31">
        <v>1966845.61</v>
      </c>
      <c r="G31">
        <v>2083578.61</v>
      </c>
      <c r="M31">
        <v>613.64</v>
      </c>
      <c r="P31">
        <v>626088.63</v>
      </c>
      <c r="Q31">
        <v>3680374.22</v>
      </c>
      <c r="R31">
        <v>22108.13</v>
      </c>
      <c r="X31">
        <v>4668</v>
      </c>
      <c r="AA31">
        <v>85717.07</v>
      </c>
      <c r="AB31">
        <v>13038.12</v>
      </c>
    </row>
    <row r="32" spans="1:28" x14ac:dyDescent="0.25">
      <c r="A32" t="s">
        <v>2617</v>
      </c>
      <c r="B32">
        <v>563527.57999999996</v>
      </c>
      <c r="C32">
        <v>0</v>
      </c>
      <c r="D32">
        <v>50700.800000000003</v>
      </c>
      <c r="F32">
        <v>1892657.91</v>
      </c>
      <c r="G32">
        <v>1433417.23</v>
      </c>
      <c r="M32">
        <v>2406</v>
      </c>
      <c r="P32">
        <v>2412320.58</v>
      </c>
      <c r="Q32">
        <v>1990284.18</v>
      </c>
      <c r="R32">
        <v>14702.5</v>
      </c>
      <c r="X32">
        <v>35960</v>
      </c>
      <c r="AA32">
        <v>434923.46</v>
      </c>
      <c r="AB32">
        <v>8526.2800000000007</v>
      </c>
    </row>
    <row r="33" spans="1:30" x14ac:dyDescent="0.25">
      <c r="A33" t="s">
        <v>2618</v>
      </c>
      <c r="B33">
        <v>553155.07999999996</v>
      </c>
      <c r="C33">
        <v>0</v>
      </c>
      <c r="D33">
        <v>738513.11</v>
      </c>
      <c r="F33">
        <v>1065019.18</v>
      </c>
      <c r="G33">
        <v>540374.49</v>
      </c>
      <c r="K33">
        <v>0</v>
      </c>
      <c r="M33">
        <v>0</v>
      </c>
      <c r="P33">
        <v>-180111.74</v>
      </c>
      <c r="Q33">
        <v>3370168.56</v>
      </c>
      <c r="R33">
        <v>0</v>
      </c>
      <c r="V33">
        <v>110390</v>
      </c>
      <c r="X33">
        <v>166434</v>
      </c>
      <c r="AA33">
        <v>224642.75</v>
      </c>
      <c r="AB33">
        <v>12308.21</v>
      </c>
    </row>
    <row r="34" spans="1:30" x14ac:dyDescent="0.25">
      <c r="A34" t="s">
        <v>2619</v>
      </c>
      <c r="B34">
        <v>210601.16</v>
      </c>
      <c r="C34">
        <v>0</v>
      </c>
      <c r="D34">
        <v>230897.57</v>
      </c>
      <c r="F34">
        <v>-899997</v>
      </c>
      <c r="G34">
        <v>103889.2</v>
      </c>
      <c r="K34">
        <v>23200</v>
      </c>
      <c r="M34">
        <v>0</v>
      </c>
      <c r="P34">
        <v>-1498020.03</v>
      </c>
      <c r="Q34">
        <v>1153430.04</v>
      </c>
      <c r="R34">
        <v>25658.12</v>
      </c>
      <c r="V34">
        <v>66690</v>
      </c>
      <c r="W34">
        <v>26300</v>
      </c>
      <c r="X34">
        <v>91792</v>
      </c>
      <c r="Z34">
        <v>7688</v>
      </c>
      <c r="AA34">
        <v>52380.2</v>
      </c>
      <c r="AB34">
        <v>7</v>
      </c>
    </row>
    <row r="35" spans="1:30" x14ac:dyDescent="0.25">
      <c r="A35" t="s">
        <v>2620</v>
      </c>
      <c r="B35">
        <v>293667.94</v>
      </c>
      <c r="C35">
        <v>0</v>
      </c>
      <c r="D35">
        <v>750225.84</v>
      </c>
      <c r="F35">
        <v>-434029.09</v>
      </c>
      <c r="G35">
        <v>-64073.67</v>
      </c>
      <c r="K35">
        <v>18055.75</v>
      </c>
      <c r="M35">
        <v>488.12</v>
      </c>
      <c r="P35">
        <v>-2024749.69</v>
      </c>
      <c r="Q35">
        <v>2737074.7</v>
      </c>
      <c r="R35">
        <v>27529.56</v>
      </c>
      <c r="V35">
        <v>131000</v>
      </c>
      <c r="W35">
        <v>15100</v>
      </c>
      <c r="X35">
        <v>162518</v>
      </c>
      <c r="AA35">
        <v>183566.28</v>
      </c>
      <c r="AB35">
        <v>12623.14</v>
      </c>
    </row>
    <row r="36" spans="1:30" x14ac:dyDescent="0.25">
      <c r="A36" t="s">
        <v>2621</v>
      </c>
      <c r="B36">
        <v>576187.6</v>
      </c>
      <c r="C36">
        <v>0</v>
      </c>
      <c r="D36">
        <v>164831.99</v>
      </c>
      <c r="E36">
        <v>14.19</v>
      </c>
      <c r="F36">
        <v>619.79</v>
      </c>
      <c r="G36">
        <v>102507.87</v>
      </c>
      <c r="K36">
        <v>6300</v>
      </c>
      <c r="M36">
        <v>0</v>
      </c>
      <c r="P36">
        <v>-793386.65</v>
      </c>
      <c r="Q36">
        <v>1656318.18</v>
      </c>
      <c r="R36">
        <v>28844.29</v>
      </c>
      <c r="T36">
        <v>1613.8</v>
      </c>
      <c r="V36">
        <v>61890</v>
      </c>
      <c r="W36">
        <v>24800</v>
      </c>
      <c r="X36">
        <v>94140</v>
      </c>
      <c r="Z36">
        <v>1494</v>
      </c>
      <c r="AA36">
        <v>43125.55</v>
      </c>
      <c r="AB36">
        <v>3458.63</v>
      </c>
    </row>
    <row r="37" spans="1:30" x14ac:dyDescent="0.25">
      <c r="A37" t="s">
        <v>2622</v>
      </c>
      <c r="B37">
        <v>822081.91</v>
      </c>
      <c r="C37">
        <v>0</v>
      </c>
      <c r="D37">
        <v>689531.43</v>
      </c>
      <c r="F37">
        <v>19852.8</v>
      </c>
      <c r="G37">
        <v>253377.81</v>
      </c>
      <c r="K37">
        <v>36220</v>
      </c>
      <c r="M37">
        <v>15.23</v>
      </c>
      <c r="P37">
        <v>689689.58</v>
      </c>
      <c r="Q37">
        <v>1118559.83</v>
      </c>
      <c r="R37">
        <v>28193.41</v>
      </c>
      <c r="T37">
        <v>1841.84</v>
      </c>
      <c r="W37">
        <v>25000</v>
      </c>
      <c r="X37">
        <v>61331</v>
      </c>
      <c r="AA37">
        <v>51992.959999999999</v>
      </c>
      <c r="AB37">
        <v>1351.98</v>
      </c>
    </row>
    <row r="38" spans="1:30" x14ac:dyDescent="0.25">
      <c r="A38" t="s">
        <v>2623</v>
      </c>
      <c r="B38">
        <v>176380.06</v>
      </c>
      <c r="C38">
        <v>0</v>
      </c>
      <c r="D38">
        <v>682019.92</v>
      </c>
      <c r="F38">
        <v>-12153.27</v>
      </c>
      <c r="G38">
        <v>21114.42</v>
      </c>
      <c r="K38">
        <v>18170</v>
      </c>
      <c r="M38">
        <v>0</v>
      </c>
      <c r="P38">
        <v>-486542.32</v>
      </c>
      <c r="Q38">
        <v>1381444.13</v>
      </c>
      <c r="R38">
        <v>28566.58</v>
      </c>
      <c r="V38">
        <v>120580</v>
      </c>
      <c r="W38">
        <v>9000</v>
      </c>
      <c r="X38">
        <v>133390</v>
      </c>
      <c r="AA38">
        <v>53381.53</v>
      </c>
      <c r="AB38">
        <v>17085.73</v>
      </c>
    </row>
    <row r="39" spans="1:30" x14ac:dyDescent="0.25">
      <c r="A39" t="s">
        <v>2624</v>
      </c>
      <c r="B39">
        <v>181853.12</v>
      </c>
      <c r="C39">
        <v>200000</v>
      </c>
      <c r="D39">
        <v>481346.73</v>
      </c>
      <c r="F39">
        <v>-60575.18</v>
      </c>
      <c r="G39">
        <v>55380.63</v>
      </c>
      <c r="M39">
        <v>0</v>
      </c>
      <c r="P39">
        <v>-309692.19</v>
      </c>
      <c r="Q39">
        <v>1240631.49</v>
      </c>
      <c r="R39">
        <v>23593.48</v>
      </c>
      <c r="V39">
        <v>104450</v>
      </c>
      <c r="W39">
        <v>11400</v>
      </c>
      <c r="X39">
        <v>129819</v>
      </c>
      <c r="AA39">
        <v>61019.96</v>
      </c>
      <c r="AB39">
        <v>21515.95</v>
      </c>
      <c r="AD39">
        <v>22.57</v>
      </c>
    </row>
    <row r="40" spans="1:30" x14ac:dyDescent="0.25">
      <c r="A40" t="s">
        <v>2625</v>
      </c>
      <c r="B40">
        <v>461535.59</v>
      </c>
      <c r="C40">
        <v>0</v>
      </c>
      <c r="D40">
        <v>68511.03</v>
      </c>
      <c r="F40">
        <v>-634744.73</v>
      </c>
      <c r="G40">
        <v>264551.05</v>
      </c>
      <c r="K40">
        <v>8540</v>
      </c>
      <c r="M40">
        <v>0</v>
      </c>
      <c r="P40">
        <v>-2156249.9300000002</v>
      </c>
      <c r="Q40">
        <v>2356118.79</v>
      </c>
      <c r="R40">
        <v>27541.279999999999</v>
      </c>
      <c r="U40">
        <v>2400</v>
      </c>
      <c r="V40">
        <v>105410</v>
      </c>
      <c r="W40">
        <v>10500</v>
      </c>
      <c r="X40">
        <v>118682</v>
      </c>
      <c r="AA40">
        <v>61435.38</v>
      </c>
      <c r="AB40">
        <v>14289.82</v>
      </c>
    </row>
    <row r="41" spans="1:30" x14ac:dyDescent="0.25">
      <c r="A41" t="s">
        <v>2626</v>
      </c>
      <c r="B41">
        <v>337468.99</v>
      </c>
      <c r="C41">
        <v>0</v>
      </c>
      <c r="D41">
        <v>154368.74</v>
      </c>
      <c r="F41">
        <v>-408689.64</v>
      </c>
      <c r="G41">
        <v>146491.56</v>
      </c>
      <c r="K41">
        <v>100000</v>
      </c>
      <c r="M41">
        <v>725.24</v>
      </c>
      <c r="P41">
        <v>-2077976.58</v>
      </c>
      <c r="Q41">
        <v>1990390.15</v>
      </c>
      <c r="R41">
        <v>22829.77</v>
      </c>
      <c r="S41">
        <v>261050</v>
      </c>
      <c r="V41">
        <v>54660</v>
      </c>
      <c r="W41">
        <v>24200</v>
      </c>
      <c r="X41">
        <v>80013.320000000007</v>
      </c>
      <c r="AA41">
        <v>63744.11</v>
      </c>
      <c r="AB41">
        <v>2481.5</v>
      </c>
    </row>
    <row r="42" spans="1:30" x14ac:dyDescent="0.25">
      <c r="A42" t="s">
        <v>2627</v>
      </c>
      <c r="B42">
        <v>508639.32</v>
      </c>
      <c r="C42">
        <v>0</v>
      </c>
      <c r="D42">
        <v>508695.3</v>
      </c>
      <c r="F42">
        <v>288142.64</v>
      </c>
      <c r="G42">
        <v>330935.78999999998</v>
      </c>
      <c r="M42">
        <v>320.91000000000003</v>
      </c>
      <c r="P42">
        <v>809207.42</v>
      </c>
      <c r="Q42">
        <v>498635.02</v>
      </c>
      <c r="R42">
        <v>22603.65</v>
      </c>
      <c r="S42">
        <v>334144</v>
      </c>
      <c r="V42">
        <v>24010</v>
      </c>
      <c r="W42">
        <v>32800</v>
      </c>
      <c r="X42">
        <v>35571</v>
      </c>
      <c r="AA42">
        <v>49304.95</v>
      </c>
      <c r="AB42">
        <v>432</v>
      </c>
    </row>
    <row r="43" spans="1:30" x14ac:dyDescent="0.25">
      <c r="A43" t="s">
        <v>2628</v>
      </c>
      <c r="B43">
        <v>88822.42</v>
      </c>
      <c r="C43">
        <v>0</v>
      </c>
      <c r="D43">
        <v>458608.93</v>
      </c>
      <c r="F43">
        <v>-18438.84</v>
      </c>
      <c r="G43">
        <v>-93615.51</v>
      </c>
      <c r="K43">
        <v>123510</v>
      </c>
      <c r="M43">
        <v>0</v>
      </c>
      <c r="P43">
        <v>-101136.2</v>
      </c>
      <c r="Q43">
        <v>452082.82</v>
      </c>
      <c r="R43">
        <v>26751.74</v>
      </c>
      <c r="T43">
        <v>342.73</v>
      </c>
      <c r="V43">
        <v>97440</v>
      </c>
      <c r="W43">
        <v>12000</v>
      </c>
      <c r="X43">
        <v>121654</v>
      </c>
      <c r="AA43">
        <v>35519.25</v>
      </c>
      <c r="AB43">
        <v>18440.84</v>
      </c>
    </row>
    <row r="44" spans="1:30" x14ac:dyDescent="0.25">
      <c r="A44" t="s">
        <v>2629</v>
      </c>
      <c r="B44">
        <v>174146.1</v>
      </c>
      <c r="C44">
        <v>0</v>
      </c>
      <c r="D44">
        <v>48464.85</v>
      </c>
      <c r="F44">
        <v>84978.54</v>
      </c>
      <c r="G44">
        <v>143925.92000000001</v>
      </c>
      <c r="K44">
        <v>0</v>
      </c>
      <c r="M44">
        <v>16788.68</v>
      </c>
      <c r="P44">
        <v>-4903385.51</v>
      </c>
      <c r="Q44">
        <v>5378772.1500000004</v>
      </c>
      <c r="R44">
        <v>26066.78</v>
      </c>
      <c r="V44">
        <v>99340</v>
      </c>
      <c r="W44">
        <v>9300</v>
      </c>
      <c r="X44">
        <v>111573</v>
      </c>
      <c r="AA44">
        <v>58257.67</v>
      </c>
      <c r="AB44">
        <v>5536.02</v>
      </c>
    </row>
    <row r="45" spans="1:30" x14ac:dyDescent="0.25">
      <c r="A45" t="s">
        <v>2630</v>
      </c>
      <c r="B45">
        <v>265731.53999999998</v>
      </c>
      <c r="C45">
        <v>0</v>
      </c>
      <c r="D45">
        <v>578762.43000000005</v>
      </c>
      <c r="F45">
        <v>-6879.33</v>
      </c>
      <c r="G45">
        <v>93924.31</v>
      </c>
      <c r="M45">
        <v>0</v>
      </c>
      <c r="P45">
        <v>-829124.1</v>
      </c>
      <c r="Q45">
        <v>1780248.13</v>
      </c>
      <c r="R45">
        <v>32087.77</v>
      </c>
      <c r="V45">
        <v>95200</v>
      </c>
      <c r="W45">
        <v>22200</v>
      </c>
      <c r="X45">
        <v>131870</v>
      </c>
      <c r="AA45">
        <v>35270.57</v>
      </c>
      <c r="AB45">
        <v>1932.28</v>
      </c>
    </row>
    <row r="46" spans="1:30" x14ac:dyDescent="0.25">
      <c r="A46" t="s">
        <v>2631</v>
      </c>
      <c r="B46">
        <v>108696.44</v>
      </c>
      <c r="C46">
        <v>709333.99</v>
      </c>
      <c r="D46">
        <v>53300.26</v>
      </c>
      <c r="E46">
        <v>10.01</v>
      </c>
      <c r="F46">
        <v>1916855.72</v>
      </c>
      <c r="G46">
        <v>395702.81</v>
      </c>
      <c r="K46">
        <v>24400</v>
      </c>
      <c r="L46">
        <v>57130</v>
      </c>
      <c r="M46">
        <v>15802.18</v>
      </c>
      <c r="N46">
        <v>28800</v>
      </c>
      <c r="P46">
        <v>424145.65</v>
      </c>
      <c r="Q46">
        <v>2690789.95</v>
      </c>
      <c r="R46">
        <v>33257.78</v>
      </c>
      <c r="V46">
        <v>151670</v>
      </c>
      <c r="X46">
        <v>170610</v>
      </c>
      <c r="AA46">
        <v>71386.33</v>
      </c>
      <c r="AB46">
        <v>100</v>
      </c>
    </row>
    <row r="47" spans="1:30" x14ac:dyDescent="0.25">
      <c r="A47" t="s">
        <v>2632</v>
      </c>
      <c r="B47">
        <v>530928.53</v>
      </c>
      <c r="C47">
        <v>10000</v>
      </c>
      <c r="D47">
        <v>168465.18</v>
      </c>
      <c r="F47">
        <v>60262.36</v>
      </c>
      <c r="G47">
        <v>44207.77</v>
      </c>
      <c r="M47">
        <v>5896.43</v>
      </c>
      <c r="P47">
        <v>-1186063.21</v>
      </c>
      <c r="Q47">
        <v>2057308.95</v>
      </c>
      <c r="R47">
        <v>23319.41</v>
      </c>
      <c r="V47">
        <v>78000</v>
      </c>
      <c r="W47">
        <v>10600</v>
      </c>
      <c r="X47">
        <v>112400</v>
      </c>
      <c r="AA47">
        <v>55364.9</v>
      </c>
      <c r="AB47">
        <v>7432.84</v>
      </c>
    </row>
    <row r="48" spans="1:30" x14ac:dyDescent="0.25">
      <c r="A48" t="s">
        <v>2633</v>
      </c>
      <c r="B48">
        <v>72171.289999999994</v>
      </c>
      <c r="C48">
        <v>0</v>
      </c>
      <c r="D48">
        <v>139817.76999999999</v>
      </c>
      <c r="F48">
        <v>78641.81</v>
      </c>
      <c r="G48">
        <v>105458.75</v>
      </c>
      <c r="K48">
        <v>4403.16</v>
      </c>
      <c r="M48">
        <v>0</v>
      </c>
      <c r="P48">
        <v>-1571537.25</v>
      </c>
      <c r="Q48">
        <v>1988049.06</v>
      </c>
      <c r="R48">
        <v>32006.15</v>
      </c>
      <c r="W48">
        <v>12000</v>
      </c>
      <c r="X48">
        <v>23825</v>
      </c>
      <c r="AA48">
        <v>40340</v>
      </c>
      <c r="AB48">
        <v>4666.5</v>
      </c>
    </row>
    <row r="49" spans="1:30" x14ac:dyDescent="0.25">
      <c r="A49" t="s">
        <v>2634</v>
      </c>
      <c r="B49">
        <v>105669.23</v>
      </c>
      <c r="C49">
        <v>0</v>
      </c>
      <c r="D49">
        <v>203386.18</v>
      </c>
      <c r="F49">
        <v>-37801.97</v>
      </c>
      <c r="G49">
        <v>152453.13</v>
      </c>
      <c r="M49">
        <v>0</v>
      </c>
      <c r="P49">
        <v>-1455875.32</v>
      </c>
      <c r="Q49">
        <v>1911374.52</v>
      </c>
      <c r="R49">
        <v>25175.86</v>
      </c>
      <c r="V49">
        <v>63290</v>
      </c>
      <c r="W49">
        <v>22700</v>
      </c>
      <c r="X49">
        <v>101174</v>
      </c>
      <c r="AA49">
        <v>40048.94</v>
      </c>
      <c r="AB49">
        <v>1735.55</v>
      </c>
    </row>
    <row r="50" spans="1:30" x14ac:dyDescent="0.25">
      <c r="A50" t="s">
        <v>2635</v>
      </c>
      <c r="B50">
        <v>267396.83</v>
      </c>
      <c r="C50">
        <v>27521.31</v>
      </c>
      <c r="D50">
        <v>39677.53</v>
      </c>
      <c r="F50">
        <v>6</v>
      </c>
      <c r="G50">
        <v>65670.539999999994</v>
      </c>
      <c r="K50">
        <v>7480</v>
      </c>
      <c r="M50">
        <v>864</v>
      </c>
      <c r="P50">
        <v>-1583333.49</v>
      </c>
      <c r="Q50">
        <v>1946410.43</v>
      </c>
      <c r="R50">
        <v>117235.43</v>
      </c>
      <c r="V50">
        <v>68439</v>
      </c>
      <c r="W50">
        <v>3000</v>
      </c>
      <c r="X50">
        <v>72419</v>
      </c>
      <c r="Y50">
        <v>0</v>
      </c>
      <c r="AA50">
        <v>82000</v>
      </c>
      <c r="AB50">
        <v>5404.16</v>
      </c>
    </row>
    <row r="51" spans="1:30" x14ac:dyDescent="0.25">
      <c r="A51" t="s">
        <v>2636</v>
      </c>
      <c r="B51">
        <v>54314.23</v>
      </c>
      <c r="C51">
        <v>25976</v>
      </c>
      <c r="D51">
        <v>35569.410000000003</v>
      </c>
      <c r="F51">
        <v>99820.76</v>
      </c>
      <c r="G51">
        <v>78169.899999999994</v>
      </c>
      <c r="K51">
        <v>57189.2</v>
      </c>
      <c r="P51">
        <v>-1148463.45</v>
      </c>
      <c r="Q51">
        <v>1372237.86</v>
      </c>
      <c r="R51">
        <v>68242.95</v>
      </c>
      <c r="V51">
        <v>76230</v>
      </c>
      <c r="W51">
        <v>1500</v>
      </c>
      <c r="X51">
        <v>84870</v>
      </c>
      <c r="Y51">
        <v>640</v>
      </c>
      <c r="Z51">
        <v>8530</v>
      </c>
      <c r="AA51">
        <v>36150.11</v>
      </c>
      <c r="AB51">
        <v>2896.15</v>
      </c>
    </row>
    <row r="52" spans="1:30" x14ac:dyDescent="0.25">
      <c r="A52" t="s">
        <v>2637</v>
      </c>
      <c r="B52">
        <v>93926.3</v>
      </c>
      <c r="C52">
        <v>0</v>
      </c>
      <c r="D52">
        <v>136372.85</v>
      </c>
      <c r="F52">
        <v>36631.519999999997</v>
      </c>
      <c r="G52">
        <v>45112.46</v>
      </c>
      <c r="K52">
        <v>10450</v>
      </c>
      <c r="M52">
        <v>898.84</v>
      </c>
      <c r="P52">
        <v>-365101.75</v>
      </c>
      <c r="Q52">
        <v>578798.57999999996</v>
      </c>
      <c r="R52">
        <v>93780</v>
      </c>
      <c r="V52">
        <v>88084.5</v>
      </c>
      <c r="X52">
        <v>88084.5</v>
      </c>
      <c r="AA52">
        <v>3500</v>
      </c>
      <c r="AB52">
        <v>3282.54</v>
      </c>
    </row>
    <row r="53" spans="1:30" x14ac:dyDescent="0.25">
      <c r="A53" t="s">
        <v>2638</v>
      </c>
      <c r="B53">
        <v>264096.96000000002</v>
      </c>
      <c r="C53">
        <v>5610</v>
      </c>
      <c r="D53">
        <v>129289.74</v>
      </c>
      <c r="F53">
        <v>824815.64</v>
      </c>
      <c r="G53">
        <v>61508.93</v>
      </c>
      <c r="K53">
        <v>28880</v>
      </c>
      <c r="M53">
        <v>198.91</v>
      </c>
      <c r="P53">
        <v>-562388.65</v>
      </c>
      <c r="Q53">
        <v>1787234.17</v>
      </c>
      <c r="R53">
        <v>85875</v>
      </c>
      <c r="V53">
        <v>75329</v>
      </c>
      <c r="W53">
        <v>1500</v>
      </c>
      <c r="X53">
        <v>99472.09</v>
      </c>
      <c r="AA53">
        <v>18143.07</v>
      </c>
      <c r="AB53">
        <v>13692</v>
      </c>
    </row>
    <row r="54" spans="1:30" x14ac:dyDescent="0.25">
      <c r="A54" t="s">
        <v>2639</v>
      </c>
      <c r="B54">
        <v>249150.86</v>
      </c>
      <c r="C54">
        <v>0</v>
      </c>
      <c r="D54">
        <v>90115.28</v>
      </c>
      <c r="F54">
        <v>32231.200000000001</v>
      </c>
      <c r="G54">
        <v>537545.86</v>
      </c>
      <c r="K54">
        <v>37500</v>
      </c>
      <c r="M54">
        <v>1462.17</v>
      </c>
      <c r="O54">
        <v>-586978.19999999995</v>
      </c>
      <c r="P54">
        <v>-1011625.72</v>
      </c>
      <c r="Q54">
        <v>2469567.41</v>
      </c>
      <c r="R54">
        <v>127174.39999999999</v>
      </c>
      <c r="V54">
        <v>71221.5</v>
      </c>
      <c r="W54">
        <v>1500</v>
      </c>
      <c r="X54">
        <v>93947.3</v>
      </c>
      <c r="AA54">
        <v>99820</v>
      </c>
      <c r="AB54">
        <v>7011.06</v>
      </c>
    </row>
    <row r="55" spans="1:30" x14ac:dyDescent="0.25">
      <c r="A55" t="s">
        <v>2640</v>
      </c>
      <c r="B55">
        <v>312603.94</v>
      </c>
      <c r="C55">
        <v>0</v>
      </c>
      <c r="D55">
        <v>28333.119999999999</v>
      </c>
      <c r="F55">
        <v>144133.82</v>
      </c>
      <c r="G55">
        <v>21430.89</v>
      </c>
      <c r="J55">
        <v>3000</v>
      </c>
      <c r="K55">
        <v>14770</v>
      </c>
      <c r="M55">
        <v>12317.53</v>
      </c>
      <c r="P55">
        <v>-1631120.27</v>
      </c>
      <c r="Q55">
        <v>2114448.44</v>
      </c>
      <c r="R55">
        <v>83260</v>
      </c>
      <c r="V55">
        <v>146685</v>
      </c>
      <c r="W55">
        <v>2500</v>
      </c>
      <c r="X55">
        <v>149185</v>
      </c>
      <c r="AA55">
        <v>81322.67</v>
      </c>
      <c r="AB55">
        <v>8851.26</v>
      </c>
    </row>
    <row r="56" spans="1:30" x14ac:dyDescent="0.25">
      <c r="A56" t="s">
        <v>2641</v>
      </c>
      <c r="B56">
        <v>90869.29</v>
      </c>
      <c r="C56">
        <v>0</v>
      </c>
      <c r="D56">
        <v>12513.06</v>
      </c>
      <c r="F56">
        <v>832092.51</v>
      </c>
      <c r="G56">
        <v>42056.959999999999</v>
      </c>
      <c r="K56">
        <v>49820</v>
      </c>
      <c r="M56">
        <v>485.3</v>
      </c>
      <c r="P56">
        <v>-1866097.34</v>
      </c>
      <c r="Q56">
        <v>2791483.6</v>
      </c>
      <c r="R56">
        <v>70550</v>
      </c>
      <c r="S56">
        <v>0</v>
      </c>
      <c r="V56">
        <v>60795</v>
      </c>
      <c r="W56">
        <v>3000</v>
      </c>
      <c r="X56">
        <v>85319</v>
      </c>
      <c r="AA56">
        <v>46062.58</v>
      </c>
      <c r="AB56">
        <v>1123.1600000000001</v>
      </c>
      <c r="AD56">
        <v>0</v>
      </c>
    </row>
    <row r="57" spans="1:30" x14ac:dyDescent="0.25">
      <c r="A57" t="s">
        <v>2642</v>
      </c>
      <c r="B57">
        <v>736956.93</v>
      </c>
      <c r="C57">
        <v>0</v>
      </c>
      <c r="D57">
        <v>254906.14</v>
      </c>
      <c r="F57">
        <v>292440.48</v>
      </c>
      <c r="G57">
        <v>159038.56</v>
      </c>
      <c r="J57">
        <v>0</v>
      </c>
      <c r="K57">
        <v>20280</v>
      </c>
      <c r="M57">
        <v>629.9</v>
      </c>
      <c r="P57">
        <v>-366016.57</v>
      </c>
      <c r="Q57">
        <v>1683662.57</v>
      </c>
      <c r="R57">
        <v>45214.2</v>
      </c>
      <c r="V57">
        <v>140428</v>
      </c>
      <c r="W57">
        <v>157800</v>
      </c>
      <c r="X57">
        <v>156343</v>
      </c>
      <c r="AA57">
        <v>65936.33</v>
      </c>
      <c r="AB57">
        <v>13576.66</v>
      </c>
      <c r="AD57">
        <v>2800</v>
      </c>
    </row>
    <row r="58" spans="1:30" x14ac:dyDescent="0.25">
      <c r="A58" t="s">
        <v>2643</v>
      </c>
      <c r="B58">
        <v>564982.56999999995</v>
      </c>
      <c r="C58">
        <v>7400</v>
      </c>
      <c r="D58">
        <v>103920.65</v>
      </c>
      <c r="F58">
        <v>-450879.79</v>
      </c>
      <c r="G58">
        <v>641444.11</v>
      </c>
      <c r="J58">
        <v>0</v>
      </c>
      <c r="K58">
        <v>17480</v>
      </c>
      <c r="M58">
        <v>9854.67</v>
      </c>
      <c r="P58">
        <v>-458948.55</v>
      </c>
      <c r="Q58">
        <v>1188971.67</v>
      </c>
      <c r="R58">
        <v>21966.2</v>
      </c>
      <c r="V58">
        <v>146431.6</v>
      </c>
      <c r="W58">
        <v>164800</v>
      </c>
      <c r="X58">
        <v>168821.6</v>
      </c>
      <c r="AA58">
        <v>43498.22</v>
      </c>
      <c r="AB58">
        <v>9368.23</v>
      </c>
      <c r="AD58">
        <v>2000</v>
      </c>
    </row>
    <row r="59" spans="1:30" x14ac:dyDescent="0.25">
      <c r="A59" t="s">
        <v>2644</v>
      </c>
      <c r="B59">
        <v>62983.13</v>
      </c>
      <c r="C59">
        <v>0</v>
      </c>
      <c r="D59">
        <v>24916.1</v>
      </c>
      <c r="F59">
        <v>183936.57</v>
      </c>
      <c r="G59">
        <v>18828.849999999999</v>
      </c>
      <c r="J59">
        <v>0</v>
      </c>
      <c r="K59">
        <v>16500</v>
      </c>
      <c r="M59">
        <v>0</v>
      </c>
      <c r="P59">
        <v>-1798477.03</v>
      </c>
      <c r="Q59">
        <v>2121250.9300000002</v>
      </c>
      <c r="R59">
        <v>17734.150000000001</v>
      </c>
      <c r="V59">
        <v>85123.5</v>
      </c>
      <c r="W59">
        <v>3500</v>
      </c>
      <c r="X59">
        <v>115084.5</v>
      </c>
      <c r="AA59">
        <v>29862.959999999999</v>
      </c>
      <c r="AB59">
        <v>8719.44</v>
      </c>
      <c r="AD59">
        <v>1300</v>
      </c>
    </row>
    <row r="60" spans="1:30" x14ac:dyDescent="0.25">
      <c r="A60" t="s">
        <v>2645</v>
      </c>
      <c r="B60">
        <v>423766.57</v>
      </c>
      <c r="C60">
        <v>0</v>
      </c>
      <c r="D60">
        <v>392750.34</v>
      </c>
      <c r="F60">
        <v>8</v>
      </c>
      <c r="G60">
        <v>378692.89</v>
      </c>
      <c r="M60">
        <v>1842</v>
      </c>
      <c r="P60">
        <v>-300675.63</v>
      </c>
      <c r="Q60">
        <v>1374864.38</v>
      </c>
      <c r="R60">
        <v>61940.4</v>
      </c>
      <c r="V60">
        <v>145975</v>
      </c>
      <c r="W60">
        <v>189700</v>
      </c>
      <c r="X60">
        <v>187122</v>
      </c>
      <c r="AA60">
        <v>72477.100000000006</v>
      </c>
      <c r="AB60">
        <v>15829.25</v>
      </c>
      <c r="AD60">
        <v>3000</v>
      </c>
    </row>
    <row r="61" spans="1:30" x14ac:dyDescent="0.25">
      <c r="A61" t="s">
        <v>2646</v>
      </c>
      <c r="B61">
        <v>182454.25</v>
      </c>
      <c r="C61">
        <v>0</v>
      </c>
      <c r="D61">
        <v>90900.91</v>
      </c>
      <c r="F61">
        <v>296815.93</v>
      </c>
      <c r="G61">
        <v>139574.44</v>
      </c>
      <c r="K61">
        <v>21780</v>
      </c>
      <c r="M61">
        <v>1915.9</v>
      </c>
      <c r="P61">
        <v>-2099307.94</v>
      </c>
      <c r="Q61">
        <v>2680574.06</v>
      </c>
      <c r="R61">
        <v>61521.55</v>
      </c>
      <c r="V61">
        <v>176864.5</v>
      </c>
      <c r="W61">
        <v>181800</v>
      </c>
      <c r="X61">
        <v>219755.5</v>
      </c>
      <c r="AA61">
        <v>81685.929999999993</v>
      </c>
      <c r="AB61">
        <v>12061.11</v>
      </c>
      <c r="AD61">
        <v>1900</v>
      </c>
    </row>
    <row r="62" spans="1:30" x14ac:dyDescent="0.25">
      <c r="A62" t="s">
        <v>2647</v>
      </c>
      <c r="B62">
        <v>328977.21999999997</v>
      </c>
      <c r="C62">
        <v>0</v>
      </c>
      <c r="D62">
        <v>313083.06</v>
      </c>
      <c r="F62">
        <v>14.67</v>
      </c>
      <c r="G62">
        <v>322133.13</v>
      </c>
      <c r="K62">
        <v>7380</v>
      </c>
      <c r="M62">
        <v>13194.95</v>
      </c>
      <c r="P62">
        <v>-1327456.44</v>
      </c>
      <c r="Q62">
        <v>2191965</v>
      </c>
      <c r="R62">
        <v>12529.65</v>
      </c>
      <c r="V62">
        <v>113790</v>
      </c>
      <c r="W62">
        <v>145400</v>
      </c>
      <c r="X62">
        <v>134517</v>
      </c>
      <c r="AA62">
        <v>46225.919999999998</v>
      </c>
      <c r="AB62">
        <v>8652.16</v>
      </c>
      <c r="AD62">
        <v>3200</v>
      </c>
    </row>
    <row r="63" spans="1:30" x14ac:dyDescent="0.25">
      <c r="A63" t="s">
        <v>2648</v>
      </c>
      <c r="B63">
        <v>928269.83</v>
      </c>
      <c r="C63">
        <v>20000</v>
      </c>
      <c r="D63">
        <v>61223.82</v>
      </c>
      <c r="F63">
        <v>3184136.77</v>
      </c>
      <c r="G63">
        <v>372214.16</v>
      </c>
      <c r="M63">
        <v>466.9</v>
      </c>
      <c r="P63">
        <v>3188303.65</v>
      </c>
      <c r="Q63">
        <v>1302561.3500000001</v>
      </c>
      <c r="R63">
        <v>17630.900000000001</v>
      </c>
      <c r="S63">
        <v>17628</v>
      </c>
      <c r="V63">
        <v>140507.5</v>
      </c>
      <c r="W63">
        <v>144600</v>
      </c>
      <c r="X63">
        <v>160047.5</v>
      </c>
      <c r="AA63">
        <v>51847.14</v>
      </c>
      <c r="AB63">
        <v>30359.08</v>
      </c>
      <c r="AD63">
        <v>3600</v>
      </c>
    </row>
    <row r="64" spans="1:30" x14ac:dyDescent="0.25">
      <c r="A64" t="s">
        <v>2649</v>
      </c>
      <c r="B64">
        <v>91694.5</v>
      </c>
      <c r="C64">
        <v>0</v>
      </c>
      <c r="D64">
        <v>165544.35</v>
      </c>
      <c r="F64">
        <v>256881.35</v>
      </c>
      <c r="G64">
        <v>615884.93999999994</v>
      </c>
      <c r="K64">
        <v>7380</v>
      </c>
      <c r="L64">
        <v>2328.4699999999998</v>
      </c>
      <c r="M64">
        <v>1199</v>
      </c>
      <c r="P64">
        <v>-511409.56</v>
      </c>
      <c r="Q64">
        <v>1726865.73</v>
      </c>
      <c r="R64">
        <v>48415.47</v>
      </c>
      <c r="V64">
        <v>117716</v>
      </c>
      <c r="W64">
        <v>20000</v>
      </c>
      <c r="X64">
        <v>167605</v>
      </c>
      <c r="AA64">
        <v>79054.3</v>
      </c>
      <c r="AB64">
        <v>14030.67</v>
      </c>
      <c r="AD64">
        <v>21800</v>
      </c>
    </row>
    <row r="65" spans="1:30" x14ac:dyDescent="0.25">
      <c r="A65" t="s">
        <v>2650</v>
      </c>
      <c r="B65">
        <v>203116.81</v>
      </c>
      <c r="C65">
        <v>0</v>
      </c>
      <c r="D65">
        <v>278790.21999999997</v>
      </c>
      <c r="F65">
        <v>102361.37</v>
      </c>
      <c r="G65">
        <v>257695.56</v>
      </c>
      <c r="J65">
        <v>0</v>
      </c>
      <c r="K65">
        <v>0</v>
      </c>
      <c r="M65">
        <v>0</v>
      </c>
      <c r="P65">
        <v>-575534.30000000005</v>
      </c>
      <c r="Q65">
        <v>1340923.19</v>
      </c>
      <c r="R65">
        <v>16362.25</v>
      </c>
      <c r="V65">
        <v>123899.1</v>
      </c>
      <c r="W65">
        <v>158400</v>
      </c>
      <c r="X65">
        <v>149373.1</v>
      </c>
      <c r="AA65">
        <v>58025.1</v>
      </c>
      <c r="AB65">
        <v>12688.08</v>
      </c>
      <c r="AD65">
        <v>2000</v>
      </c>
    </row>
    <row r="66" spans="1:30" x14ac:dyDescent="0.25">
      <c r="A66" t="s">
        <v>2651</v>
      </c>
      <c r="B66">
        <v>749472.24</v>
      </c>
      <c r="C66">
        <v>0</v>
      </c>
      <c r="D66">
        <v>234950.8</v>
      </c>
      <c r="F66">
        <v>54632.36</v>
      </c>
      <c r="G66">
        <v>329252.34000000003</v>
      </c>
      <c r="K66">
        <v>10179.14</v>
      </c>
      <c r="M66">
        <v>7008</v>
      </c>
      <c r="N66">
        <v>418.8</v>
      </c>
      <c r="P66">
        <v>45827.35</v>
      </c>
      <c r="Q66">
        <v>1363793.05</v>
      </c>
      <c r="R66">
        <v>16243.43</v>
      </c>
      <c r="V66">
        <v>192420</v>
      </c>
      <c r="X66">
        <v>205136</v>
      </c>
      <c r="AA66">
        <v>49900</v>
      </c>
      <c r="AB66">
        <v>12546.03</v>
      </c>
    </row>
    <row r="67" spans="1:30" x14ac:dyDescent="0.25">
      <c r="A67" t="s">
        <v>2652</v>
      </c>
      <c r="B67">
        <v>149014.42000000001</v>
      </c>
      <c r="C67">
        <v>0</v>
      </c>
      <c r="D67">
        <v>62976.73</v>
      </c>
      <c r="F67">
        <v>1448700.64</v>
      </c>
      <c r="G67">
        <v>168578.12</v>
      </c>
      <c r="J67">
        <v>0</v>
      </c>
      <c r="K67">
        <v>16980</v>
      </c>
      <c r="M67">
        <v>505.9</v>
      </c>
      <c r="P67">
        <v>1419513.21</v>
      </c>
      <c r="Q67">
        <v>464694.52</v>
      </c>
      <c r="R67">
        <v>7211.53</v>
      </c>
      <c r="V67">
        <v>95056.78</v>
      </c>
      <c r="X67">
        <v>105357.78</v>
      </c>
      <c r="AA67">
        <v>46647.040000000001</v>
      </c>
      <c r="AB67">
        <v>22687.21</v>
      </c>
    </row>
    <row r="68" spans="1:30" x14ac:dyDescent="0.25">
      <c r="A68" t="s">
        <v>2653</v>
      </c>
      <c r="B68">
        <v>621944.59</v>
      </c>
      <c r="C68">
        <v>0</v>
      </c>
      <c r="D68">
        <v>210983.8</v>
      </c>
      <c r="F68">
        <v>794245.06</v>
      </c>
      <c r="G68">
        <v>235995.67</v>
      </c>
      <c r="M68">
        <v>1062</v>
      </c>
      <c r="P68">
        <v>781365.57</v>
      </c>
      <c r="Q68">
        <v>961521.58</v>
      </c>
      <c r="R68">
        <v>13885.28</v>
      </c>
      <c r="V68">
        <v>152659</v>
      </c>
      <c r="W68">
        <v>210300</v>
      </c>
      <c r="X68">
        <v>186503</v>
      </c>
      <c r="AA68">
        <v>48701.39</v>
      </c>
      <c r="AB68">
        <v>20188.77</v>
      </c>
      <c r="AD68">
        <v>2231.15</v>
      </c>
    </row>
    <row r="69" spans="1:30" x14ac:dyDescent="0.25">
      <c r="A69" t="s">
        <v>2654</v>
      </c>
      <c r="B69">
        <v>1976210.75</v>
      </c>
      <c r="C69">
        <v>0</v>
      </c>
      <c r="D69">
        <v>86951.48</v>
      </c>
      <c r="F69">
        <v>22020.86</v>
      </c>
      <c r="G69">
        <v>293319.15000000002</v>
      </c>
      <c r="K69">
        <v>21180</v>
      </c>
      <c r="M69">
        <v>1233.9000000000001</v>
      </c>
      <c r="P69">
        <v>149368.10999999999</v>
      </c>
      <c r="Q69">
        <v>2317512.06</v>
      </c>
      <c r="R69">
        <v>20351.18</v>
      </c>
      <c r="V69">
        <v>104744.5</v>
      </c>
      <c r="W69">
        <v>165600</v>
      </c>
      <c r="X69">
        <v>130333.5</v>
      </c>
      <c r="AA69">
        <v>81785.87</v>
      </c>
      <c r="AB69">
        <v>17468.14</v>
      </c>
      <c r="AD69">
        <v>171900</v>
      </c>
    </row>
    <row r="70" spans="1:30" x14ac:dyDescent="0.25">
      <c r="A70" t="s">
        <v>2655</v>
      </c>
      <c r="B70">
        <v>389482.85</v>
      </c>
      <c r="C70">
        <v>0</v>
      </c>
      <c r="D70">
        <v>35715.589999999997</v>
      </c>
      <c r="F70">
        <v>322188.55</v>
      </c>
      <c r="G70">
        <v>142257.60999999999</v>
      </c>
      <c r="J70">
        <v>0</v>
      </c>
      <c r="K70">
        <v>20387</v>
      </c>
      <c r="M70">
        <v>1924</v>
      </c>
      <c r="P70">
        <v>-1315858.8700000001</v>
      </c>
      <c r="Q70">
        <v>2233839.69</v>
      </c>
      <c r="R70">
        <v>26148.240000000002</v>
      </c>
      <c r="V70">
        <v>134266.9</v>
      </c>
      <c r="W70">
        <v>2500</v>
      </c>
      <c r="X70">
        <v>149545.9</v>
      </c>
      <c r="AA70">
        <v>48405.58</v>
      </c>
      <c r="AB70">
        <v>15610.88</v>
      </c>
    </row>
    <row r="71" spans="1:30" x14ac:dyDescent="0.25">
      <c r="A71" t="s">
        <v>2656</v>
      </c>
      <c r="B71">
        <v>212120.65</v>
      </c>
      <c r="C71">
        <v>0</v>
      </c>
      <c r="D71">
        <v>44253.5</v>
      </c>
      <c r="F71">
        <v>-494280.61</v>
      </c>
      <c r="G71">
        <v>640462.57999999996</v>
      </c>
      <c r="M71">
        <v>0</v>
      </c>
      <c r="P71">
        <v>-2082982.61</v>
      </c>
      <c r="Q71">
        <v>2560558.21</v>
      </c>
      <c r="R71">
        <v>9226.16</v>
      </c>
      <c r="V71">
        <v>87113</v>
      </c>
      <c r="X71">
        <v>111550</v>
      </c>
      <c r="AA71">
        <v>41996.08</v>
      </c>
      <c r="AB71">
        <v>16212.56</v>
      </c>
      <c r="AD71">
        <v>1600</v>
      </c>
    </row>
    <row r="72" spans="1:30" x14ac:dyDescent="0.25">
      <c r="A72" t="s">
        <v>2657</v>
      </c>
      <c r="B72">
        <v>66911.64</v>
      </c>
      <c r="C72">
        <v>5475</v>
      </c>
      <c r="D72">
        <v>93264.35</v>
      </c>
      <c r="F72">
        <v>180020.8</v>
      </c>
      <c r="G72">
        <v>240087.87</v>
      </c>
      <c r="L72">
        <v>24000</v>
      </c>
      <c r="M72">
        <v>3893</v>
      </c>
      <c r="P72">
        <v>-818636.11</v>
      </c>
      <c r="Q72">
        <v>1431387.54</v>
      </c>
      <c r="R72">
        <v>0</v>
      </c>
      <c r="V72">
        <v>158550</v>
      </c>
      <c r="W72">
        <v>0</v>
      </c>
      <c r="X72">
        <v>172742.19</v>
      </c>
      <c r="AA72">
        <v>31596.58</v>
      </c>
      <c r="AB72">
        <v>9096</v>
      </c>
    </row>
    <row r="73" spans="1:30" x14ac:dyDescent="0.25">
      <c r="A73" t="s">
        <v>2658</v>
      </c>
      <c r="B73">
        <v>228678.87</v>
      </c>
      <c r="C73">
        <v>909.12</v>
      </c>
      <c r="D73">
        <v>156177.43</v>
      </c>
      <c r="F73">
        <v>243952.45</v>
      </c>
      <c r="G73">
        <v>483370.92</v>
      </c>
      <c r="K73">
        <v>25000</v>
      </c>
      <c r="M73">
        <v>615</v>
      </c>
      <c r="P73">
        <v>-867699.62</v>
      </c>
      <c r="Q73">
        <v>2041384.85</v>
      </c>
      <c r="R73">
        <v>30</v>
      </c>
      <c r="V73">
        <v>147630</v>
      </c>
      <c r="X73">
        <v>175185</v>
      </c>
      <c r="AA73">
        <v>43193.06</v>
      </c>
      <c r="AB73">
        <v>15493.38</v>
      </c>
    </row>
    <row r="74" spans="1:30" x14ac:dyDescent="0.25">
      <c r="A74" t="s">
        <v>2659</v>
      </c>
      <c r="B74">
        <v>146827.34</v>
      </c>
      <c r="C74">
        <v>2726.42</v>
      </c>
      <c r="D74">
        <v>23528.44</v>
      </c>
      <c r="F74">
        <v>69519</v>
      </c>
      <c r="G74">
        <v>226832.09</v>
      </c>
      <c r="M74">
        <v>593</v>
      </c>
      <c r="P74">
        <v>-579729.54</v>
      </c>
      <c r="Q74">
        <v>1173118.8999999999</v>
      </c>
      <c r="R74">
        <v>27192.75</v>
      </c>
      <c r="V74">
        <v>56050</v>
      </c>
      <c r="X74">
        <v>83758</v>
      </c>
      <c r="Z74">
        <v>1232</v>
      </c>
      <c r="AA74">
        <v>63821</v>
      </c>
      <c r="AB74">
        <v>58980.82</v>
      </c>
    </row>
    <row r="75" spans="1:30" x14ac:dyDescent="0.25">
      <c r="A75" t="s">
        <v>2660</v>
      </c>
      <c r="B75">
        <v>197384.13</v>
      </c>
      <c r="C75">
        <v>0</v>
      </c>
      <c r="D75">
        <v>62561.93</v>
      </c>
      <c r="F75">
        <v>104061.34</v>
      </c>
      <c r="G75">
        <v>212834.83</v>
      </c>
      <c r="P75">
        <v>-985014.38</v>
      </c>
      <c r="Q75">
        <v>1745362.84</v>
      </c>
      <c r="R75">
        <v>6350</v>
      </c>
      <c r="V75">
        <v>193400</v>
      </c>
      <c r="X75">
        <v>231290</v>
      </c>
      <c r="Z75">
        <v>488</v>
      </c>
      <c r="AA75">
        <v>132197.76000000001</v>
      </c>
      <c r="AB75">
        <v>19280.47</v>
      </c>
    </row>
    <row r="76" spans="1:30" x14ac:dyDescent="0.25">
      <c r="A76" t="s">
        <v>2661</v>
      </c>
      <c r="B76">
        <v>186110.39</v>
      </c>
      <c r="C76">
        <v>83671.91</v>
      </c>
      <c r="D76">
        <v>23080.61</v>
      </c>
      <c r="F76">
        <v>54079.56</v>
      </c>
      <c r="G76">
        <v>410368.8</v>
      </c>
      <c r="K76">
        <v>48799.77</v>
      </c>
      <c r="L76">
        <v>80120</v>
      </c>
      <c r="M76">
        <v>6408.83</v>
      </c>
      <c r="P76">
        <v>-1174913.22</v>
      </c>
      <c r="Q76">
        <v>1851699.47</v>
      </c>
      <c r="R76">
        <v>17787.509999999998</v>
      </c>
      <c r="V76">
        <v>168200</v>
      </c>
      <c r="X76">
        <v>195489</v>
      </c>
      <c r="AA76">
        <v>35449.51</v>
      </c>
      <c r="AB76">
        <v>9852.58</v>
      </c>
    </row>
    <row r="77" spans="1:30" x14ac:dyDescent="0.25">
      <c r="A77" t="s">
        <v>2662</v>
      </c>
      <c r="B77">
        <v>285216.84999999998</v>
      </c>
      <c r="C77">
        <v>31270.13</v>
      </c>
      <c r="D77">
        <v>158533.64000000001</v>
      </c>
      <c r="F77">
        <v>403308.08</v>
      </c>
      <c r="G77">
        <v>531580.6</v>
      </c>
      <c r="K77">
        <v>7150</v>
      </c>
      <c r="M77">
        <v>867.79</v>
      </c>
      <c r="P77">
        <v>210026.79</v>
      </c>
      <c r="Q77">
        <v>1211766.1200000001</v>
      </c>
      <c r="R77">
        <v>63433.25</v>
      </c>
      <c r="T77">
        <v>1198.6600000000001</v>
      </c>
      <c r="V77">
        <v>160340</v>
      </c>
      <c r="X77">
        <v>188730</v>
      </c>
      <c r="AA77">
        <v>54889.31</v>
      </c>
      <c r="AB77">
        <v>1254</v>
      </c>
    </row>
    <row r="78" spans="1:30" x14ac:dyDescent="0.25">
      <c r="A78" t="s">
        <v>2663</v>
      </c>
      <c r="B78">
        <v>23577.19</v>
      </c>
      <c r="C78">
        <v>13058.92</v>
      </c>
      <c r="D78">
        <v>9521.2999999999993</v>
      </c>
      <c r="F78">
        <v>4</v>
      </c>
      <c r="G78">
        <v>232691.72</v>
      </c>
      <c r="K78">
        <v>0</v>
      </c>
      <c r="M78">
        <v>590</v>
      </c>
      <c r="P78">
        <v>-1027879.4</v>
      </c>
      <c r="Q78">
        <v>1379368.14</v>
      </c>
      <c r="R78">
        <v>17315.75</v>
      </c>
      <c r="V78">
        <v>262518</v>
      </c>
      <c r="X78">
        <v>301371</v>
      </c>
      <c r="AA78">
        <v>41900.65</v>
      </c>
      <c r="AB78">
        <v>9787.7099999999991</v>
      </c>
    </row>
    <row r="79" spans="1:30" x14ac:dyDescent="0.25">
      <c r="A79" t="s">
        <v>2664</v>
      </c>
      <c r="B79">
        <v>285937.96000000002</v>
      </c>
      <c r="C79">
        <v>5752</v>
      </c>
      <c r="D79">
        <v>0</v>
      </c>
      <c r="F79">
        <v>2</v>
      </c>
      <c r="G79">
        <v>278897.59999999998</v>
      </c>
      <c r="L79">
        <v>641018</v>
      </c>
      <c r="O79">
        <v>951740.91</v>
      </c>
      <c r="P79">
        <v>-2540976.34</v>
      </c>
      <c r="Q79">
        <v>1583723.57</v>
      </c>
      <c r="R79">
        <v>24799.99</v>
      </c>
      <c r="V79">
        <v>163630</v>
      </c>
      <c r="X79">
        <v>198957</v>
      </c>
      <c r="Z79">
        <v>4400</v>
      </c>
      <c r="AA79">
        <v>45384.4</v>
      </c>
      <c r="AB79">
        <v>4605.17</v>
      </c>
    </row>
    <row r="80" spans="1:30" x14ac:dyDescent="0.25">
      <c r="A80" t="s">
        <v>2665</v>
      </c>
      <c r="B80">
        <v>4464.97</v>
      </c>
      <c r="C80">
        <v>0</v>
      </c>
      <c r="D80">
        <v>71268.649999999994</v>
      </c>
      <c r="F80">
        <v>2</v>
      </c>
      <c r="G80">
        <v>165598.12</v>
      </c>
      <c r="J80">
        <v>19150</v>
      </c>
      <c r="M80">
        <v>1844</v>
      </c>
      <c r="P80">
        <v>-138052.68</v>
      </c>
      <c r="Q80">
        <v>378255.64</v>
      </c>
      <c r="R80">
        <v>71033.490000000005</v>
      </c>
      <c r="V80">
        <v>115660</v>
      </c>
      <c r="X80">
        <v>154439</v>
      </c>
      <c r="Z80">
        <v>768</v>
      </c>
      <c r="AA80">
        <v>44830.93</v>
      </c>
      <c r="AB80">
        <v>5873.67</v>
      </c>
      <c r="AC80">
        <v>645.11</v>
      </c>
    </row>
    <row r="81" spans="1:30" x14ac:dyDescent="0.25">
      <c r="A81" t="s">
        <v>2666</v>
      </c>
      <c r="B81">
        <v>699004.4</v>
      </c>
      <c r="C81">
        <v>0</v>
      </c>
      <c r="D81">
        <v>156060.76999999999</v>
      </c>
      <c r="F81">
        <v>-5906.96</v>
      </c>
      <c r="G81">
        <v>643365.64</v>
      </c>
      <c r="K81">
        <v>13371</v>
      </c>
      <c r="M81">
        <v>1059</v>
      </c>
      <c r="P81">
        <v>790476.7</v>
      </c>
      <c r="Q81">
        <v>646396.12</v>
      </c>
      <c r="R81">
        <v>92400</v>
      </c>
      <c r="T81">
        <v>881.81</v>
      </c>
      <c r="V81">
        <v>53540</v>
      </c>
      <c r="X81">
        <v>75790</v>
      </c>
      <c r="AA81">
        <v>26331.61</v>
      </c>
      <c r="AB81">
        <v>3479.17</v>
      </c>
    </row>
    <row r="82" spans="1:30" x14ac:dyDescent="0.25">
      <c r="A82" t="s">
        <v>2667</v>
      </c>
      <c r="B82">
        <v>375083.6</v>
      </c>
      <c r="C82">
        <v>0</v>
      </c>
      <c r="D82">
        <v>29137.48</v>
      </c>
      <c r="F82">
        <v>1933024.65</v>
      </c>
      <c r="G82">
        <v>111012.33</v>
      </c>
      <c r="J82">
        <v>0</v>
      </c>
      <c r="K82">
        <v>15800</v>
      </c>
      <c r="M82">
        <v>1758</v>
      </c>
      <c r="P82">
        <v>-907865.5</v>
      </c>
      <c r="Q82">
        <v>3382854.97</v>
      </c>
      <c r="R82">
        <v>89382.19</v>
      </c>
      <c r="V82">
        <v>102620</v>
      </c>
      <c r="W82">
        <v>24400</v>
      </c>
      <c r="X82">
        <v>127600</v>
      </c>
      <c r="Y82">
        <v>320</v>
      </c>
      <c r="Z82">
        <v>1144</v>
      </c>
      <c r="AA82">
        <v>110585.23</v>
      </c>
      <c r="AB82">
        <v>21042.37</v>
      </c>
    </row>
    <row r="83" spans="1:30" x14ac:dyDescent="0.25">
      <c r="A83" t="s">
        <v>2668</v>
      </c>
      <c r="B83">
        <v>488275.23</v>
      </c>
      <c r="C83">
        <v>0</v>
      </c>
      <c r="D83">
        <v>25401.59</v>
      </c>
      <c r="F83">
        <v>-17539.25</v>
      </c>
      <c r="G83">
        <v>-14999.55</v>
      </c>
      <c r="J83">
        <v>0</v>
      </c>
      <c r="K83">
        <v>3600</v>
      </c>
      <c r="M83">
        <v>1580</v>
      </c>
      <c r="P83">
        <v>-600989.93000000005</v>
      </c>
      <c r="Q83">
        <v>1045747.78</v>
      </c>
      <c r="R83">
        <v>82500</v>
      </c>
      <c r="V83">
        <v>61680</v>
      </c>
      <c r="W83">
        <v>55110</v>
      </c>
      <c r="X83">
        <v>115336</v>
      </c>
      <c r="Y83">
        <v>704</v>
      </c>
      <c r="AA83">
        <v>39202.17</v>
      </c>
      <c r="AB83">
        <v>12847.66</v>
      </c>
      <c r="AD83">
        <v>0</v>
      </c>
    </row>
    <row r="84" spans="1:30" x14ac:dyDescent="0.25">
      <c r="A84" t="s">
        <v>2669</v>
      </c>
      <c r="B84">
        <v>182237.93</v>
      </c>
      <c r="C84">
        <v>0</v>
      </c>
      <c r="D84">
        <v>176057.99</v>
      </c>
      <c r="F84">
        <v>14385.03</v>
      </c>
      <c r="G84">
        <v>400123.41</v>
      </c>
      <c r="J84">
        <v>6300</v>
      </c>
      <c r="K84">
        <v>3240</v>
      </c>
      <c r="M84">
        <v>552.02</v>
      </c>
      <c r="P84">
        <v>367650.07</v>
      </c>
      <c r="Q84">
        <v>353356.72</v>
      </c>
      <c r="R84">
        <v>83946.559999999998</v>
      </c>
      <c r="V84">
        <v>170009</v>
      </c>
      <c r="W84">
        <v>24400</v>
      </c>
      <c r="X84">
        <v>197376</v>
      </c>
      <c r="Y84">
        <v>1500</v>
      </c>
      <c r="Z84">
        <v>2528</v>
      </c>
      <c r="AA84">
        <v>30283.85</v>
      </c>
      <c r="AB84">
        <v>4962.16</v>
      </c>
    </row>
    <row r="85" spans="1:30" x14ac:dyDescent="0.25">
      <c r="A85" t="s">
        <v>2670</v>
      </c>
      <c r="B85">
        <v>97837.24</v>
      </c>
      <c r="C85">
        <v>39200</v>
      </c>
      <c r="D85">
        <v>116491.15</v>
      </c>
      <c r="F85">
        <v>428023.25</v>
      </c>
      <c r="G85">
        <v>1777.39</v>
      </c>
      <c r="J85">
        <v>6000</v>
      </c>
      <c r="K85">
        <v>3600</v>
      </c>
      <c r="M85">
        <v>1061.54</v>
      </c>
      <c r="P85">
        <v>23031.8</v>
      </c>
      <c r="Q85">
        <v>628012.71</v>
      </c>
      <c r="R85">
        <v>102207.22</v>
      </c>
      <c r="V85">
        <v>61720</v>
      </c>
      <c r="W85">
        <v>17400</v>
      </c>
      <c r="X85">
        <v>83334</v>
      </c>
      <c r="Z85">
        <v>1364.8</v>
      </c>
      <c r="AA85">
        <v>61099.29</v>
      </c>
      <c r="AB85">
        <v>13906.15</v>
      </c>
    </row>
    <row r="86" spans="1:30" x14ac:dyDescent="0.25">
      <c r="A86" t="s">
        <v>2671</v>
      </c>
      <c r="B86">
        <v>62513.82</v>
      </c>
      <c r="C86">
        <v>198356.7</v>
      </c>
      <c r="D86">
        <v>96594.4</v>
      </c>
      <c r="F86">
        <v>3</v>
      </c>
      <c r="G86">
        <v>322205.82</v>
      </c>
      <c r="J86">
        <v>6000</v>
      </c>
      <c r="K86">
        <v>20800</v>
      </c>
      <c r="M86">
        <v>79</v>
      </c>
      <c r="P86">
        <v>-119749.11</v>
      </c>
      <c r="Q86">
        <v>573056.03</v>
      </c>
      <c r="R86">
        <v>232504.93</v>
      </c>
      <c r="V86">
        <v>179080</v>
      </c>
      <c r="W86">
        <v>68961.5</v>
      </c>
      <c r="X86">
        <v>194670</v>
      </c>
      <c r="Y86">
        <v>1420</v>
      </c>
      <c r="AA86">
        <v>68634.09</v>
      </c>
      <c r="AB86">
        <v>16334.52</v>
      </c>
    </row>
    <row r="87" spans="1:30" x14ac:dyDescent="0.25">
      <c r="A87" t="s">
        <v>2672</v>
      </c>
      <c r="B87">
        <v>127540.96</v>
      </c>
      <c r="C87">
        <v>0</v>
      </c>
      <c r="D87">
        <v>35595.769999999997</v>
      </c>
      <c r="F87">
        <v>918180.51</v>
      </c>
      <c r="G87">
        <v>73179.91</v>
      </c>
      <c r="J87">
        <v>6000</v>
      </c>
      <c r="K87">
        <v>3600</v>
      </c>
      <c r="M87">
        <v>677</v>
      </c>
      <c r="P87">
        <v>-939681.38</v>
      </c>
      <c r="Q87">
        <v>1997218.5</v>
      </c>
      <c r="R87">
        <v>75175</v>
      </c>
      <c r="S87">
        <v>52129</v>
      </c>
      <c r="V87">
        <v>139100</v>
      </c>
      <c r="W87">
        <v>21000</v>
      </c>
      <c r="X87">
        <v>153317</v>
      </c>
      <c r="Y87">
        <v>3144</v>
      </c>
      <c r="AA87">
        <v>30790.22</v>
      </c>
      <c r="AB87">
        <v>13469.75</v>
      </c>
    </row>
    <row r="88" spans="1:30" x14ac:dyDescent="0.25">
      <c r="A88" t="s">
        <v>2673</v>
      </c>
      <c r="B88">
        <v>112947.9</v>
      </c>
      <c r="C88">
        <v>113746.84</v>
      </c>
      <c r="D88">
        <v>150386.9</v>
      </c>
      <c r="F88">
        <v>2810279.54</v>
      </c>
      <c r="G88">
        <v>44182.86</v>
      </c>
      <c r="J88">
        <v>5500</v>
      </c>
      <c r="K88">
        <v>3600</v>
      </c>
      <c r="M88">
        <v>2198</v>
      </c>
      <c r="P88">
        <v>2624604.77</v>
      </c>
      <c r="Q88">
        <v>569833.9</v>
      </c>
      <c r="R88">
        <v>92618.84</v>
      </c>
      <c r="T88">
        <v>565.94000000000005</v>
      </c>
      <c r="V88">
        <v>101730</v>
      </c>
      <c r="W88">
        <v>15482</v>
      </c>
      <c r="X88">
        <v>143704</v>
      </c>
      <c r="AA88">
        <v>22795</v>
      </c>
      <c r="AB88">
        <v>17987.54</v>
      </c>
      <c r="AD88">
        <v>102.87</v>
      </c>
    </row>
    <row r="89" spans="1:30" x14ac:dyDescent="0.25">
      <c r="A89" t="s">
        <v>2674</v>
      </c>
      <c r="B89">
        <v>543657.27</v>
      </c>
      <c r="C89">
        <v>0</v>
      </c>
      <c r="D89">
        <v>28887.66</v>
      </c>
      <c r="F89">
        <v>4582.87</v>
      </c>
      <c r="G89">
        <v>201117.77</v>
      </c>
      <c r="J89">
        <v>6700</v>
      </c>
      <c r="K89">
        <v>6431.47</v>
      </c>
      <c r="M89">
        <v>6510.6</v>
      </c>
      <c r="P89">
        <v>765897.73</v>
      </c>
      <c r="Q89">
        <v>528870.26</v>
      </c>
      <c r="R89">
        <v>82500</v>
      </c>
      <c r="V89">
        <v>136610</v>
      </c>
      <c r="W89">
        <v>23700</v>
      </c>
      <c r="X89">
        <v>161347</v>
      </c>
      <c r="Y89">
        <v>1808</v>
      </c>
      <c r="AA89">
        <v>602277.15</v>
      </c>
      <c r="AB89">
        <v>13542.34</v>
      </c>
    </row>
    <row r="90" spans="1:30" x14ac:dyDescent="0.25">
      <c r="A90" t="s">
        <v>2675</v>
      </c>
      <c r="B90">
        <v>429527.01</v>
      </c>
      <c r="C90">
        <v>11250</v>
      </c>
      <c r="D90">
        <v>1089041.83</v>
      </c>
      <c r="F90">
        <v>379147.04</v>
      </c>
      <c r="G90">
        <v>35665.360000000001</v>
      </c>
      <c r="J90">
        <v>800</v>
      </c>
      <c r="K90">
        <v>3600</v>
      </c>
      <c r="M90">
        <v>0</v>
      </c>
      <c r="N90">
        <v>260079.8</v>
      </c>
      <c r="P90">
        <v>955277.91</v>
      </c>
      <c r="Q90">
        <v>715500.2</v>
      </c>
      <c r="R90">
        <v>82640</v>
      </c>
      <c r="V90">
        <v>136360.1</v>
      </c>
      <c r="W90">
        <v>18400</v>
      </c>
      <c r="X90">
        <v>149360.1</v>
      </c>
      <c r="AA90">
        <v>73662.3</v>
      </c>
      <c r="AB90">
        <v>5004.37</v>
      </c>
    </row>
    <row r="91" spans="1:30" x14ac:dyDescent="0.25">
      <c r="A91" t="s">
        <v>2676</v>
      </c>
      <c r="B91">
        <v>165681.69</v>
      </c>
      <c r="C91">
        <v>0</v>
      </c>
      <c r="D91">
        <v>34843.339999999997</v>
      </c>
      <c r="F91">
        <v>1404.51</v>
      </c>
      <c r="G91">
        <v>130511.91</v>
      </c>
      <c r="J91">
        <v>6700</v>
      </c>
      <c r="K91">
        <v>3600</v>
      </c>
      <c r="M91">
        <v>1283</v>
      </c>
      <c r="P91">
        <v>-394964.45</v>
      </c>
      <c r="Q91">
        <v>673323.61</v>
      </c>
      <c r="R91">
        <v>82500</v>
      </c>
      <c r="V91">
        <v>60410</v>
      </c>
      <c r="W91">
        <v>63750</v>
      </c>
      <c r="X91">
        <v>87408</v>
      </c>
      <c r="Y91">
        <v>1744</v>
      </c>
      <c r="AA91">
        <v>67874.039999999994</v>
      </c>
      <c r="AB91">
        <v>7134.67</v>
      </c>
    </row>
    <row r="92" spans="1:30" x14ac:dyDescent="0.25">
      <c r="A92" t="s">
        <v>2677</v>
      </c>
      <c r="B92">
        <v>85174.77</v>
      </c>
      <c r="C92">
        <v>0</v>
      </c>
      <c r="D92">
        <v>47197.74</v>
      </c>
      <c r="F92">
        <v>3</v>
      </c>
      <c r="G92">
        <v>287660.68</v>
      </c>
      <c r="J92">
        <v>5750</v>
      </c>
      <c r="K92">
        <v>3600</v>
      </c>
      <c r="M92">
        <v>1219</v>
      </c>
      <c r="P92">
        <v>-987442.25</v>
      </c>
      <c r="Q92">
        <v>1404582.07</v>
      </c>
      <c r="R92">
        <v>2917</v>
      </c>
      <c r="S92">
        <v>9</v>
      </c>
      <c r="V92">
        <v>45100</v>
      </c>
      <c r="W92">
        <v>59961</v>
      </c>
      <c r="X92">
        <v>72133</v>
      </c>
      <c r="AA92">
        <v>31237.18</v>
      </c>
      <c r="AB92">
        <v>12289.45</v>
      </c>
    </row>
    <row r="93" spans="1:30" x14ac:dyDescent="0.25">
      <c r="A93" t="s">
        <v>2678</v>
      </c>
      <c r="B93">
        <v>250558.76</v>
      </c>
      <c r="C93">
        <v>0</v>
      </c>
      <c r="D93">
        <v>15763.79</v>
      </c>
      <c r="F93">
        <v>1</v>
      </c>
      <c r="G93">
        <v>-3553.94</v>
      </c>
      <c r="J93">
        <v>6500</v>
      </c>
      <c r="K93">
        <v>15400</v>
      </c>
      <c r="M93">
        <v>6451.68</v>
      </c>
      <c r="P93">
        <v>-256962</v>
      </c>
      <c r="Q93">
        <v>819557.49</v>
      </c>
      <c r="R93">
        <v>0</v>
      </c>
      <c r="V93">
        <v>33070</v>
      </c>
      <c r="W93">
        <v>195770</v>
      </c>
      <c r="X93">
        <v>86881</v>
      </c>
      <c r="AA93">
        <v>465416.88</v>
      </c>
      <c r="AB93">
        <v>4719.68</v>
      </c>
    </row>
    <row r="94" spans="1:30" x14ac:dyDescent="0.25">
      <c r="A94" t="s">
        <v>2679</v>
      </c>
      <c r="B94">
        <v>133806.92000000001</v>
      </c>
      <c r="C94">
        <v>0</v>
      </c>
      <c r="D94">
        <v>40431.68</v>
      </c>
      <c r="F94">
        <v>2</v>
      </c>
      <c r="G94">
        <v>161242.01999999999</v>
      </c>
      <c r="J94">
        <v>6700</v>
      </c>
      <c r="K94">
        <v>3600</v>
      </c>
      <c r="M94">
        <v>23</v>
      </c>
      <c r="P94">
        <v>-175137.25</v>
      </c>
      <c r="Q94">
        <v>474645.55</v>
      </c>
      <c r="R94">
        <v>82500</v>
      </c>
      <c r="T94">
        <v>100.6</v>
      </c>
      <c r="V94">
        <v>187670</v>
      </c>
      <c r="W94">
        <v>27400</v>
      </c>
      <c r="X94">
        <v>200205</v>
      </c>
      <c r="AA94">
        <v>61136.06</v>
      </c>
      <c r="AB94">
        <v>10678.22</v>
      </c>
    </row>
    <row r="95" spans="1:30" x14ac:dyDescent="0.25">
      <c r="A95" t="s">
        <v>2680</v>
      </c>
      <c r="B95">
        <v>152992.99</v>
      </c>
      <c r="C95">
        <v>31112</v>
      </c>
      <c r="D95">
        <v>159429.92000000001</v>
      </c>
      <c r="F95">
        <v>3</v>
      </c>
      <c r="G95">
        <v>160412.22</v>
      </c>
      <c r="J95">
        <v>6500</v>
      </c>
      <c r="K95">
        <v>5040</v>
      </c>
      <c r="M95">
        <v>5659.72</v>
      </c>
      <c r="P95">
        <v>-717481.89</v>
      </c>
      <c r="Q95">
        <v>1172968.6100000001</v>
      </c>
      <c r="R95">
        <v>91654.69</v>
      </c>
      <c r="V95">
        <v>88810</v>
      </c>
      <c r="W95">
        <v>61600</v>
      </c>
      <c r="X95">
        <v>126408</v>
      </c>
      <c r="Y95">
        <v>2494</v>
      </c>
      <c r="AA95">
        <v>79064.039999999994</v>
      </c>
      <c r="AB95">
        <v>2834.96</v>
      </c>
    </row>
    <row r="96" spans="1:30" x14ac:dyDescent="0.25">
      <c r="A96" t="s">
        <v>2681</v>
      </c>
      <c r="B96">
        <v>546211.56000000006</v>
      </c>
      <c r="C96">
        <v>0</v>
      </c>
      <c r="D96">
        <v>19872.88</v>
      </c>
      <c r="F96">
        <v>7</v>
      </c>
      <c r="G96">
        <v>67824.740000000005</v>
      </c>
      <c r="J96">
        <v>6000</v>
      </c>
      <c r="K96">
        <v>16400</v>
      </c>
      <c r="M96">
        <v>2431</v>
      </c>
      <c r="P96">
        <v>-524492.30000000005</v>
      </c>
      <c r="Q96">
        <v>1035380.1</v>
      </c>
      <c r="R96">
        <v>89116.76</v>
      </c>
      <c r="V96">
        <v>107510</v>
      </c>
      <c r="W96">
        <v>88810</v>
      </c>
      <c r="X96">
        <v>135832</v>
      </c>
      <c r="AA96">
        <v>44103.37</v>
      </c>
      <c r="AB96">
        <v>7304.01</v>
      </c>
    </row>
    <row r="97" spans="1:28" x14ac:dyDescent="0.25">
      <c r="A97" t="s">
        <v>2682</v>
      </c>
      <c r="B97">
        <v>55403.01</v>
      </c>
      <c r="C97">
        <v>3</v>
      </c>
      <c r="D97">
        <v>294862.7</v>
      </c>
      <c r="F97">
        <v>537129.53</v>
      </c>
      <c r="G97">
        <v>238034.14</v>
      </c>
      <c r="J97">
        <v>6900</v>
      </c>
      <c r="K97">
        <v>11660</v>
      </c>
      <c r="M97">
        <v>2507</v>
      </c>
      <c r="P97">
        <v>-69995.8</v>
      </c>
      <c r="Q97">
        <v>1242259.96</v>
      </c>
      <c r="R97">
        <v>3</v>
      </c>
      <c r="V97">
        <v>102160</v>
      </c>
      <c r="W97">
        <v>63750</v>
      </c>
      <c r="X97">
        <v>175850</v>
      </c>
      <c r="AA97">
        <v>47525.36</v>
      </c>
      <c r="AB97">
        <v>10436.42</v>
      </c>
    </row>
    <row r="98" spans="1:28" x14ac:dyDescent="0.25">
      <c r="A98" t="s">
        <v>2683</v>
      </c>
      <c r="B98">
        <v>473666.22</v>
      </c>
      <c r="C98">
        <v>0</v>
      </c>
      <c r="D98">
        <v>136146.12</v>
      </c>
      <c r="F98">
        <v>2484217.81</v>
      </c>
      <c r="G98">
        <v>141184.32000000001</v>
      </c>
      <c r="J98">
        <v>6200</v>
      </c>
      <c r="K98">
        <v>3600</v>
      </c>
      <c r="M98">
        <v>1142</v>
      </c>
      <c r="P98">
        <v>586416.07999999996</v>
      </c>
      <c r="Q98">
        <v>2616413.23</v>
      </c>
      <c r="R98">
        <v>82500</v>
      </c>
      <c r="V98">
        <v>119460</v>
      </c>
      <c r="W98">
        <v>87330</v>
      </c>
      <c r="X98">
        <v>147912</v>
      </c>
      <c r="Y98">
        <v>4140</v>
      </c>
      <c r="AA98">
        <v>76382.5</v>
      </c>
      <c r="AB98">
        <v>39412.339999999997</v>
      </c>
    </row>
    <row r="99" spans="1:28" x14ac:dyDescent="0.25">
      <c r="A99" t="s">
        <v>2684</v>
      </c>
      <c r="B99">
        <v>120710.54</v>
      </c>
      <c r="C99">
        <v>0</v>
      </c>
      <c r="D99">
        <v>26500.84</v>
      </c>
      <c r="F99">
        <v>11</v>
      </c>
      <c r="G99">
        <v>42943.7</v>
      </c>
      <c r="K99">
        <v>34000</v>
      </c>
      <c r="M99">
        <v>1001.3</v>
      </c>
      <c r="P99">
        <v>-2251549.13</v>
      </c>
      <c r="Q99">
        <v>2310952.34</v>
      </c>
      <c r="R99">
        <v>97110.74</v>
      </c>
      <c r="V99">
        <v>91170</v>
      </c>
      <c r="W99">
        <v>71730</v>
      </c>
      <c r="X99">
        <v>121274</v>
      </c>
      <c r="AA99">
        <v>41100.379999999997</v>
      </c>
      <c r="AB99">
        <v>1874.79</v>
      </c>
    </row>
    <row r="100" spans="1:28" x14ac:dyDescent="0.25">
      <c r="A100" t="s">
        <v>2685</v>
      </c>
      <c r="B100">
        <v>123325.28</v>
      </c>
      <c r="C100">
        <v>0</v>
      </c>
      <c r="D100">
        <v>14956.78</v>
      </c>
      <c r="F100">
        <v>883128.52</v>
      </c>
      <c r="G100">
        <v>94043.9</v>
      </c>
      <c r="K100">
        <v>35170</v>
      </c>
      <c r="M100">
        <v>532.72</v>
      </c>
      <c r="P100">
        <v>-153188.45000000001</v>
      </c>
      <c r="Q100">
        <v>1228203.58</v>
      </c>
      <c r="R100">
        <v>95138.98</v>
      </c>
      <c r="V100">
        <v>91170</v>
      </c>
      <c r="X100">
        <v>113426</v>
      </c>
      <c r="AA100">
        <v>56874.5</v>
      </c>
      <c r="AB100">
        <v>11271.85</v>
      </c>
    </row>
    <row r="101" spans="1:28" x14ac:dyDescent="0.25">
      <c r="A101" t="s">
        <v>2686</v>
      </c>
      <c r="B101">
        <v>754379.55</v>
      </c>
      <c r="C101">
        <v>0</v>
      </c>
      <c r="D101">
        <v>82573.42</v>
      </c>
      <c r="F101">
        <v>3</v>
      </c>
      <c r="G101">
        <v>55342.96</v>
      </c>
      <c r="J101">
        <v>37900</v>
      </c>
      <c r="K101">
        <v>11720.3</v>
      </c>
      <c r="M101">
        <v>0</v>
      </c>
      <c r="O101">
        <v>0</v>
      </c>
      <c r="P101">
        <v>-1074820.1000000001</v>
      </c>
      <c r="Q101">
        <v>1322855.6000000001</v>
      </c>
      <c r="R101">
        <v>9400</v>
      </c>
      <c r="S101">
        <v>626520</v>
      </c>
      <c r="V101">
        <v>71740</v>
      </c>
      <c r="W101">
        <v>93250</v>
      </c>
      <c r="X101">
        <v>98779</v>
      </c>
      <c r="Y101">
        <v>160</v>
      </c>
      <c r="Z101">
        <v>640</v>
      </c>
      <c r="AA101">
        <v>104539.28</v>
      </c>
      <c r="AB101">
        <v>2148.59</v>
      </c>
    </row>
    <row r="102" spans="1:28" x14ac:dyDescent="0.25">
      <c r="A102" t="s">
        <v>2687</v>
      </c>
      <c r="B102">
        <v>553528.54</v>
      </c>
      <c r="C102">
        <v>0</v>
      </c>
      <c r="D102">
        <v>27812.47</v>
      </c>
      <c r="F102">
        <v>752767.68</v>
      </c>
      <c r="G102">
        <v>279885.75</v>
      </c>
      <c r="M102">
        <v>0</v>
      </c>
      <c r="P102">
        <v>-641173.54</v>
      </c>
      <c r="Q102">
        <v>2235714.37</v>
      </c>
      <c r="R102">
        <v>104235</v>
      </c>
      <c r="V102">
        <v>133200</v>
      </c>
      <c r="X102">
        <v>143039</v>
      </c>
      <c r="AA102">
        <v>66788.19</v>
      </c>
      <c r="AB102">
        <v>8154.2</v>
      </c>
    </row>
    <row r="103" spans="1:28" x14ac:dyDescent="0.25">
      <c r="A103" t="s">
        <v>2688</v>
      </c>
      <c r="B103">
        <v>50343.41</v>
      </c>
      <c r="C103">
        <v>0</v>
      </c>
      <c r="D103">
        <v>101204.81</v>
      </c>
      <c r="F103">
        <v>258475.9</v>
      </c>
      <c r="G103">
        <v>86856.6</v>
      </c>
      <c r="J103">
        <v>73200</v>
      </c>
      <c r="K103">
        <v>9830.2999999999993</v>
      </c>
      <c r="M103">
        <v>1407.98</v>
      </c>
      <c r="O103">
        <v>0</v>
      </c>
      <c r="P103">
        <v>-1335840.5900000001</v>
      </c>
      <c r="Q103">
        <v>1762414.5</v>
      </c>
      <c r="R103">
        <v>13962</v>
      </c>
      <c r="S103">
        <v>0</v>
      </c>
      <c r="V103">
        <v>75121.600000000006</v>
      </c>
      <c r="W103">
        <v>92250</v>
      </c>
      <c r="X103">
        <v>122087.6</v>
      </c>
      <c r="AA103">
        <v>67170.759999999995</v>
      </c>
      <c r="AB103">
        <v>6206.71</v>
      </c>
    </row>
    <row r="104" spans="1:28" x14ac:dyDescent="0.25">
      <c r="A104" t="s">
        <v>2689</v>
      </c>
      <c r="B104">
        <v>86137.69</v>
      </c>
      <c r="C104">
        <v>0</v>
      </c>
      <c r="D104">
        <v>40042.74</v>
      </c>
      <c r="F104">
        <v>1585806.47</v>
      </c>
      <c r="G104">
        <v>17432.830000000002</v>
      </c>
      <c r="H104">
        <v>1</v>
      </c>
      <c r="J104">
        <v>100000</v>
      </c>
      <c r="K104">
        <v>11870.3</v>
      </c>
      <c r="M104">
        <v>1086</v>
      </c>
      <c r="O104">
        <v>0</v>
      </c>
      <c r="P104">
        <v>1070440.3400000001</v>
      </c>
      <c r="Q104">
        <v>513834.47</v>
      </c>
      <c r="R104">
        <v>9503.43</v>
      </c>
      <c r="S104">
        <v>0</v>
      </c>
      <c r="V104">
        <v>81840.7</v>
      </c>
      <c r="W104">
        <v>84000</v>
      </c>
      <c r="X104">
        <v>89640.7</v>
      </c>
      <c r="Y104">
        <v>480</v>
      </c>
      <c r="Z104">
        <v>1568</v>
      </c>
      <c r="AA104">
        <v>39899.25</v>
      </c>
      <c r="AB104">
        <v>11566.56</v>
      </c>
    </row>
    <row r="105" spans="1:28" x14ac:dyDescent="0.25">
      <c r="A105" t="s">
        <v>2690</v>
      </c>
      <c r="B105">
        <v>104665.91</v>
      </c>
      <c r="C105">
        <v>0</v>
      </c>
      <c r="D105">
        <v>110911.06</v>
      </c>
      <c r="F105">
        <v>18043.560000000001</v>
      </c>
      <c r="G105">
        <v>122964.64</v>
      </c>
      <c r="M105">
        <v>1252</v>
      </c>
      <c r="P105">
        <v>-3320297.16</v>
      </c>
      <c r="Q105">
        <v>3774792.24</v>
      </c>
      <c r="R105">
        <v>771.67</v>
      </c>
      <c r="V105">
        <v>144774</v>
      </c>
      <c r="W105">
        <v>93250</v>
      </c>
      <c r="X105">
        <v>172304</v>
      </c>
      <c r="AA105">
        <v>160696.4</v>
      </c>
      <c r="AB105">
        <v>4957.18</v>
      </c>
    </row>
    <row r="106" spans="1:28" x14ac:dyDescent="0.25">
      <c r="A106" t="s">
        <v>2691</v>
      </c>
      <c r="B106">
        <v>182692.47</v>
      </c>
      <c r="C106">
        <v>0</v>
      </c>
      <c r="D106">
        <v>36638.21</v>
      </c>
      <c r="F106">
        <v>219720.39</v>
      </c>
      <c r="G106">
        <v>308855.12</v>
      </c>
      <c r="M106">
        <v>1812.74</v>
      </c>
      <c r="O106">
        <v>25078.91</v>
      </c>
      <c r="P106">
        <v>-1231261.26</v>
      </c>
      <c r="Q106">
        <v>1908283.93</v>
      </c>
      <c r="R106">
        <v>99355.04</v>
      </c>
      <c r="T106">
        <v>158.31</v>
      </c>
      <c r="V106">
        <v>54056.4</v>
      </c>
      <c r="X106">
        <v>77881.399999999994</v>
      </c>
      <c r="AA106">
        <v>30949.53</v>
      </c>
      <c r="AB106">
        <v>746.95</v>
      </c>
    </row>
    <row r="107" spans="1:28" x14ac:dyDescent="0.25">
      <c r="A107" t="s">
        <v>2692</v>
      </c>
      <c r="B107">
        <v>69109.710000000006</v>
      </c>
      <c r="C107">
        <v>0</v>
      </c>
      <c r="D107">
        <v>31957.89</v>
      </c>
      <c r="F107">
        <v>27263.040000000001</v>
      </c>
      <c r="G107">
        <v>6041.94</v>
      </c>
      <c r="K107">
        <v>9270</v>
      </c>
      <c r="M107">
        <v>0</v>
      </c>
      <c r="P107">
        <v>-2283713.0699999998</v>
      </c>
      <c r="Q107">
        <v>2404357.2799999998</v>
      </c>
      <c r="R107">
        <v>9698.7199999999993</v>
      </c>
      <c r="V107">
        <v>54472</v>
      </c>
      <c r="W107">
        <v>84000</v>
      </c>
      <c r="X107">
        <v>83525</v>
      </c>
      <c r="AA107">
        <v>53333.32</v>
      </c>
      <c r="AB107">
        <v>6854.03</v>
      </c>
    </row>
    <row r="108" spans="1:28" x14ac:dyDescent="0.25">
      <c r="A108" t="s">
        <v>2693</v>
      </c>
      <c r="B108">
        <v>56992.959999999999</v>
      </c>
      <c r="C108">
        <v>0</v>
      </c>
      <c r="D108">
        <v>34431.980000000003</v>
      </c>
      <c r="F108">
        <v>7</v>
      </c>
      <c r="G108">
        <v>216473.31</v>
      </c>
      <c r="K108">
        <v>7000</v>
      </c>
      <c r="M108">
        <v>493.46</v>
      </c>
      <c r="P108">
        <v>-2895836.39</v>
      </c>
      <c r="Q108">
        <v>3154007.83</v>
      </c>
      <c r="R108">
        <v>103380</v>
      </c>
      <c r="V108">
        <v>137856.70000000001</v>
      </c>
      <c r="X108">
        <v>160977.70000000001</v>
      </c>
      <c r="AA108">
        <v>32637.64</v>
      </c>
      <c r="AB108">
        <v>5381.01</v>
      </c>
    </row>
    <row r="109" spans="1:28" x14ac:dyDescent="0.25">
      <c r="A109" t="s">
        <v>2694</v>
      </c>
      <c r="B109">
        <v>378832.46</v>
      </c>
      <c r="C109">
        <v>0</v>
      </c>
      <c r="D109">
        <v>40164.800000000003</v>
      </c>
      <c r="F109">
        <v>1243080.7</v>
      </c>
      <c r="G109">
        <v>181922.59</v>
      </c>
      <c r="L109">
        <v>226865</v>
      </c>
      <c r="M109">
        <v>885</v>
      </c>
      <c r="P109">
        <v>-680222.62</v>
      </c>
      <c r="Q109">
        <v>2272032.2400000002</v>
      </c>
      <c r="R109">
        <v>91834.25</v>
      </c>
      <c r="X109">
        <v>21631</v>
      </c>
      <c r="AA109">
        <v>36866.5</v>
      </c>
      <c r="AB109">
        <v>8895.82</v>
      </c>
    </row>
    <row r="110" spans="1:28" x14ac:dyDescent="0.25">
      <c r="A110" t="s">
        <v>2695</v>
      </c>
      <c r="B110">
        <v>21278.01</v>
      </c>
      <c r="C110">
        <v>0</v>
      </c>
      <c r="D110">
        <v>492657.45</v>
      </c>
      <c r="F110">
        <v>112267.95</v>
      </c>
      <c r="G110">
        <v>15854.4</v>
      </c>
      <c r="H110">
        <v>6000</v>
      </c>
      <c r="K110">
        <v>132359.71</v>
      </c>
      <c r="M110">
        <v>7961</v>
      </c>
      <c r="P110">
        <v>-1180329.31</v>
      </c>
      <c r="Q110">
        <v>1679735.01</v>
      </c>
      <c r="R110">
        <v>86222.56</v>
      </c>
      <c r="V110">
        <v>67080</v>
      </c>
      <c r="X110">
        <v>110620</v>
      </c>
      <c r="AA110">
        <v>30546.16</v>
      </c>
      <c r="AB110">
        <v>3805</v>
      </c>
    </row>
    <row r="111" spans="1:28" x14ac:dyDescent="0.25">
      <c r="A111" t="s">
        <v>2696</v>
      </c>
      <c r="B111">
        <v>205208.12</v>
      </c>
      <c r="C111">
        <v>0</v>
      </c>
      <c r="D111">
        <v>128842.08</v>
      </c>
      <c r="F111">
        <v>6</v>
      </c>
      <c r="G111">
        <v>213179.71</v>
      </c>
      <c r="K111">
        <v>45922.5</v>
      </c>
      <c r="M111">
        <v>205.61</v>
      </c>
      <c r="P111">
        <v>-1061707.81</v>
      </c>
      <c r="Q111">
        <v>1611506.92</v>
      </c>
      <c r="R111">
        <v>102514.08</v>
      </c>
      <c r="V111">
        <v>79910</v>
      </c>
      <c r="X111">
        <v>111789</v>
      </c>
      <c r="AA111">
        <v>111085.5</v>
      </c>
      <c r="AB111">
        <v>8240.89</v>
      </c>
    </row>
    <row r="112" spans="1:28" x14ac:dyDescent="0.25">
      <c r="A112" t="s">
        <v>2697</v>
      </c>
      <c r="B112">
        <v>87924.91</v>
      </c>
      <c r="C112">
        <v>0</v>
      </c>
      <c r="D112">
        <v>30591.84</v>
      </c>
      <c r="F112">
        <v>-18890</v>
      </c>
      <c r="G112">
        <v>700626.06</v>
      </c>
      <c r="J112">
        <v>59800</v>
      </c>
      <c r="K112">
        <v>9270</v>
      </c>
      <c r="M112">
        <v>3350</v>
      </c>
      <c r="O112">
        <v>-776205.72</v>
      </c>
      <c r="P112">
        <v>840792.9</v>
      </c>
      <c r="Q112">
        <v>667875.67000000004</v>
      </c>
      <c r="R112">
        <v>89715.3</v>
      </c>
      <c r="V112">
        <v>25626.400000000001</v>
      </c>
      <c r="W112">
        <v>37518</v>
      </c>
      <c r="X112">
        <v>65696.399999999994</v>
      </c>
      <c r="AA112">
        <v>63266.63</v>
      </c>
      <c r="AB112">
        <v>28526.71</v>
      </c>
    </row>
    <row r="113" spans="1:30" x14ac:dyDescent="0.25">
      <c r="A113" t="s">
        <v>2698</v>
      </c>
      <c r="B113">
        <v>289684.45</v>
      </c>
      <c r="C113">
        <v>0</v>
      </c>
      <c r="D113">
        <v>27547.5</v>
      </c>
      <c r="F113">
        <v>288813.06</v>
      </c>
      <c r="G113">
        <v>288288.86</v>
      </c>
      <c r="H113">
        <v>1</v>
      </c>
      <c r="J113">
        <v>240000</v>
      </c>
      <c r="K113">
        <v>9270</v>
      </c>
      <c r="M113">
        <v>0</v>
      </c>
      <c r="O113">
        <v>0</v>
      </c>
      <c r="P113">
        <v>-35054.800000000003</v>
      </c>
      <c r="Q113">
        <v>654977.96</v>
      </c>
      <c r="R113">
        <v>17162</v>
      </c>
      <c r="V113">
        <v>97728</v>
      </c>
      <c r="W113">
        <v>84000</v>
      </c>
      <c r="X113">
        <v>108353</v>
      </c>
      <c r="AA113">
        <v>56049.36</v>
      </c>
      <c r="AB113">
        <v>9345.93</v>
      </c>
    </row>
    <row r="114" spans="1:30" x14ac:dyDescent="0.25">
      <c r="A114" t="s">
        <v>2699</v>
      </c>
      <c r="B114">
        <v>674591.56</v>
      </c>
      <c r="C114">
        <v>0</v>
      </c>
      <c r="D114">
        <v>73922.97</v>
      </c>
      <c r="F114">
        <v>77998.100000000006</v>
      </c>
      <c r="G114">
        <v>218994.84</v>
      </c>
      <c r="J114">
        <v>8500</v>
      </c>
      <c r="K114">
        <v>27400</v>
      </c>
      <c r="M114">
        <v>920.57</v>
      </c>
      <c r="P114">
        <v>-2020128.68</v>
      </c>
      <c r="Q114">
        <v>3175397.16</v>
      </c>
      <c r="R114">
        <v>105005.23</v>
      </c>
      <c r="S114">
        <v>27</v>
      </c>
      <c r="V114">
        <v>127842.8</v>
      </c>
      <c r="X114">
        <v>150115.79999999999</v>
      </c>
      <c r="Z114">
        <v>816</v>
      </c>
      <c r="AA114">
        <v>205372.38</v>
      </c>
      <c r="AB114">
        <v>8152.43</v>
      </c>
      <c r="AD114">
        <v>15000</v>
      </c>
    </row>
    <row r="115" spans="1:30" x14ac:dyDescent="0.25">
      <c r="A115" t="s">
        <v>2700</v>
      </c>
      <c r="B115">
        <v>390560.07</v>
      </c>
      <c r="C115">
        <v>0</v>
      </c>
      <c r="D115">
        <v>8627.7800000000007</v>
      </c>
      <c r="F115">
        <v>2942615.87</v>
      </c>
      <c r="G115">
        <v>78720.3</v>
      </c>
      <c r="J115">
        <v>10000</v>
      </c>
      <c r="K115">
        <v>15400</v>
      </c>
      <c r="M115">
        <v>1990</v>
      </c>
      <c r="P115">
        <v>2147807.6</v>
      </c>
      <c r="Q115">
        <v>1191484.79</v>
      </c>
      <c r="R115">
        <v>134669.44</v>
      </c>
      <c r="V115">
        <v>77721.8</v>
      </c>
      <c r="W115">
        <v>1500</v>
      </c>
      <c r="X115">
        <v>128969.8</v>
      </c>
      <c r="AA115">
        <v>13803.65</v>
      </c>
      <c r="AB115">
        <v>17276.16</v>
      </c>
    </row>
    <row r="116" spans="1:30" x14ac:dyDescent="0.25">
      <c r="A116" t="s">
        <v>2701</v>
      </c>
      <c r="B116">
        <v>405768.31</v>
      </c>
      <c r="C116">
        <v>0</v>
      </c>
      <c r="D116">
        <v>421646.67</v>
      </c>
      <c r="F116">
        <v>1687695.45</v>
      </c>
      <c r="G116">
        <v>237544.84</v>
      </c>
      <c r="J116">
        <v>5500</v>
      </c>
      <c r="K116">
        <v>18280</v>
      </c>
      <c r="M116">
        <v>1092.9000000000001</v>
      </c>
      <c r="P116">
        <v>1913997.63</v>
      </c>
      <c r="Q116">
        <v>918887.6</v>
      </c>
      <c r="R116">
        <v>89048.77</v>
      </c>
      <c r="V116">
        <v>104023.9</v>
      </c>
      <c r="X116">
        <v>126651.9</v>
      </c>
      <c r="Y116">
        <v>768</v>
      </c>
      <c r="AA116">
        <v>150858.12</v>
      </c>
      <c r="AB116">
        <v>19874.509999999998</v>
      </c>
      <c r="AD116">
        <v>23</v>
      </c>
    </row>
    <row r="117" spans="1:30" x14ac:dyDescent="0.25">
      <c r="A117" t="s">
        <v>2702</v>
      </c>
      <c r="B117">
        <v>195450.15</v>
      </c>
      <c r="C117">
        <v>0</v>
      </c>
      <c r="D117">
        <v>121855.62</v>
      </c>
      <c r="F117">
        <v>78002.740000000005</v>
      </c>
      <c r="G117">
        <v>87204.56</v>
      </c>
      <c r="J117">
        <v>7500</v>
      </c>
      <c r="K117">
        <v>17340</v>
      </c>
      <c r="M117">
        <v>1896</v>
      </c>
      <c r="P117">
        <v>-1451636.27</v>
      </c>
      <c r="Q117">
        <v>1855787.89</v>
      </c>
      <c r="R117">
        <v>146315.5</v>
      </c>
      <c r="V117">
        <v>123366.1</v>
      </c>
      <c r="X117">
        <v>163162.1</v>
      </c>
      <c r="AA117">
        <v>50802.01</v>
      </c>
      <c r="AB117">
        <v>4092.04</v>
      </c>
    </row>
    <row r="118" spans="1:30" x14ac:dyDescent="0.25">
      <c r="A118" t="s">
        <v>2703</v>
      </c>
      <c r="B118">
        <v>86081.04</v>
      </c>
      <c r="C118">
        <v>0</v>
      </c>
      <c r="D118">
        <v>272516.03000000003</v>
      </c>
      <c r="F118">
        <v>221256.31</v>
      </c>
      <c r="G118">
        <v>204877.02</v>
      </c>
      <c r="J118">
        <v>15500</v>
      </c>
      <c r="K118">
        <v>27262</v>
      </c>
      <c r="M118">
        <v>1237.9000000000001</v>
      </c>
      <c r="P118">
        <v>-769533.84</v>
      </c>
      <c r="Q118">
        <v>1498231.3</v>
      </c>
      <c r="R118">
        <v>113146.18</v>
      </c>
      <c r="V118">
        <v>74097.2</v>
      </c>
      <c r="X118">
        <v>98597.2</v>
      </c>
      <c r="Y118">
        <v>320</v>
      </c>
      <c r="Z118">
        <v>1847</v>
      </c>
      <c r="AA118">
        <v>62148.59</v>
      </c>
      <c r="AB118">
        <v>12297.55</v>
      </c>
    </row>
    <row r="119" spans="1:30" x14ac:dyDescent="0.25">
      <c r="A119" t="s">
        <v>2704</v>
      </c>
      <c r="B119">
        <v>605149.53</v>
      </c>
      <c r="C119">
        <v>117526.24</v>
      </c>
      <c r="D119">
        <v>38803.269999999997</v>
      </c>
      <c r="F119">
        <v>1427672.31</v>
      </c>
      <c r="G119">
        <v>165643.01999999999</v>
      </c>
      <c r="J119">
        <v>21950</v>
      </c>
      <c r="K119">
        <v>18100</v>
      </c>
      <c r="M119">
        <v>0</v>
      </c>
      <c r="P119">
        <v>1627750.07</v>
      </c>
      <c r="Q119">
        <v>655276.54</v>
      </c>
      <c r="R119">
        <v>270504.8</v>
      </c>
      <c r="V119">
        <v>86377.3</v>
      </c>
      <c r="X119">
        <v>136121.29999999999</v>
      </c>
      <c r="AA119">
        <v>157634.31</v>
      </c>
      <c r="AB119">
        <v>31408.73</v>
      </c>
    </row>
    <row r="120" spans="1:30" x14ac:dyDescent="0.25">
      <c r="A120" t="s">
        <v>2705</v>
      </c>
      <c r="B120">
        <v>520017.91</v>
      </c>
      <c r="C120">
        <v>0</v>
      </c>
      <c r="D120">
        <v>70069.039999999994</v>
      </c>
      <c r="F120">
        <v>751074.83</v>
      </c>
      <c r="G120">
        <v>34333.18</v>
      </c>
      <c r="J120">
        <v>15300</v>
      </c>
      <c r="K120">
        <v>21280</v>
      </c>
      <c r="M120">
        <v>39</v>
      </c>
      <c r="P120">
        <v>-535888.66</v>
      </c>
      <c r="Q120">
        <v>1904716.16</v>
      </c>
      <c r="R120">
        <v>93891.199999999997</v>
      </c>
      <c r="V120">
        <v>93771.199999999997</v>
      </c>
      <c r="X120">
        <v>135398.20000000001</v>
      </c>
      <c r="Z120">
        <v>768</v>
      </c>
      <c r="AA120">
        <v>68213.58</v>
      </c>
      <c r="AB120">
        <v>13234.16</v>
      </c>
    </row>
    <row r="121" spans="1:30" x14ac:dyDescent="0.25">
      <c r="A121" t="s">
        <v>2706</v>
      </c>
      <c r="B121">
        <v>644583.96</v>
      </c>
      <c r="C121">
        <v>0</v>
      </c>
      <c r="D121">
        <v>202689.23</v>
      </c>
      <c r="F121">
        <v>75254.63</v>
      </c>
      <c r="G121">
        <v>100220.07</v>
      </c>
      <c r="J121">
        <v>6500</v>
      </c>
      <c r="K121">
        <v>20780</v>
      </c>
      <c r="M121">
        <v>14.9</v>
      </c>
      <c r="P121">
        <v>-1479282.71</v>
      </c>
      <c r="Q121">
        <v>2482221.21</v>
      </c>
      <c r="R121">
        <v>102762.01</v>
      </c>
      <c r="V121">
        <v>118285.2</v>
      </c>
      <c r="X121">
        <v>159572.20000000001</v>
      </c>
      <c r="Y121">
        <v>160</v>
      </c>
      <c r="Z121">
        <v>2456</v>
      </c>
      <c r="AA121">
        <v>56283.19</v>
      </c>
      <c r="AB121">
        <v>10061.33</v>
      </c>
    </row>
    <row r="122" spans="1:30" x14ac:dyDescent="0.25">
      <c r="A122" t="s">
        <v>2707</v>
      </c>
      <c r="B122">
        <v>137588.38</v>
      </c>
      <c r="C122">
        <v>0</v>
      </c>
      <c r="D122">
        <v>399897.73</v>
      </c>
      <c r="F122">
        <v>1865957.45</v>
      </c>
      <c r="G122">
        <v>298444.65000000002</v>
      </c>
      <c r="M122">
        <v>1215</v>
      </c>
      <c r="P122">
        <v>-946021.92</v>
      </c>
      <c r="Q122">
        <v>3637434.23</v>
      </c>
      <c r="R122">
        <v>176557.2</v>
      </c>
      <c r="V122">
        <v>24280</v>
      </c>
      <c r="X122">
        <v>74055</v>
      </c>
      <c r="AA122">
        <v>107415.75</v>
      </c>
      <c r="AB122">
        <v>10105.549999999999</v>
      </c>
    </row>
    <row r="123" spans="1:30" x14ac:dyDescent="0.25">
      <c r="A123" t="s">
        <v>2708</v>
      </c>
      <c r="B123">
        <v>494196.63</v>
      </c>
      <c r="C123">
        <v>0</v>
      </c>
      <c r="D123">
        <v>1478862.74</v>
      </c>
      <c r="F123">
        <v>1251372.32</v>
      </c>
      <c r="G123">
        <v>202579.88</v>
      </c>
      <c r="M123">
        <v>1823</v>
      </c>
      <c r="P123">
        <v>3185112.58</v>
      </c>
      <c r="R123">
        <v>367782.69</v>
      </c>
      <c r="X123">
        <v>37127</v>
      </c>
      <c r="AA123">
        <v>76913.41</v>
      </c>
      <c r="AB123">
        <v>13666.29</v>
      </c>
    </row>
    <row r="124" spans="1:30" x14ac:dyDescent="0.25">
      <c r="A124" t="s">
        <v>2709</v>
      </c>
      <c r="B124">
        <v>147196.66</v>
      </c>
      <c r="C124">
        <v>0</v>
      </c>
      <c r="D124">
        <v>358423.29</v>
      </c>
      <c r="F124">
        <v>2253674.62</v>
      </c>
      <c r="G124">
        <v>356482.57</v>
      </c>
      <c r="J124">
        <v>1000</v>
      </c>
      <c r="M124">
        <v>1616.9</v>
      </c>
      <c r="O124">
        <v>3519995.18</v>
      </c>
      <c r="P124">
        <v>-797010.88</v>
      </c>
      <c r="Q124">
        <v>431249.19</v>
      </c>
      <c r="R124">
        <v>18053.310000000001</v>
      </c>
      <c r="W124">
        <v>249040</v>
      </c>
      <c r="X124">
        <v>109139</v>
      </c>
      <c r="Y124">
        <v>9120</v>
      </c>
      <c r="Z124">
        <v>680</v>
      </c>
      <c r="AA124">
        <v>189227.56</v>
      </c>
    </row>
    <row r="125" spans="1:30" x14ac:dyDescent="0.25">
      <c r="A125" t="s">
        <v>2710</v>
      </c>
      <c r="B125">
        <v>168603.58</v>
      </c>
      <c r="C125">
        <v>0</v>
      </c>
      <c r="D125">
        <v>880265.24</v>
      </c>
      <c r="F125">
        <v>167161</v>
      </c>
      <c r="G125">
        <v>174829.37</v>
      </c>
      <c r="J125">
        <v>50000</v>
      </c>
      <c r="M125">
        <v>628</v>
      </c>
      <c r="P125">
        <v>1177062.27</v>
      </c>
      <c r="R125">
        <v>108033.33</v>
      </c>
      <c r="W125">
        <v>173640</v>
      </c>
      <c r="X125">
        <v>54098</v>
      </c>
      <c r="Z125">
        <v>0</v>
      </c>
      <c r="AA125">
        <v>64405.41</v>
      </c>
      <c r="AB125">
        <v>1</v>
      </c>
    </row>
    <row r="126" spans="1:30" x14ac:dyDescent="0.25">
      <c r="A126" t="s">
        <v>2711</v>
      </c>
      <c r="B126">
        <v>283299.24</v>
      </c>
      <c r="C126">
        <v>0</v>
      </c>
      <c r="D126">
        <v>258660.53</v>
      </c>
      <c r="F126">
        <v>521731.38</v>
      </c>
      <c r="G126">
        <v>793199.55</v>
      </c>
      <c r="M126">
        <v>1218</v>
      </c>
      <c r="P126">
        <v>1356354.88</v>
      </c>
      <c r="Q126">
        <v>343312.84</v>
      </c>
      <c r="R126">
        <v>297414.7</v>
      </c>
      <c r="V126">
        <v>175800</v>
      </c>
      <c r="X126">
        <v>201727</v>
      </c>
      <c r="Z126">
        <v>2904</v>
      </c>
      <c r="AA126">
        <v>111227.85</v>
      </c>
      <c r="AB126">
        <v>1350.87</v>
      </c>
    </row>
    <row r="127" spans="1:30" x14ac:dyDescent="0.25">
      <c r="A127" t="s">
        <v>2712</v>
      </c>
      <c r="B127">
        <v>458922.41</v>
      </c>
      <c r="C127">
        <v>0</v>
      </c>
      <c r="D127">
        <v>485097.8</v>
      </c>
      <c r="F127">
        <v>254367.54</v>
      </c>
      <c r="G127">
        <v>160932.21</v>
      </c>
      <c r="M127">
        <v>1279</v>
      </c>
      <c r="P127">
        <v>-174846.68</v>
      </c>
      <c r="Q127">
        <v>1627802.29</v>
      </c>
      <c r="R127">
        <v>273834.3</v>
      </c>
      <c r="V127">
        <v>163380</v>
      </c>
      <c r="X127">
        <v>190989</v>
      </c>
      <c r="AA127">
        <v>340432.07</v>
      </c>
      <c r="AB127">
        <v>707.88</v>
      </c>
    </row>
    <row r="128" spans="1:30" x14ac:dyDescent="0.25">
      <c r="A128" t="s">
        <v>2713</v>
      </c>
      <c r="B128">
        <v>1572164.03</v>
      </c>
      <c r="C128">
        <v>200000</v>
      </c>
      <c r="D128">
        <v>1019895.4</v>
      </c>
      <c r="F128">
        <v>17</v>
      </c>
      <c r="G128">
        <v>108588.47</v>
      </c>
      <c r="M128">
        <v>0</v>
      </c>
      <c r="P128">
        <v>180589</v>
      </c>
      <c r="Q128">
        <v>2560000</v>
      </c>
      <c r="R128">
        <v>259160</v>
      </c>
      <c r="V128">
        <v>86340</v>
      </c>
      <c r="X128">
        <v>126132</v>
      </c>
      <c r="AA128">
        <v>54175.33</v>
      </c>
      <c r="AB128">
        <v>5116.7700000000004</v>
      </c>
    </row>
    <row r="129" spans="1:28" x14ac:dyDescent="0.25">
      <c r="A129" t="s">
        <v>2714</v>
      </c>
      <c r="B129">
        <v>54163.5</v>
      </c>
      <c r="C129">
        <v>0</v>
      </c>
      <c r="D129">
        <v>92501.46</v>
      </c>
      <c r="F129">
        <v>-40856.660000000003</v>
      </c>
      <c r="G129">
        <v>186203.12</v>
      </c>
      <c r="K129">
        <v>35000</v>
      </c>
      <c r="M129">
        <v>1067363.1200000001</v>
      </c>
      <c r="P129">
        <v>-3465923.84</v>
      </c>
      <c r="Q129">
        <v>2948636.78</v>
      </c>
      <c r="R129">
        <v>8060.4</v>
      </c>
      <c r="V129">
        <v>112640</v>
      </c>
      <c r="W129">
        <v>79560</v>
      </c>
      <c r="X129">
        <v>112640</v>
      </c>
      <c r="AA129">
        <v>375349.5</v>
      </c>
      <c r="AB129">
        <v>5335.54</v>
      </c>
    </row>
    <row r="130" spans="1:28" x14ac:dyDescent="0.25">
      <c r="A130" t="s">
        <v>2715</v>
      </c>
      <c r="B130">
        <v>881522.82</v>
      </c>
      <c r="C130">
        <v>0</v>
      </c>
      <c r="D130">
        <v>59543.31</v>
      </c>
      <c r="F130">
        <v>1134398.75</v>
      </c>
      <c r="G130">
        <v>876412.02</v>
      </c>
      <c r="M130">
        <v>0</v>
      </c>
      <c r="P130">
        <v>810657.06</v>
      </c>
      <c r="Q130">
        <v>2368242.5</v>
      </c>
      <c r="R130">
        <v>274250</v>
      </c>
      <c r="V130">
        <v>156720</v>
      </c>
      <c r="X130">
        <v>170957</v>
      </c>
      <c r="Y130">
        <v>8818</v>
      </c>
      <c r="AA130">
        <v>457680.48</v>
      </c>
      <c r="AB130">
        <v>20537.18</v>
      </c>
    </row>
    <row r="131" spans="1:28" x14ac:dyDescent="0.25">
      <c r="A131" t="s">
        <v>2716</v>
      </c>
      <c r="B131">
        <v>474607.97</v>
      </c>
      <c r="C131">
        <v>189800</v>
      </c>
      <c r="D131">
        <v>521581.56</v>
      </c>
      <c r="F131">
        <v>1910206.22</v>
      </c>
      <c r="G131">
        <v>364940.91</v>
      </c>
      <c r="M131">
        <v>0</v>
      </c>
      <c r="P131">
        <v>1680174.2</v>
      </c>
      <c r="Q131">
        <v>1552681.09</v>
      </c>
      <c r="R131">
        <v>379600</v>
      </c>
      <c r="V131">
        <v>77600</v>
      </c>
      <c r="X131">
        <v>129869</v>
      </c>
      <c r="Z131">
        <v>12632</v>
      </c>
      <c r="AA131">
        <v>72920.78</v>
      </c>
      <c r="AB131">
        <v>13496.85</v>
      </c>
    </row>
    <row r="132" spans="1:28" x14ac:dyDescent="0.25">
      <c r="A132" t="s">
        <v>2717</v>
      </c>
      <c r="B132">
        <v>671022.21</v>
      </c>
      <c r="C132">
        <v>66740</v>
      </c>
      <c r="D132">
        <v>1572254.24</v>
      </c>
      <c r="F132">
        <v>707191.18</v>
      </c>
      <c r="G132">
        <v>35</v>
      </c>
      <c r="K132">
        <v>215000</v>
      </c>
      <c r="M132">
        <v>270</v>
      </c>
      <c r="P132">
        <v>-73895.91</v>
      </c>
      <c r="Q132">
        <v>2662147.65</v>
      </c>
      <c r="R132">
        <v>295160</v>
      </c>
      <c r="V132">
        <v>137400</v>
      </c>
      <c r="X132">
        <v>161340</v>
      </c>
      <c r="AA132">
        <v>57499.11</v>
      </c>
    </row>
    <row r="133" spans="1:28" x14ac:dyDescent="0.25">
      <c r="A133" t="s">
        <v>2718</v>
      </c>
      <c r="B133">
        <v>113969.67</v>
      </c>
      <c r="C133">
        <v>0</v>
      </c>
      <c r="D133">
        <v>1597141.3</v>
      </c>
      <c r="F133">
        <v>4</v>
      </c>
      <c r="G133">
        <v>538011.1</v>
      </c>
      <c r="K133">
        <v>12540</v>
      </c>
      <c r="M133">
        <v>16725.41</v>
      </c>
      <c r="O133">
        <v>577911.64</v>
      </c>
      <c r="Q133">
        <v>1849445.73</v>
      </c>
      <c r="R133">
        <v>106032.57</v>
      </c>
      <c r="V133">
        <v>68243.8</v>
      </c>
      <c r="W133">
        <v>21231.5</v>
      </c>
      <c r="X133">
        <v>87803.8</v>
      </c>
      <c r="Z133">
        <v>2544</v>
      </c>
      <c r="AA133">
        <v>311484.40999999997</v>
      </c>
      <c r="AB133">
        <v>1172.3699999999999</v>
      </c>
    </row>
    <row r="134" spans="1:28" x14ac:dyDescent="0.25">
      <c r="A134" t="s">
        <v>2719</v>
      </c>
      <c r="B134">
        <v>165150.73000000001</v>
      </c>
      <c r="C134">
        <v>0</v>
      </c>
      <c r="D134">
        <v>8333.85</v>
      </c>
      <c r="F134">
        <v>6</v>
      </c>
      <c r="G134">
        <v>60391.07</v>
      </c>
      <c r="K134">
        <v>54780</v>
      </c>
      <c r="M134">
        <v>1363.26</v>
      </c>
      <c r="P134">
        <v>-1158376.51</v>
      </c>
      <c r="Q134">
        <v>1289115.33</v>
      </c>
      <c r="R134">
        <v>100439.1</v>
      </c>
      <c r="V134">
        <v>145460</v>
      </c>
      <c r="W134">
        <v>19500</v>
      </c>
      <c r="X134">
        <v>164407</v>
      </c>
      <c r="AA134">
        <v>47833.79</v>
      </c>
      <c r="AB134">
        <v>6158.74</v>
      </c>
    </row>
    <row r="135" spans="1:28" x14ac:dyDescent="0.25">
      <c r="A135" t="s">
        <v>2720</v>
      </c>
      <c r="B135">
        <v>176319.99</v>
      </c>
      <c r="C135">
        <v>0</v>
      </c>
      <c r="D135">
        <v>334265.57</v>
      </c>
      <c r="F135">
        <v>1150135.3600000001</v>
      </c>
      <c r="G135">
        <v>70983.13</v>
      </c>
      <c r="K135">
        <v>29700</v>
      </c>
      <c r="M135">
        <v>695</v>
      </c>
      <c r="P135">
        <v>-648142.54</v>
      </c>
      <c r="Q135">
        <v>2316929.4300000002</v>
      </c>
      <c r="R135">
        <v>96969.29</v>
      </c>
      <c r="T135">
        <v>526.04</v>
      </c>
      <c r="V135">
        <v>123200</v>
      </c>
      <c r="W135">
        <v>14651.2</v>
      </c>
      <c r="X135">
        <v>145909.20000000001</v>
      </c>
      <c r="AA135">
        <v>37891.83</v>
      </c>
      <c r="AB135">
        <v>19023.34</v>
      </c>
    </row>
    <row r="136" spans="1:28" x14ac:dyDescent="0.25">
      <c r="A136" t="s">
        <v>2721</v>
      </c>
      <c r="B136">
        <v>442418.71</v>
      </c>
      <c r="C136">
        <v>0</v>
      </c>
      <c r="D136">
        <v>294504.64</v>
      </c>
      <c r="F136">
        <v>562081.74</v>
      </c>
      <c r="G136">
        <v>170321.52</v>
      </c>
      <c r="K136">
        <v>17744.07</v>
      </c>
      <c r="M136">
        <v>1934</v>
      </c>
      <c r="P136">
        <v>-1034955.23</v>
      </c>
      <c r="Q136">
        <v>2601070</v>
      </c>
      <c r="R136">
        <v>97265.78</v>
      </c>
      <c r="V136">
        <v>48040</v>
      </c>
      <c r="W136">
        <v>31350</v>
      </c>
      <c r="X136">
        <v>78764</v>
      </c>
      <c r="Z136">
        <v>2600</v>
      </c>
      <c r="AA136">
        <v>201875.55</v>
      </c>
      <c r="AB136">
        <v>9882.4599999999991</v>
      </c>
    </row>
    <row r="137" spans="1:28" x14ac:dyDescent="0.25">
      <c r="A137" t="s">
        <v>2722</v>
      </c>
      <c r="B137">
        <v>300402.56</v>
      </c>
      <c r="C137">
        <v>2557.88</v>
      </c>
      <c r="D137">
        <v>573238.37</v>
      </c>
      <c r="F137">
        <v>471858.77</v>
      </c>
      <c r="G137">
        <v>153016.43</v>
      </c>
      <c r="J137">
        <v>0</v>
      </c>
      <c r="L137">
        <v>736730</v>
      </c>
      <c r="M137">
        <v>14631</v>
      </c>
      <c r="P137">
        <v>-218640.79</v>
      </c>
      <c r="Q137">
        <v>1034443.85</v>
      </c>
      <c r="R137">
        <v>12040</v>
      </c>
      <c r="V137">
        <v>118630</v>
      </c>
      <c r="X137">
        <v>145878</v>
      </c>
      <c r="Z137">
        <v>616</v>
      </c>
      <c r="AA137">
        <v>40338.35</v>
      </c>
      <c r="AB137">
        <v>9927.7000000000007</v>
      </c>
    </row>
    <row r="138" spans="1:28" x14ac:dyDescent="0.25">
      <c r="A138" t="s">
        <v>2723</v>
      </c>
      <c r="B138">
        <v>178194.74</v>
      </c>
      <c r="C138">
        <v>0</v>
      </c>
      <c r="D138">
        <v>90967.6</v>
      </c>
      <c r="F138">
        <v>-194.03</v>
      </c>
      <c r="G138">
        <v>280896.90999999997</v>
      </c>
      <c r="K138">
        <v>11160</v>
      </c>
      <c r="M138">
        <v>0</v>
      </c>
      <c r="P138">
        <v>-429865.14</v>
      </c>
      <c r="Q138">
        <v>1020783.88</v>
      </c>
      <c r="R138">
        <v>0</v>
      </c>
      <c r="V138">
        <v>72590</v>
      </c>
      <c r="X138">
        <v>83248</v>
      </c>
      <c r="Z138">
        <v>624</v>
      </c>
      <c r="AA138">
        <v>32456.18</v>
      </c>
      <c r="AB138">
        <v>8475.34</v>
      </c>
    </row>
    <row r="139" spans="1:28" x14ac:dyDescent="0.25">
      <c r="A139" t="s">
        <v>2724</v>
      </c>
      <c r="B139">
        <v>1141191.6000000001</v>
      </c>
      <c r="C139">
        <v>0</v>
      </c>
      <c r="D139">
        <v>73883.97</v>
      </c>
      <c r="F139">
        <v>287707.96999999997</v>
      </c>
      <c r="G139">
        <v>478998.1</v>
      </c>
      <c r="J139">
        <v>88000</v>
      </c>
      <c r="K139">
        <v>11160</v>
      </c>
      <c r="M139">
        <v>0</v>
      </c>
      <c r="P139">
        <v>657201.81000000006</v>
      </c>
      <c r="Q139">
        <v>1382150.48</v>
      </c>
      <c r="R139">
        <v>24884.400000000001</v>
      </c>
      <c r="V139">
        <v>199630</v>
      </c>
      <c r="X139">
        <v>210582</v>
      </c>
      <c r="Z139">
        <v>4056</v>
      </c>
      <c r="AA139">
        <v>150374.95000000001</v>
      </c>
      <c r="AB139">
        <v>16232.1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N150"/>
  <sheetViews>
    <sheetView topLeftCell="AB1" zoomScale="107" zoomScaleNormal="107" workbookViewId="0">
      <selection activeCell="AM4" sqref="AM4:AM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5" max="35" width="19" style="59" bestFit="1" customWidth="1"/>
    <col min="36" max="36" width="15.5" style="29" bestFit="1" customWidth="1"/>
    <col min="37" max="37" width="15.09765625" style="19" bestFit="1" customWidth="1"/>
    <col min="38" max="38" width="15.09765625" style="13" bestFit="1" customWidth="1"/>
    <col min="39" max="39" width="15.09765625" style="14" bestFit="1" customWidth="1"/>
    <col min="40" max="40" width="16.8984375" style="19" bestFit="1" customWidth="1"/>
  </cols>
  <sheetData>
    <row r="1" spans="1:40" x14ac:dyDescent="0.25">
      <c r="E1" t="s">
        <v>2056</v>
      </c>
      <c r="F1" t="s">
        <v>2057</v>
      </c>
      <c r="G1" t="s">
        <v>2058</v>
      </c>
      <c r="H1" t="s">
        <v>2059</v>
      </c>
      <c r="I1" t="s">
        <v>2180</v>
      </c>
      <c r="J1" t="s">
        <v>2060</v>
      </c>
      <c r="K1" t="s">
        <v>2061</v>
      </c>
      <c r="L1" t="s">
        <v>2062</v>
      </c>
      <c r="M1" t="s">
        <v>2182</v>
      </c>
      <c r="N1" t="s">
        <v>2063</v>
      </c>
      <c r="O1" t="s">
        <v>2064</v>
      </c>
      <c r="P1" t="s">
        <v>2066</v>
      </c>
      <c r="Q1" t="s">
        <v>2067</v>
      </c>
      <c r="R1" t="s">
        <v>2183</v>
      </c>
      <c r="S1" t="s">
        <v>2069</v>
      </c>
      <c r="T1" t="s">
        <v>2070</v>
      </c>
      <c r="U1" t="s">
        <v>2071</v>
      </c>
      <c r="V1" t="s">
        <v>2072</v>
      </c>
      <c r="W1" t="s">
        <v>2073</v>
      </c>
      <c r="X1" t="s">
        <v>2074</v>
      </c>
      <c r="Y1" t="s">
        <v>2587</v>
      </c>
      <c r="Z1" t="s">
        <v>2075</v>
      </c>
      <c r="AA1" t="s">
        <v>2076</v>
      </c>
      <c r="AB1" t="s">
        <v>2077</v>
      </c>
      <c r="AC1" t="s">
        <v>2078</v>
      </c>
      <c r="AD1" t="s">
        <v>2079</v>
      </c>
      <c r="AE1" t="s">
        <v>2080</v>
      </c>
      <c r="AF1" t="s">
        <v>2081</v>
      </c>
      <c r="AG1" t="s">
        <v>2185</v>
      </c>
      <c r="AH1" t="s">
        <v>2083</v>
      </c>
      <c r="AI1" s="59" t="s">
        <v>0</v>
      </c>
      <c r="AJ1" s="29" t="s">
        <v>1</v>
      </c>
      <c r="AK1" s="19" t="s">
        <v>2</v>
      </c>
      <c r="AL1" s="13" t="s">
        <v>3</v>
      </c>
      <c r="AM1" s="14" t="s">
        <v>4</v>
      </c>
      <c r="AN1" s="19" t="s">
        <v>5</v>
      </c>
    </row>
    <row r="2" spans="1:40" x14ac:dyDescent="0.25">
      <c r="E2" t="s">
        <v>2084</v>
      </c>
      <c r="F2" t="s">
        <v>2085</v>
      </c>
      <c r="G2" t="s">
        <v>2086</v>
      </c>
      <c r="H2" t="s">
        <v>2087</v>
      </c>
      <c r="I2" t="s">
        <v>2186</v>
      </c>
      <c r="J2" t="s">
        <v>2088</v>
      </c>
      <c r="K2" t="s">
        <v>2089</v>
      </c>
      <c r="L2" t="s">
        <v>2090</v>
      </c>
      <c r="M2" t="s">
        <v>2188</v>
      </c>
      <c r="N2" t="s">
        <v>2091</v>
      </c>
      <c r="O2" t="s">
        <v>2092</v>
      </c>
      <c r="P2" t="s">
        <v>2094</v>
      </c>
      <c r="Q2" t="s">
        <v>2095</v>
      </c>
      <c r="R2" t="s">
        <v>2189</v>
      </c>
      <c r="S2" t="s">
        <v>2097</v>
      </c>
      <c r="T2" t="s">
        <v>2098</v>
      </c>
      <c r="U2" t="s">
        <v>2099</v>
      </c>
      <c r="V2" t="s">
        <v>2100</v>
      </c>
      <c r="W2" t="s">
        <v>2101</v>
      </c>
      <c r="X2" t="s">
        <v>2102</v>
      </c>
      <c r="Y2" t="s">
        <v>2588</v>
      </c>
      <c r="Z2" t="s">
        <v>2103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2191</v>
      </c>
      <c r="AH2" t="s">
        <v>2111</v>
      </c>
    </row>
    <row r="3" spans="1:40" x14ac:dyDescent="0.25">
      <c r="E3" t="s">
        <v>2112</v>
      </c>
      <c r="F3">
        <v>41992972.990000002</v>
      </c>
      <c r="G3">
        <v>2174071.46</v>
      </c>
      <c r="H3">
        <v>27871801.579999998</v>
      </c>
      <c r="I3">
        <v>588.61</v>
      </c>
      <c r="J3">
        <v>70297525.310000002</v>
      </c>
      <c r="K3">
        <v>41442215.920000002</v>
      </c>
      <c r="L3">
        <v>6002</v>
      </c>
      <c r="M3">
        <v>194900</v>
      </c>
      <c r="N3">
        <v>914650</v>
      </c>
      <c r="O3">
        <v>2399539.4300000002</v>
      </c>
      <c r="P3">
        <v>1768191.47</v>
      </c>
      <c r="Q3">
        <v>1344675.96</v>
      </c>
      <c r="R3">
        <v>289298.59999999998</v>
      </c>
      <c r="S3">
        <v>3711542.72</v>
      </c>
      <c r="T3">
        <v>-68233399.760000005</v>
      </c>
      <c r="U3">
        <v>245996191.93000001</v>
      </c>
      <c r="V3">
        <v>8493990.7599999998</v>
      </c>
      <c r="W3">
        <v>1469021</v>
      </c>
      <c r="X3">
        <v>10770.53</v>
      </c>
      <c r="Y3">
        <v>2400</v>
      </c>
      <c r="Z3">
        <v>13648411.58</v>
      </c>
      <c r="AA3">
        <v>4029557.36</v>
      </c>
      <c r="AB3">
        <v>17285431.18</v>
      </c>
      <c r="AC3">
        <v>46084</v>
      </c>
      <c r="AD3">
        <v>65006.8</v>
      </c>
      <c r="AE3">
        <v>12198682.01</v>
      </c>
      <c r="AF3">
        <v>1986435.02</v>
      </c>
      <c r="AG3">
        <v>645.11</v>
      </c>
      <c r="AH3">
        <v>282479.59000000003</v>
      </c>
      <c r="AI3" s="59">
        <f t="shared" ref="AI3:AN3" si="0">SUM(AI4:AI139)</f>
        <v>73056769.260000005</v>
      </c>
      <c r="AJ3" s="29">
        <f t="shared" si="0"/>
        <v>6716676.3700000001</v>
      </c>
      <c r="AK3" s="19">
        <f t="shared" si="0"/>
        <v>66340092.890000038</v>
      </c>
      <c r="AL3" s="13">
        <f t="shared" si="0"/>
        <v>36983207.449999996</v>
      </c>
      <c r="AM3" s="14">
        <f t="shared" si="0"/>
        <v>31950071.659999996</v>
      </c>
      <c r="AN3" s="24">
        <f t="shared" si="0"/>
        <v>5033135.790000001</v>
      </c>
    </row>
    <row r="4" spans="1:40" x14ac:dyDescent="0.25">
      <c r="A4" t="s">
        <v>421</v>
      </c>
      <c r="B4" t="s">
        <v>423</v>
      </c>
      <c r="C4" s="55">
        <v>3670</v>
      </c>
      <c r="D4" s="46" t="s">
        <v>878</v>
      </c>
      <c r="E4" t="s">
        <v>2589</v>
      </c>
      <c r="F4">
        <v>53473.35</v>
      </c>
      <c r="G4">
        <v>0</v>
      </c>
      <c r="H4">
        <v>30422.73</v>
      </c>
      <c r="J4">
        <v>133187.72</v>
      </c>
      <c r="K4">
        <v>318640.83</v>
      </c>
      <c r="O4">
        <v>7380</v>
      </c>
      <c r="Q4">
        <v>1356</v>
      </c>
      <c r="T4">
        <v>-1579520.32</v>
      </c>
      <c r="U4">
        <v>2193223.69</v>
      </c>
      <c r="V4">
        <v>30</v>
      </c>
      <c r="Z4">
        <v>108300</v>
      </c>
      <c r="AB4">
        <v>149900</v>
      </c>
      <c r="AE4">
        <v>41695.360000000001</v>
      </c>
      <c r="AF4">
        <v>3449.38</v>
      </c>
      <c r="AI4" s="59">
        <f>SUM(F4:I4)</f>
        <v>83896.08</v>
      </c>
      <c r="AJ4" s="29">
        <f>SUM(N4:R4)</f>
        <v>8736</v>
      </c>
      <c r="AK4" s="19">
        <f>AI4-AJ4</f>
        <v>75160.08</v>
      </c>
      <c r="AL4" s="13">
        <f>SUM(W4:AD4)</f>
        <v>258200</v>
      </c>
      <c r="AM4" s="14">
        <f>SUM(AB4:AH4)</f>
        <v>195044.74</v>
      </c>
      <c r="AN4" s="24">
        <f>AL4-AM4</f>
        <v>63155.260000000009</v>
      </c>
    </row>
    <row r="5" spans="1:40" x14ac:dyDescent="0.25">
      <c r="A5" t="s">
        <v>421</v>
      </c>
      <c r="B5" t="s">
        <v>423</v>
      </c>
      <c r="C5" s="55">
        <v>5165</v>
      </c>
      <c r="D5" s="46" t="s">
        <v>879</v>
      </c>
      <c r="E5" t="s">
        <v>2590</v>
      </c>
      <c r="F5">
        <v>49732.17</v>
      </c>
      <c r="G5">
        <v>0</v>
      </c>
      <c r="H5">
        <v>129513.07</v>
      </c>
      <c r="J5">
        <v>845226.67</v>
      </c>
      <c r="K5">
        <v>1113136.7</v>
      </c>
      <c r="N5">
        <v>3000</v>
      </c>
      <c r="O5">
        <v>45880</v>
      </c>
      <c r="Q5">
        <v>0</v>
      </c>
      <c r="T5">
        <v>853423.85</v>
      </c>
      <c r="U5">
        <v>1265427.9099999999</v>
      </c>
      <c r="V5">
        <v>60122.67</v>
      </c>
      <c r="Z5">
        <v>116120</v>
      </c>
      <c r="AB5">
        <v>150480</v>
      </c>
      <c r="AE5">
        <v>52831.18</v>
      </c>
      <c r="AF5">
        <v>3054.64</v>
      </c>
      <c r="AI5" s="59">
        <f t="shared" ref="AI5:AI68" si="1">SUM(F5:I5)</f>
        <v>179245.24</v>
      </c>
      <c r="AJ5" s="29">
        <f t="shared" ref="AJ5:AJ68" si="2">SUM(N5:R5)</f>
        <v>48880</v>
      </c>
      <c r="AK5" s="19">
        <f t="shared" ref="AK5:AK68" si="3">AI5-AJ5</f>
        <v>130365.23999999999</v>
      </c>
      <c r="AL5" s="13">
        <f t="shared" ref="AL5:AL68" si="4">SUM(W5:AD5)</f>
        <v>266600</v>
      </c>
      <c r="AM5" s="14">
        <f t="shared" ref="AM5:AM68" si="5">SUM(AB5:AH5)</f>
        <v>206365.82</v>
      </c>
      <c r="AN5" s="24">
        <f t="shared" ref="AN5:AN61" si="6">AL5-AM5</f>
        <v>60234.179999999993</v>
      </c>
    </row>
    <row r="6" spans="1:40" x14ac:dyDescent="0.25">
      <c r="A6" t="s">
        <v>421</v>
      </c>
      <c r="B6" t="s">
        <v>423</v>
      </c>
      <c r="C6" s="55">
        <v>4663</v>
      </c>
      <c r="D6" s="46" t="s">
        <v>880</v>
      </c>
      <c r="E6" t="s">
        <v>2591</v>
      </c>
      <c r="F6">
        <v>58014.46</v>
      </c>
      <c r="G6">
        <v>0</v>
      </c>
      <c r="H6">
        <v>129114.12</v>
      </c>
      <c r="J6">
        <v>977486.51</v>
      </c>
      <c r="K6">
        <v>866338.51</v>
      </c>
      <c r="N6">
        <v>5300</v>
      </c>
      <c r="O6">
        <v>25140</v>
      </c>
      <c r="Q6">
        <v>49.62</v>
      </c>
      <c r="T6">
        <v>-1425308.89</v>
      </c>
      <c r="U6">
        <v>3482828.65</v>
      </c>
      <c r="V6">
        <v>1687.35</v>
      </c>
      <c r="Z6">
        <v>135920</v>
      </c>
      <c r="AB6">
        <v>150545</v>
      </c>
      <c r="AE6">
        <v>42692.57</v>
      </c>
      <c r="AF6">
        <v>1425.56</v>
      </c>
      <c r="AI6" s="59">
        <f t="shared" si="1"/>
        <v>187128.58</v>
      </c>
      <c r="AJ6" s="29">
        <f t="shared" si="2"/>
        <v>30489.62</v>
      </c>
      <c r="AK6" s="19">
        <f t="shared" si="3"/>
        <v>156638.96</v>
      </c>
      <c r="AL6" s="13">
        <f t="shared" si="4"/>
        <v>286465</v>
      </c>
      <c r="AM6" s="14">
        <f t="shared" si="5"/>
        <v>194663.13</v>
      </c>
      <c r="AN6" s="24">
        <f t="shared" si="6"/>
        <v>91801.87</v>
      </c>
    </row>
    <row r="7" spans="1:40" x14ac:dyDescent="0.25">
      <c r="A7" t="s">
        <v>421</v>
      </c>
      <c r="B7" t="s">
        <v>423</v>
      </c>
      <c r="C7" s="55">
        <v>4364</v>
      </c>
      <c r="D7" s="46" t="s">
        <v>881</v>
      </c>
      <c r="E7" t="s">
        <v>2592</v>
      </c>
      <c r="F7">
        <v>165446.46</v>
      </c>
      <c r="G7">
        <v>0</v>
      </c>
      <c r="H7">
        <v>74277.320000000007</v>
      </c>
      <c r="J7">
        <v>140762.23000000001</v>
      </c>
      <c r="K7">
        <v>615991.44999999995</v>
      </c>
      <c r="N7">
        <v>3000</v>
      </c>
      <c r="O7">
        <v>26220</v>
      </c>
      <c r="Q7">
        <v>257.3</v>
      </c>
      <c r="T7">
        <v>-2908297.36</v>
      </c>
      <c r="U7">
        <v>3940312</v>
      </c>
      <c r="V7">
        <v>0</v>
      </c>
      <c r="Z7">
        <v>105960</v>
      </c>
      <c r="AA7">
        <v>9000</v>
      </c>
      <c r="AB7">
        <v>111960</v>
      </c>
      <c r="AE7">
        <v>66058.59</v>
      </c>
      <c r="AF7">
        <v>1955.89</v>
      </c>
      <c r="AI7" s="59">
        <f t="shared" si="1"/>
        <v>239723.78</v>
      </c>
      <c r="AJ7" s="29">
        <f t="shared" si="2"/>
        <v>29477.3</v>
      </c>
      <c r="AK7" s="19">
        <f t="shared" si="3"/>
        <v>210246.48</v>
      </c>
      <c r="AL7" s="13">
        <f t="shared" si="4"/>
        <v>226920</v>
      </c>
      <c r="AM7" s="14">
        <f t="shared" si="5"/>
        <v>179974.48</v>
      </c>
      <c r="AN7" s="24">
        <f t="shared" si="6"/>
        <v>46945.51999999999</v>
      </c>
    </row>
    <row r="8" spans="1:40" x14ac:dyDescent="0.25">
      <c r="A8" t="s">
        <v>421</v>
      </c>
      <c r="B8" t="s">
        <v>423</v>
      </c>
      <c r="C8" s="55">
        <v>4222</v>
      </c>
      <c r="D8" s="46" t="s">
        <v>882</v>
      </c>
      <c r="E8" t="s">
        <v>2593</v>
      </c>
      <c r="F8">
        <v>95277.4</v>
      </c>
      <c r="G8">
        <v>0</v>
      </c>
      <c r="H8">
        <v>58371.54</v>
      </c>
      <c r="J8">
        <v>259360.86</v>
      </c>
      <c r="K8">
        <v>578096.73</v>
      </c>
      <c r="M8">
        <v>194900</v>
      </c>
      <c r="N8">
        <v>2000</v>
      </c>
      <c r="O8">
        <v>26586</v>
      </c>
      <c r="Q8">
        <v>1382.76</v>
      </c>
      <c r="T8">
        <v>-1434485.82</v>
      </c>
      <c r="U8">
        <v>2735240.51</v>
      </c>
      <c r="V8">
        <v>0</v>
      </c>
      <c r="Z8">
        <v>146400</v>
      </c>
      <c r="AB8">
        <v>158234</v>
      </c>
      <c r="AE8">
        <v>129601</v>
      </c>
      <c r="AF8">
        <v>3281.92</v>
      </c>
      <c r="AI8" s="59">
        <f t="shared" si="1"/>
        <v>153648.94</v>
      </c>
      <c r="AJ8" s="29">
        <f t="shared" si="2"/>
        <v>29968.76</v>
      </c>
      <c r="AK8" s="19">
        <f t="shared" si="3"/>
        <v>123680.18000000001</v>
      </c>
      <c r="AL8" s="13">
        <f t="shared" si="4"/>
        <v>304634</v>
      </c>
      <c r="AM8" s="14">
        <f t="shared" si="5"/>
        <v>291116.92</v>
      </c>
      <c r="AN8" s="24">
        <f t="shared" si="6"/>
        <v>13517.080000000016</v>
      </c>
    </row>
    <row r="9" spans="1:40" x14ac:dyDescent="0.25">
      <c r="A9" t="s">
        <v>421</v>
      </c>
      <c r="B9" t="s">
        <v>423</v>
      </c>
      <c r="C9" s="55">
        <v>3681</v>
      </c>
      <c r="D9" s="46" t="s">
        <v>883</v>
      </c>
      <c r="E9" t="s">
        <v>2594</v>
      </c>
      <c r="F9">
        <v>408686.75</v>
      </c>
      <c r="G9">
        <v>0</v>
      </c>
      <c r="H9">
        <v>355799.71</v>
      </c>
      <c r="J9">
        <v>746547.62</v>
      </c>
      <c r="K9">
        <v>1325744.1299999999</v>
      </c>
      <c r="O9">
        <v>12680</v>
      </c>
      <c r="Q9">
        <v>2311.21</v>
      </c>
      <c r="T9">
        <v>635444.36</v>
      </c>
      <c r="U9">
        <v>2266802.89</v>
      </c>
      <c r="V9">
        <v>0</v>
      </c>
      <c r="Z9">
        <v>64150</v>
      </c>
      <c r="AB9">
        <v>75700</v>
      </c>
      <c r="AC9">
        <v>3344</v>
      </c>
      <c r="AE9">
        <v>61390</v>
      </c>
      <c r="AF9">
        <v>4176.25</v>
      </c>
      <c r="AI9" s="59">
        <f t="shared" si="1"/>
        <v>764486.46</v>
      </c>
      <c r="AJ9" s="29">
        <f t="shared" si="2"/>
        <v>14991.21</v>
      </c>
      <c r="AK9" s="19">
        <f t="shared" si="3"/>
        <v>749495.25</v>
      </c>
      <c r="AL9" s="13">
        <f t="shared" si="4"/>
        <v>143194</v>
      </c>
      <c r="AM9" s="14">
        <f t="shared" si="5"/>
        <v>144610.25</v>
      </c>
      <c r="AN9" s="24">
        <f t="shared" si="6"/>
        <v>-1416.25</v>
      </c>
    </row>
    <row r="10" spans="1:40" x14ac:dyDescent="0.25">
      <c r="A10" t="s">
        <v>421</v>
      </c>
      <c r="B10" t="s">
        <v>423</v>
      </c>
      <c r="C10" s="55">
        <v>2627</v>
      </c>
      <c r="D10" s="46" t="s">
        <v>884</v>
      </c>
      <c r="E10" t="s">
        <v>2595</v>
      </c>
      <c r="F10">
        <v>420439.12</v>
      </c>
      <c r="G10">
        <v>50000</v>
      </c>
      <c r="H10">
        <v>47921.37</v>
      </c>
      <c r="J10">
        <v>925790.11</v>
      </c>
      <c r="K10">
        <v>296851.81</v>
      </c>
      <c r="O10">
        <v>27347</v>
      </c>
      <c r="Q10">
        <v>697.9</v>
      </c>
      <c r="T10">
        <v>-921189.18</v>
      </c>
      <c r="U10">
        <v>2678016.84</v>
      </c>
      <c r="V10">
        <v>15611.36</v>
      </c>
      <c r="Z10">
        <v>65490</v>
      </c>
      <c r="AB10">
        <v>79823</v>
      </c>
      <c r="AE10">
        <v>42546.67</v>
      </c>
      <c r="AF10">
        <v>2601.84</v>
      </c>
      <c r="AI10" s="59">
        <f t="shared" si="1"/>
        <v>518360.49</v>
      </c>
      <c r="AJ10" s="29">
        <f t="shared" si="2"/>
        <v>28044.9</v>
      </c>
      <c r="AK10" s="19">
        <f t="shared" si="3"/>
        <v>490315.58999999997</v>
      </c>
      <c r="AL10" s="13">
        <f t="shared" si="4"/>
        <v>145313</v>
      </c>
      <c r="AM10" s="14">
        <f t="shared" si="5"/>
        <v>124971.51</v>
      </c>
      <c r="AN10" s="24">
        <f t="shared" si="6"/>
        <v>20341.490000000005</v>
      </c>
    </row>
    <row r="11" spans="1:40" x14ac:dyDescent="0.25">
      <c r="A11" t="s">
        <v>421</v>
      </c>
      <c r="B11" t="s">
        <v>423</v>
      </c>
      <c r="C11" s="55">
        <v>2209</v>
      </c>
      <c r="D11" s="46" t="s">
        <v>885</v>
      </c>
      <c r="E11" t="s">
        <v>2596</v>
      </c>
      <c r="F11">
        <v>340410.08</v>
      </c>
      <c r="G11">
        <v>0</v>
      </c>
      <c r="H11">
        <v>192242.45</v>
      </c>
      <c r="J11">
        <v>189014.14</v>
      </c>
      <c r="K11">
        <v>502843.81</v>
      </c>
      <c r="O11">
        <v>22380</v>
      </c>
      <c r="Q11">
        <v>747</v>
      </c>
      <c r="T11">
        <v>-537532.5</v>
      </c>
      <c r="U11">
        <v>1804328.64</v>
      </c>
      <c r="V11">
        <v>10493.75</v>
      </c>
      <c r="Z11">
        <v>60130</v>
      </c>
      <c r="AB11">
        <v>83778</v>
      </c>
      <c r="AE11">
        <v>40741.01</v>
      </c>
      <c r="AF11">
        <v>11517.4</v>
      </c>
      <c r="AI11" s="59">
        <f t="shared" si="1"/>
        <v>532652.53</v>
      </c>
      <c r="AJ11" s="29">
        <f t="shared" si="2"/>
        <v>23127</v>
      </c>
      <c r="AK11" s="19">
        <f t="shared" si="3"/>
        <v>509525.53</v>
      </c>
      <c r="AL11" s="13">
        <f t="shared" si="4"/>
        <v>143908</v>
      </c>
      <c r="AM11" s="14">
        <f t="shared" si="5"/>
        <v>136036.41</v>
      </c>
      <c r="AN11" s="24">
        <f t="shared" si="6"/>
        <v>7871.5899999999965</v>
      </c>
    </row>
    <row r="12" spans="1:40" x14ac:dyDescent="0.25">
      <c r="A12" t="s">
        <v>421</v>
      </c>
      <c r="B12" t="s">
        <v>423</v>
      </c>
      <c r="C12" s="55">
        <v>2329</v>
      </c>
      <c r="D12" s="46" t="s">
        <v>886</v>
      </c>
      <c r="E12" t="s">
        <v>2597</v>
      </c>
      <c r="F12">
        <v>237190.14</v>
      </c>
      <c r="G12">
        <v>0</v>
      </c>
      <c r="H12">
        <v>144899.21</v>
      </c>
      <c r="J12">
        <v>206211.03</v>
      </c>
      <c r="K12">
        <v>253817.24</v>
      </c>
      <c r="O12">
        <v>14380</v>
      </c>
      <c r="Q12">
        <v>722.9</v>
      </c>
      <c r="T12">
        <v>196426.41</v>
      </c>
      <c r="U12">
        <v>667029.63</v>
      </c>
      <c r="V12">
        <v>30687.78</v>
      </c>
      <c r="Z12">
        <v>83870</v>
      </c>
      <c r="AB12">
        <v>98717</v>
      </c>
      <c r="AE12">
        <v>44629.42</v>
      </c>
      <c r="AF12">
        <v>7652.68</v>
      </c>
      <c r="AI12" s="59">
        <f t="shared" si="1"/>
        <v>382089.35</v>
      </c>
      <c r="AJ12" s="29">
        <f t="shared" si="2"/>
        <v>15102.9</v>
      </c>
      <c r="AK12" s="19">
        <f t="shared" si="3"/>
        <v>366986.44999999995</v>
      </c>
      <c r="AL12" s="13">
        <f t="shared" si="4"/>
        <v>182587</v>
      </c>
      <c r="AM12" s="14">
        <f t="shared" si="5"/>
        <v>150999.09999999998</v>
      </c>
      <c r="AN12" s="24">
        <f t="shared" si="6"/>
        <v>31587.900000000023</v>
      </c>
    </row>
    <row r="13" spans="1:40" x14ac:dyDescent="0.25">
      <c r="A13" t="s">
        <v>421</v>
      </c>
      <c r="B13" t="s">
        <v>423</v>
      </c>
      <c r="C13" s="55">
        <v>2781</v>
      </c>
      <c r="D13" s="46" t="s">
        <v>887</v>
      </c>
      <c r="E13" t="s">
        <v>2598</v>
      </c>
      <c r="F13">
        <v>53864.39</v>
      </c>
      <c r="G13">
        <v>0</v>
      </c>
      <c r="H13">
        <v>188596.56</v>
      </c>
      <c r="J13">
        <v>3</v>
      </c>
      <c r="K13">
        <v>878179.88</v>
      </c>
      <c r="O13">
        <v>14380</v>
      </c>
      <c r="Q13">
        <v>731.89</v>
      </c>
      <c r="T13">
        <v>335526.48</v>
      </c>
      <c r="U13">
        <v>818351.54</v>
      </c>
      <c r="V13">
        <v>0</v>
      </c>
      <c r="Z13">
        <v>129000</v>
      </c>
      <c r="AB13">
        <v>143816</v>
      </c>
      <c r="AE13">
        <v>28626.76</v>
      </c>
      <c r="AF13">
        <v>4903.32</v>
      </c>
      <c r="AI13" s="59">
        <f t="shared" si="1"/>
        <v>242460.95</v>
      </c>
      <c r="AJ13" s="29">
        <f t="shared" si="2"/>
        <v>15111.89</v>
      </c>
      <c r="AK13" s="19">
        <f t="shared" si="3"/>
        <v>227349.06</v>
      </c>
      <c r="AL13" s="13">
        <f t="shared" si="4"/>
        <v>272816</v>
      </c>
      <c r="AM13" s="14">
        <f t="shared" si="5"/>
        <v>177346.08000000002</v>
      </c>
      <c r="AN13" s="24">
        <f t="shared" si="6"/>
        <v>95469.919999999984</v>
      </c>
    </row>
    <row r="14" spans="1:40" x14ac:dyDescent="0.25">
      <c r="A14" t="s">
        <v>421</v>
      </c>
      <c r="B14" t="s">
        <v>423</v>
      </c>
      <c r="C14" s="55">
        <v>3427</v>
      </c>
      <c r="D14" s="46" t="s">
        <v>888</v>
      </c>
      <c r="E14" t="s">
        <v>2599</v>
      </c>
      <c r="F14">
        <v>35931.31</v>
      </c>
      <c r="G14">
        <v>0</v>
      </c>
      <c r="H14">
        <v>198862.6</v>
      </c>
      <c r="J14">
        <v>594312.82999999996</v>
      </c>
      <c r="K14">
        <v>190710.57</v>
      </c>
      <c r="O14">
        <v>21380</v>
      </c>
      <c r="Q14">
        <v>3012.68</v>
      </c>
      <c r="T14">
        <v>-2910093.21</v>
      </c>
      <c r="U14">
        <v>3873985.05</v>
      </c>
      <c r="V14">
        <v>66185.119999999995</v>
      </c>
      <c r="Z14">
        <v>141220</v>
      </c>
      <c r="AB14">
        <v>149220</v>
      </c>
      <c r="AE14">
        <v>25103.59</v>
      </c>
      <c r="AF14">
        <v>1548.74</v>
      </c>
      <c r="AI14" s="59">
        <f t="shared" si="1"/>
        <v>234793.91</v>
      </c>
      <c r="AJ14" s="29">
        <f t="shared" si="2"/>
        <v>24392.68</v>
      </c>
      <c r="AK14" s="19">
        <f t="shared" si="3"/>
        <v>210401.23</v>
      </c>
      <c r="AL14" s="13">
        <f t="shared" si="4"/>
        <v>290440</v>
      </c>
      <c r="AM14" s="14">
        <f t="shared" si="5"/>
        <v>175872.33</v>
      </c>
      <c r="AN14" s="24">
        <f t="shared" si="6"/>
        <v>114567.67000000001</v>
      </c>
    </row>
    <row r="15" spans="1:40" x14ac:dyDescent="0.25">
      <c r="A15" t="s">
        <v>421</v>
      </c>
      <c r="B15" t="s">
        <v>423</v>
      </c>
      <c r="C15" s="55">
        <v>2582</v>
      </c>
      <c r="D15" s="46" t="s">
        <v>889</v>
      </c>
      <c r="E15" t="s">
        <v>2600</v>
      </c>
      <c r="F15">
        <v>120948.75</v>
      </c>
      <c r="G15">
        <v>0</v>
      </c>
      <c r="H15">
        <v>122654.86</v>
      </c>
      <c r="J15">
        <v>1419071.95</v>
      </c>
      <c r="K15">
        <v>476575.78</v>
      </c>
      <c r="O15">
        <v>22959.4</v>
      </c>
      <c r="Q15">
        <v>169.9</v>
      </c>
      <c r="T15">
        <v>204220.89</v>
      </c>
      <c r="U15">
        <v>2037072.22</v>
      </c>
      <c r="V15">
        <v>5073.66</v>
      </c>
      <c r="Z15">
        <v>166160</v>
      </c>
      <c r="AB15">
        <v>171438</v>
      </c>
      <c r="AE15">
        <v>57735.6</v>
      </c>
      <c r="AF15">
        <v>17231.13</v>
      </c>
      <c r="AH15">
        <v>50000</v>
      </c>
      <c r="AI15" s="59">
        <f t="shared" si="1"/>
        <v>243603.61</v>
      </c>
      <c r="AJ15" s="29">
        <f t="shared" si="2"/>
        <v>23129.300000000003</v>
      </c>
      <c r="AK15" s="19">
        <f t="shared" si="3"/>
        <v>220474.31</v>
      </c>
      <c r="AL15" s="13">
        <f t="shared" si="4"/>
        <v>337598</v>
      </c>
      <c r="AM15" s="14">
        <f t="shared" si="5"/>
        <v>296404.73</v>
      </c>
      <c r="AN15" s="24">
        <f t="shared" si="6"/>
        <v>41193.270000000019</v>
      </c>
    </row>
    <row r="16" spans="1:40" x14ac:dyDescent="0.25">
      <c r="A16" t="s">
        <v>421</v>
      </c>
      <c r="B16" t="s">
        <v>423</v>
      </c>
      <c r="C16" s="55">
        <v>1491</v>
      </c>
      <c r="D16" s="46" t="s">
        <v>890</v>
      </c>
      <c r="E16" t="s">
        <v>2601</v>
      </c>
      <c r="F16">
        <v>226661.95</v>
      </c>
      <c r="G16">
        <v>0</v>
      </c>
      <c r="H16">
        <v>55258.42</v>
      </c>
      <c r="J16">
        <v>1</v>
      </c>
      <c r="K16">
        <v>371019.5</v>
      </c>
      <c r="O16">
        <v>19200</v>
      </c>
      <c r="T16">
        <v>-2064352.98</v>
      </c>
      <c r="U16">
        <v>2706524.69</v>
      </c>
      <c r="V16">
        <v>36652.65</v>
      </c>
      <c r="Z16">
        <v>153380</v>
      </c>
      <c r="AB16">
        <v>159380</v>
      </c>
      <c r="AE16">
        <v>31463.119999999999</v>
      </c>
      <c r="AF16">
        <v>7620.37</v>
      </c>
      <c r="AI16" s="59">
        <f t="shared" si="1"/>
        <v>281920.37</v>
      </c>
      <c r="AJ16" s="29">
        <f t="shared" si="2"/>
        <v>19200</v>
      </c>
      <c r="AK16" s="19">
        <f t="shared" si="3"/>
        <v>262720.37</v>
      </c>
      <c r="AL16" s="13">
        <f t="shared" si="4"/>
        <v>312760</v>
      </c>
      <c r="AM16" s="14">
        <f t="shared" si="5"/>
        <v>198463.49</v>
      </c>
      <c r="AN16" s="24">
        <f t="shared" si="6"/>
        <v>114296.51000000001</v>
      </c>
    </row>
    <row r="17" spans="1:40" x14ac:dyDescent="0.25">
      <c r="A17" t="s">
        <v>421</v>
      </c>
      <c r="B17" t="s">
        <v>423</v>
      </c>
      <c r="C17" s="55">
        <v>2154</v>
      </c>
      <c r="D17" s="46" t="s">
        <v>891</v>
      </c>
      <c r="E17" t="s">
        <v>2602</v>
      </c>
      <c r="F17">
        <v>54967.43</v>
      </c>
      <c r="G17">
        <v>0</v>
      </c>
      <c r="H17">
        <v>241981.2</v>
      </c>
      <c r="J17">
        <v>2453710.7799999998</v>
      </c>
      <c r="K17">
        <v>1276412.83</v>
      </c>
      <c r="N17">
        <v>50000</v>
      </c>
      <c r="O17">
        <v>32396.36</v>
      </c>
      <c r="Q17">
        <v>168</v>
      </c>
      <c r="T17">
        <v>3176843.64</v>
      </c>
      <c r="U17">
        <v>865508.28</v>
      </c>
      <c r="V17">
        <v>5961.1</v>
      </c>
      <c r="AB17">
        <v>22736</v>
      </c>
      <c r="AE17">
        <v>49616.82</v>
      </c>
      <c r="AF17">
        <v>31452.32</v>
      </c>
      <c r="AI17" s="59">
        <f t="shared" si="1"/>
        <v>296948.63</v>
      </c>
      <c r="AJ17" s="29">
        <f t="shared" si="2"/>
        <v>82564.36</v>
      </c>
      <c r="AK17" s="19">
        <f t="shared" si="3"/>
        <v>214384.27000000002</v>
      </c>
      <c r="AL17" s="13">
        <f t="shared" si="4"/>
        <v>22736</v>
      </c>
      <c r="AM17" s="14">
        <f t="shared" si="5"/>
        <v>103805.14000000001</v>
      </c>
      <c r="AN17" s="24">
        <f t="shared" si="6"/>
        <v>-81069.140000000014</v>
      </c>
    </row>
    <row r="18" spans="1:40" x14ac:dyDescent="0.25">
      <c r="A18" t="s">
        <v>421</v>
      </c>
      <c r="B18" t="s">
        <v>423</v>
      </c>
      <c r="C18" s="55">
        <v>3909</v>
      </c>
      <c r="D18" s="46" t="s">
        <v>892</v>
      </c>
      <c r="E18" t="s">
        <v>2603</v>
      </c>
      <c r="F18">
        <v>13265.7</v>
      </c>
      <c r="G18">
        <v>0</v>
      </c>
      <c r="H18">
        <v>18063.84</v>
      </c>
      <c r="J18">
        <v>-11296.38</v>
      </c>
      <c r="K18">
        <v>281576.52</v>
      </c>
      <c r="O18">
        <v>35175</v>
      </c>
      <c r="Q18">
        <v>1470</v>
      </c>
      <c r="T18">
        <v>-2501829.09</v>
      </c>
      <c r="U18">
        <v>2831701.19</v>
      </c>
      <c r="V18">
        <v>0</v>
      </c>
      <c r="Z18">
        <v>91550</v>
      </c>
      <c r="AB18">
        <v>122400</v>
      </c>
      <c r="AE18">
        <v>32290.92</v>
      </c>
      <c r="AF18">
        <v>1766.5</v>
      </c>
      <c r="AI18" s="59">
        <f t="shared" si="1"/>
        <v>31329.54</v>
      </c>
      <c r="AJ18" s="29">
        <f t="shared" si="2"/>
        <v>36645</v>
      </c>
      <c r="AK18" s="19">
        <f t="shared" si="3"/>
        <v>-5315.4599999999991</v>
      </c>
      <c r="AL18" s="13">
        <f t="shared" si="4"/>
        <v>213950</v>
      </c>
      <c r="AM18" s="14">
        <f t="shared" si="5"/>
        <v>156457.41999999998</v>
      </c>
      <c r="AN18" s="24">
        <f t="shared" si="6"/>
        <v>57492.580000000016</v>
      </c>
    </row>
    <row r="19" spans="1:40" x14ac:dyDescent="0.25">
      <c r="A19" t="s">
        <v>421</v>
      </c>
      <c r="B19" t="s">
        <v>423</v>
      </c>
      <c r="C19" s="55">
        <v>2875</v>
      </c>
      <c r="D19" s="46" t="s">
        <v>893</v>
      </c>
      <c r="E19" t="s">
        <v>2604</v>
      </c>
      <c r="F19">
        <v>95748.34</v>
      </c>
      <c r="G19">
        <v>0</v>
      </c>
      <c r="H19">
        <v>27007.73</v>
      </c>
      <c r="J19">
        <v>1531656.64</v>
      </c>
      <c r="K19">
        <v>463205.92</v>
      </c>
      <c r="O19">
        <v>21220</v>
      </c>
      <c r="Q19">
        <v>2053</v>
      </c>
      <c r="T19">
        <v>-3351796.07</v>
      </c>
      <c r="U19">
        <v>5546813.3099999996</v>
      </c>
      <c r="V19">
        <v>0</v>
      </c>
      <c r="Z19">
        <v>121560</v>
      </c>
      <c r="AB19">
        <v>164653</v>
      </c>
      <c r="AE19">
        <v>33447</v>
      </c>
      <c r="AF19">
        <v>24131.61</v>
      </c>
      <c r="AI19" s="59">
        <f t="shared" si="1"/>
        <v>122756.06999999999</v>
      </c>
      <c r="AJ19" s="29">
        <f t="shared" si="2"/>
        <v>23273</v>
      </c>
      <c r="AK19" s="19">
        <f t="shared" si="3"/>
        <v>99483.069999999992</v>
      </c>
      <c r="AL19" s="13">
        <f t="shared" si="4"/>
        <v>286213</v>
      </c>
      <c r="AM19" s="14">
        <f t="shared" si="5"/>
        <v>222231.61</v>
      </c>
      <c r="AN19" s="24">
        <f t="shared" si="6"/>
        <v>63981.390000000014</v>
      </c>
    </row>
    <row r="20" spans="1:40" x14ac:dyDescent="0.25">
      <c r="A20" t="s">
        <v>421</v>
      </c>
      <c r="B20" t="s">
        <v>423</v>
      </c>
      <c r="C20" s="55">
        <v>3593</v>
      </c>
      <c r="D20" s="46" t="s">
        <v>894</v>
      </c>
      <c r="E20" t="s">
        <v>2605</v>
      </c>
      <c r="F20">
        <v>68129.39</v>
      </c>
      <c r="G20">
        <v>0</v>
      </c>
      <c r="H20">
        <v>79033.27</v>
      </c>
      <c r="I20">
        <v>564.41</v>
      </c>
      <c r="J20">
        <v>1110250.03</v>
      </c>
      <c r="K20">
        <v>707641.89</v>
      </c>
      <c r="O20">
        <v>42274</v>
      </c>
      <c r="Q20">
        <v>12618</v>
      </c>
      <c r="T20">
        <v>557753.68999999994</v>
      </c>
      <c r="U20">
        <v>1373222.93</v>
      </c>
      <c r="V20">
        <v>66953.69</v>
      </c>
      <c r="Z20">
        <v>107330</v>
      </c>
      <c r="AB20">
        <v>136430</v>
      </c>
      <c r="AC20">
        <v>5000</v>
      </c>
      <c r="AE20">
        <v>47140.19</v>
      </c>
      <c r="AF20">
        <v>5963.13</v>
      </c>
      <c r="AI20" s="59">
        <f t="shared" si="1"/>
        <v>147727.07</v>
      </c>
      <c r="AJ20" s="29">
        <f t="shared" si="2"/>
        <v>54892</v>
      </c>
      <c r="AK20" s="19">
        <f t="shared" si="3"/>
        <v>92835.07</v>
      </c>
      <c r="AL20" s="13">
        <f t="shared" si="4"/>
        <v>248760</v>
      </c>
      <c r="AM20" s="14">
        <f t="shared" si="5"/>
        <v>194533.32</v>
      </c>
      <c r="AN20" s="24">
        <f t="shared" si="6"/>
        <v>54226.679999999993</v>
      </c>
    </row>
    <row r="21" spans="1:40" x14ac:dyDescent="0.25">
      <c r="A21" t="s">
        <v>421</v>
      </c>
      <c r="B21" t="s">
        <v>423</v>
      </c>
      <c r="C21" s="55">
        <v>2119</v>
      </c>
      <c r="D21" s="46" t="s">
        <v>895</v>
      </c>
      <c r="E21" t="s">
        <v>2606</v>
      </c>
      <c r="F21">
        <v>72685.08</v>
      </c>
      <c r="G21">
        <v>0</v>
      </c>
      <c r="H21">
        <v>210993.69</v>
      </c>
      <c r="J21">
        <v>1684519.97</v>
      </c>
      <c r="K21">
        <v>457668.19</v>
      </c>
      <c r="O21">
        <v>29180</v>
      </c>
      <c r="Q21">
        <v>67.510000000000005</v>
      </c>
      <c r="T21">
        <v>2205615.4</v>
      </c>
      <c r="U21">
        <v>466379.49</v>
      </c>
      <c r="V21">
        <v>34454.39</v>
      </c>
      <c r="Z21">
        <v>86050</v>
      </c>
      <c r="AA21">
        <v>50000</v>
      </c>
      <c r="AB21">
        <v>94050</v>
      </c>
      <c r="AE21">
        <v>45351.02</v>
      </c>
      <c r="AF21">
        <v>306478.84000000003</v>
      </c>
      <c r="AI21" s="59">
        <f t="shared" si="1"/>
        <v>283678.77</v>
      </c>
      <c r="AJ21" s="29">
        <f t="shared" si="2"/>
        <v>29247.51</v>
      </c>
      <c r="AK21" s="19">
        <f t="shared" si="3"/>
        <v>254431.26</v>
      </c>
      <c r="AL21" s="13">
        <f t="shared" si="4"/>
        <v>230100</v>
      </c>
      <c r="AM21" s="14">
        <f t="shared" si="5"/>
        <v>445879.86</v>
      </c>
      <c r="AN21" s="24">
        <f t="shared" si="6"/>
        <v>-215779.86</v>
      </c>
    </row>
    <row r="22" spans="1:40" x14ac:dyDescent="0.25">
      <c r="A22" t="s">
        <v>421</v>
      </c>
      <c r="B22" t="s">
        <v>423</v>
      </c>
      <c r="C22" s="55">
        <v>2646</v>
      </c>
      <c r="D22" s="46" t="s">
        <v>896</v>
      </c>
      <c r="E22" t="s">
        <v>2607</v>
      </c>
      <c r="F22">
        <v>320825.93</v>
      </c>
      <c r="G22">
        <v>0</v>
      </c>
      <c r="H22">
        <v>166489.92000000001</v>
      </c>
      <c r="J22">
        <v>295704.33</v>
      </c>
      <c r="K22">
        <v>219625.38</v>
      </c>
      <c r="O22">
        <v>14380</v>
      </c>
      <c r="Q22">
        <v>1438</v>
      </c>
      <c r="T22">
        <v>-752136.31</v>
      </c>
      <c r="U22">
        <v>1804328.64</v>
      </c>
      <c r="V22">
        <v>0</v>
      </c>
      <c r="Z22">
        <v>61940</v>
      </c>
      <c r="AB22">
        <v>96778</v>
      </c>
      <c r="AD22">
        <v>619</v>
      </c>
      <c r="AE22">
        <v>25355.1</v>
      </c>
      <c r="AF22">
        <v>4552.67</v>
      </c>
      <c r="AI22" s="59">
        <f t="shared" si="1"/>
        <v>487315.85</v>
      </c>
      <c r="AJ22" s="29">
        <f t="shared" si="2"/>
        <v>15818</v>
      </c>
      <c r="AK22" s="19">
        <f t="shared" si="3"/>
        <v>471497.85</v>
      </c>
      <c r="AL22" s="13">
        <f t="shared" si="4"/>
        <v>159337</v>
      </c>
      <c r="AM22" s="14">
        <f t="shared" si="5"/>
        <v>127304.77</v>
      </c>
      <c r="AN22" s="24">
        <f t="shared" si="6"/>
        <v>32032.229999999996</v>
      </c>
    </row>
    <row r="23" spans="1:40" x14ac:dyDescent="0.25">
      <c r="A23" t="s">
        <v>421</v>
      </c>
      <c r="B23" t="s">
        <v>423</v>
      </c>
      <c r="C23" s="55">
        <v>6232</v>
      </c>
      <c r="D23" s="46" t="s">
        <v>897</v>
      </c>
      <c r="E23" t="s">
        <v>2608</v>
      </c>
      <c r="F23">
        <v>160092.22</v>
      </c>
      <c r="G23">
        <v>0</v>
      </c>
      <c r="H23">
        <v>190124.06</v>
      </c>
      <c r="J23">
        <v>192394.95</v>
      </c>
      <c r="K23">
        <v>588815.47</v>
      </c>
      <c r="O23">
        <v>26440</v>
      </c>
      <c r="Q23">
        <v>7633.98</v>
      </c>
      <c r="T23">
        <v>-500017.31</v>
      </c>
      <c r="U23">
        <v>1601555.91</v>
      </c>
      <c r="V23">
        <v>62993.71</v>
      </c>
      <c r="Z23">
        <v>136530</v>
      </c>
      <c r="AB23">
        <v>162310</v>
      </c>
      <c r="AE23">
        <v>38509.279999999999</v>
      </c>
      <c r="AF23">
        <v>2890.31</v>
      </c>
      <c r="AI23" s="59">
        <f t="shared" si="1"/>
        <v>350216.28</v>
      </c>
      <c r="AJ23" s="29">
        <f t="shared" si="2"/>
        <v>34073.979999999996</v>
      </c>
      <c r="AK23" s="19">
        <f t="shared" si="3"/>
        <v>316142.30000000005</v>
      </c>
      <c r="AL23" s="13">
        <f t="shared" si="4"/>
        <v>298840</v>
      </c>
      <c r="AM23" s="14">
        <f t="shared" si="5"/>
        <v>203709.59</v>
      </c>
      <c r="AN23" s="24">
        <f t="shared" si="6"/>
        <v>95130.41</v>
      </c>
    </row>
    <row r="24" spans="1:40" x14ac:dyDescent="0.25">
      <c r="A24" t="s">
        <v>421</v>
      </c>
      <c r="B24" t="s">
        <v>423</v>
      </c>
      <c r="C24" s="55">
        <v>5126</v>
      </c>
      <c r="D24" s="46" t="s">
        <v>898</v>
      </c>
      <c r="E24" t="s">
        <v>2609</v>
      </c>
      <c r="F24">
        <v>149013.20000000001</v>
      </c>
      <c r="G24">
        <v>258</v>
      </c>
      <c r="H24">
        <v>111685.2</v>
      </c>
      <c r="J24">
        <v>32196.15</v>
      </c>
      <c r="K24">
        <v>502182.81</v>
      </c>
      <c r="O24">
        <v>44885</v>
      </c>
      <c r="Q24">
        <v>11846.77</v>
      </c>
      <c r="T24">
        <v>-368559.34</v>
      </c>
      <c r="U24">
        <v>1188537.31</v>
      </c>
      <c r="V24">
        <v>0</v>
      </c>
      <c r="Z24">
        <v>44010</v>
      </c>
      <c r="AB24">
        <v>74910</v>
      </c>
      <c r="AE24">
        <v>47830.33</v>
      </c>
      <c r="AF24">
        <v>2644.05</v>
      </c>
      <c r="AI24" s="59">
        <f t="shared" si="1"/>
        <v>260956.40000000002</v>
      </c>
      <c r="AJ24" s="29">
        <f t="shared" si="2"/>
        <v>56731.770000000004</v>
      </c>
      <c r="AK24" s="19">
        <f t="shared" si="3"/>
        <v>204224.63</v>
      </c>
      <c r="AL24" s="13">
        <f t="shared" si="4"/>
        <v>118920</v>
      </c>
      <c r="AM24" s="14">
        <f t="shared" si="5"/>
        <v>125384.38</v>
      </c>
      <c r="AN24" s="24">
        <f t="shared" si="6"/>
        <v>-6464.3800000000047</v>
      </c>
    </row>
    <row r="25" spans="1:40" x14ac:dyDescent="0.25">
      <c r="A25" t="s">
        <v>421</v>
      </c>
      <c r="B25" t="s">
        <v>423</v>
      </c>
      <c r="C25" s="55">
        <v>2780</v>
      </c>
      <c r="D25" s="46" t="s">
        <v>899</v>
      </c>
      <c r="E25" t="s">
        <v>2610</v>
      </c>
      <c r="F25">
        <v>183415.58</v>
      </c>
      <c r="G25">
        <v>0</v>
      </c>
      <c r="H25">
        <v>27161.47</v>
      </c>
      <c r="J25">
        <v>631493.80000000005</v>
      </c>
      <c r="K25">
        <v>354008.5</v>
      </c>
      <c r="N25">
        <v>0</v>
      </c>
      <c r="O25">
        <v>34781</v>
      </c>
      <c r="Q25">
        <v>679</v>
      </c>
      <c r="T25">
        <v>-2159299.27</v>
      </c>
      <c r="U25">
        <v>3378480.39</v>
      </c>
      <c r="V25">
        <v>0</v>
      </c>
      <c r="Z25">
        <v>67160</v>
      </c>
      <c r="AB25">
        <v>88919</v>
      </c>
      <c r="AE25">
        <v>33330</v>
      </c>
      <c r="AF25">
        <v>3472.77</v>
      </c>
      <c r="AI25" s="59">
        <f t="shared" si="1"/>
        <v>210577.05</v>
      </c>
      <c r="AJ25" s="29">
        <f t="shared" si="2"/>
        <v>35460</v>
      </c>
      <c r="AK25" s="19">
        <f t="shared" si="3"/>
        <v>175117.05</v>
      </c>
      <c r="AL25" s="13">
        <f t="shared" si="4"/>
        <v>156079</v>
      </c>
      <c r="AM25" s="14">
        <f t="shared" si="5"/>
        <v>125721.77</v>
      </c>
      <c r="AN25" s="24">
        <f t="shared" si="6"/>
        <v>30357.229999999996</v>
      </c>
    </row>
    <row r="26" spans="1:40" x14ac:dyDescent="0.25">
      <c r="A26" t="s">
        <v>421</v>
      </c>
      <c r="B26" t="s">
        <v>423</v>
      </c>
      <c r="C26" s="55">
        <v>2904</v>
      </c>
      <c r="D26" s="46" t="s">
        <v>900</v>
      </c>
      <c r="E26" t="s">
        <v>2611</v>
      </c>
      <c r="F26">
        <v>642141.59</v>
      </c>
      <c r="G26">
        <v>0</v>
      </c>
      <c r="H26">
        <v>128322.52</v>
      </c>
      <c r="J26">
        <v>3296032.43</v>
      </c>
      <c r="K26">
        <v>625163.56000000006</v>
      </c>
      <c r="O26">
        <v>14380</v>
      </c>
      <c r="Q26">
        <v>714.5</v>
      </c>
      <c r="T26">
        <v>-434616.79</v>
      </c>
      <c r="U26">
        <v>4652638.84</v>
      </c>
      <c r="V26">
        <v>0</v>
      </c>
      <c r="W26">
        <v>511658</v>
      </c>
      <c r="Z26">
        <v>60590</v>
      </c>
      <c r="AB26">
        <v>74597</v>
      </c>
      <c r="AE26">
        <v>31843.51</v>
      </c>
      <c r="AF26">
        <v>7263.94</v>
      </c>
      <c r="AI26" s="59">
        <f t="shared" si="1"/>
        <v>770464.11</v>
      </c>
      <c r="AJ26" s="29">
        <f t="shared" si="2"/>
        <v>15094.5</v>
      </c>
      <c r="AK26" s="19">
        <f t="shared" si="3"/>
        <v>755369.61</v>
      </c>
      <c r="AL26" s="13">
        <f t="shared" si="4"/>
        <v>646845</v>
      </c>
      <c r="AM26" s="14">
        <f t="shared" si="5"/>
        <v>113704.45</v>
      </c>
      <c r="AN26" s="24">
        <f t="shared" si="6"/>
        <v>533140.55000000005</v>
      </c>
    </row>
    <row r="27" spans="1:40" x14ac:dyDescent="0.25">
      <c r="A27" t="s">
        <v>426</v>
      </c>
      <c r="B27" t="s">
        <v>427</v>
      </c>
      <c r="C27" s="55">
        <v>3964</v>
      </c>
      <c r="D27" s="46" t="s">
        <v>901</v>
      </c>
      <c r="E27" t="s">
        <v>2612</v>
      </c>
      <c r="F27">
        <v>1000022.81</v>
      </c>
      <c r="G27">
        <v>0</v>
      </c>
      <c r="H27">
        <v>9624.3700000000008</v>
      </c>
      <c r="J27">
        <v>1406889.09</v>
      </c>
      <c r="K27">
        <v>160605.51</v>
      </c>
      <c r="Q27">
        <v>1423.19</v>
      </c>
      <c r="T27">
        <v>-1229376.6399999999</v>
      </c>
      <c r="U27">
        <v>3908830.71</v>
      </c>
      <c r="V27">
        <v>12673.85</v>
      </c>
      <c r="X27">
        <v>3540.8</v>
      </c>
      <c r="Z27">
        <v>144230</v>
      </c>
      <c r="AB27">
        <v>170103</v>
      </c>
      <c r="AE27">
        <v>76578.679999999993</v>
      </c>
      <c r="AF27">
        <v>17498.45</v>
      </c>
      <c r="AI27" s="59">
        <f t="shared" si="1"/>
        <v>1009647.18</v>
      </c>
      <c r="AJ27" s="29">
        <f t="shared" si="2"/>
        <v>1423.19</v>
      </c>
      <c r="AK27" s="19">
        <f t="shared" si="3"/>
        <v>1008223.9900000001</v>
      </c>
      <c r="AL27" s="13">
        <f t="shared" si="4"/>
        <v>317873.8</v>
      </c>
      <c r="AM27" s="14">
        <f t="shared" si="5"/>
        <v>264180.13</v>
      </c>
      <c r="AN27" s="24">
        <f t="shared" si="6"/>
        <v>53693.669999999984</v>
      </c>
    </row>
    <row r="28" spans="1:40" x14ac:dyDescent="0.25">
      <c r="A28" t="s">
        <v>426</v>
      </c>
      <c r="B28" t="s">
        <v>427</v>
      </c>
      <c r="C28" s="55">
        <v>2863</v>
      </c>
      <c r="D28" s="46" t="s">
        <v>902</v>
      </c>
      <c r="E28" t="s">
        <v>2613</v>
      </c>
      <c r="F28">
        <v>97705.11</v>
      </c>
      <c r="G28">
        <v>0</v>
      </c>
      <c r="H28">
        <v>46104.08</v>
      </c>
      <c r="K28">
        <v>385599.63</v>
      </c>
      <c r="Q28">
        <v>3420</v>
      </c>
      <c r="T28">
        <v>-1069150.3</v>
      </c>
      <c r="U28">
        <v>1729962.99</v>
      </c>
      <c r="V28">
        <v>12203.34</v>
      </c>
      <c r="Z28">
        <v>158650</v>
      </c>
      <c r="AB28">
        <v>176200</v>
      </c>
      <c r="AE28">
        <v>123828.3</v>
      </c>
      <c r="AF28">
        <v>5648.91</v>
      </c>
      <c r="AI28" s="59">
        <f t="shared" si="1"/>
        <v>143809.19</v>
      </c>
      <c r="AJ28" s="29">
        <f t="shared" si="2"/>
        <v>3420</v>
      </c>
      <c r="AK28" s="19">
        <f t="shared" si="3"/>
        <v>140389.19</v>
      </c>
      <c r="AL28" s="13">
        <f t="shared" si="4"/>
        <v>334850</v>
      </c>
      <c r="AM28" s="14">
        <f t="shared" si="5"/>
        <v>305677.20999999996</v>
      </c>
      <c r="AN28" s="24">
        <f t="shared" si="6"/>
        <v>29172.790000000037</v>
      </c>
    </row>
    <row r="29" spans="1:40" x14ac:dyDescent="0.25">
      <c r="A29" t="s">
        <v>426</v>
      </c>
      <c r="B29" t="s">
        <v>427</v>
      </c>
      <c r="C29" s="55">
        <v>3378</v>
      </c>
      <c r="D29" s="46" t="s">
        <v>903</v>
      </c>
      <c r="E29" t="s">
        <v>2614</v>
      </c>
      <c r="F29">
        <v>563405.17000000004</v>
      </c>
      <c r="G29">
        <v>4816</v>
      </c>
      <c r="H29">
        <v>88297.36</v>
      </c>
      <c r="J29">
        <v>3203967.7</v>
      </c>
      <c r="K29">
        <v>990685.9</v>
      </c>
      <c r="Q29">
        <v>542.12</v>
      </c>
      <c r="T29">
        <v>2536859.5299999998</v>
      </c>
      <c r="U29">
        <v>2399403.2599999998</v>
      </c>
      <c r="V29">
        <v>19959.46</v>
      </c>
      <c r="Z29">
        <v>175120</v>
      </c>
      <c r="AB29">
        <v>193109</v>
      </c>
      <c r="AE29">
        <v>78022.33</v>
      </c>
      <c r="AF29">
        <v>9580.91</v>
      </c>
      <c r="AI29" s="59">
        <f t="shared" si="1"/>
        <v>656518.53</v>
      </c>
      <c r="AJ29" s="29">
        <f t="shared" si="2"/>
        <v>542.12</v>
      </c>
      <c r="AK29" s="19">
        <f t="shared" si="3"/>
        <v>655976.41</v>
      </c>
      <c r="AL29" s="13">
        <f t="shared" si="4"/>
        <v>368229</v>
      </c>
      <c r="AM29" s="14">
        <f t="shared" si="5"/>
        <v>280712.24</v>
      </c>
      <c r="AN29" s="24">
        <f t="shared" si="6"/>
        <v>87516.760000000009</v>
      </c>
    </row>
    <row r="30" spans="1:40" x14ac:dyDescent="0.25">
      <c r="A30" t="s">
        <v>426</v>
      </c>
      <c r="B30" t="s">
        <v>427</v>
      </c>
      <c r="C30" s="55">
        <v>3946</v>
      </c>
      <c r="D30" s="46" t="s">
        <v>904</v>
      </c>
      <c r="E30" t="s">
        <v>2615</v>
      </c>
      <c r="F30">
        <v>815777.33</v>
      </c>
      <c r="G30">
        <v>0</v>
      </c>
      <c r="H30">
        <v>479816.21</v>
      </c>
      <c r="J30">
        <v>-193140.06</v>
      </c>
      <c r="K30">
        <v>474817.05</v>
      </c>
      <c r="Q30">
        <v>419.39</v>
      </c>
      <c r="T30">
        <v>259558.72</v>
      </c>
      <c r="U30">
        <v>2787489.35</v>
      </c>
      <c r="V30">
        <v>5623</v>
      </c>
      <c r="AA30">
        <v>30362.16</v>
      </c>
      <c r="AB30">
        <v>32298</v>
      </c>
      <c r="AE30">
        <v>1127174.28</v>
      </c>
      <c r="AF30">
        <v>346709.81</v>
      </c>
      <c r="AI30" s="59">
        <f t="shared" si="1"/>
        <v>1295593.54</v>
      </c>
      <c r="AJ30" s="29">
        <f t="shared" si="2"/>
        <v>419.39</v>
      </c>
      <c r="AK30" s="19">
        <f t="shared" si="3"/>
        <v>1295174.1500000001</v>
      </c>
      <c r="AL30" s="13">
        <f t="shared" si="4"/>
        <v>62660.160000000003</v>
      </c>
      <c r="AM30" s="14">
        <f t="shared" si="5"/>
        <v>1506182.09</v>
      </c>
      <c r="AN30" s="24">
        <f t="shared" si="6"/>
        <v>-1443521.9300000002</v>
      </c>
    </row>
    <row r="31" spans="1:40" x14ac:dyDescent="0.25">
      <c r="A31" t="s">
        <v>426</v>
      </c>
      <c r="B31" t="s">
        <v>427</v>
      </c>
      <c r="C31" s="55">
        <v>4332</v>
      </c>
      <c r="D31" s="46" t="s">
        <v>905</v>
      </c>
      <c r="E31" t="s">
        <v>2616</v>
      </c>
      <c r="F31">
        <v>138088.89000000001</v>
      </c>
      <c r="G31">
        <v>0</v>
      </c>
      <c r="H31">
        <v>37248.32</v>
      </c>
      <c r="J31">
        <v>1966845.61</v>
      </c>
      <c r="K31">
        <v>2083578.61</v>
      </c>
      <c r="Q31">
        <v>613.64</v>
      </c>
      <c r="T31">
        <v>626088.63</v>
      </c>
      <c r="U31">
        <v>3680374.22</v>
      </c>
      <c r="V31">
        <v>22108.13</v>
      </c>
      <c r="AB31">
        <v>4668</v>
      </c>
      <c r="AE31">
        <v>85717.07</v>
      </c>
      <c r="AF31">
        <v>13038.12</v>
      </c>
      <c r="AI31" s="59">
        <f t="shared" si="1"/>
        <v>175337.21000000002</v>
      </c>
      <c r="AJ31" s="29">
        <f t="shared" si="2"/>
        <v>613.64</v>
      </c>
      <c r="AK31" s="19">
        <f t="shared" si="3"/>
        <v>174723.57</v>
      </c>
      <c r="AL31" s="13">
        <f t="shared" si="4"/>
        <v>4668</v>
      </c>
      <c r="AM31" s="14">
        <f t="shared" si="5"/>
        <v>103423.19</v>
      </c>
      <c r="AN31" s="24">
        <f t="shared" si="6"/>
        <v>-98755.19</v>
      </c>
    </row>
    <row r="32" spans="1:40" x14ac:dyDescent="0.25">
      <c r="A32" t="s">
        <v>426</v>
      </c>
      <c r="B32" t="s">
        <v>427</v>
      </c>
      <c r="C32" s="55">
        <v>2103</v>
      </c>
      <c r="D32" s="46" t="s">
        <v>906</v>
      </c>
      <c r="E32" t="s">
        <v>2617</v>
      </c>
      <c r="F32">
        <v>563527.57999999996</v>
      </c>
      <c r="G32">
        <v>0</v>
      </c>
      <c r="H32">
        <v>50700.800000000003</v>
      </c>
      <c r="J32">
        <v>1892657.91</v>
      </c>
      <c r="K32">
        <v>1433417.23</v>
      </c>
      <c r="Q32">
        <v>2406</v>
      </c>
      <c r="T32">
        <v>2412320.58</v>
      </c>
      <c r="U32">
        <v>1990284.18</v>
      </c>
      <c r="V32">
        <v>14702.5</v>
      </c>
      <c r="AB32">
        <v>35960</v>
      </c>
      <c r="AE32">
        <v>434923.46</v>
      </c>
      <c r="AF32">
        <v>8526.2800000000007</v>
      </c>
      <c r="AI32" s="59">
        <f t="shared" si="1"/>
        <v>614228.38</v>
      </c>
      <c r="AJ32" s="29">
        <f t="shared" si="2"/>
        <v>2406</v>
      </c>
      <c r="AK32" s="19">
        <f t="shared" si="3"/>
        <v>611822.38</v>
      </c>
      <c r="AL32" s="13">
        <f t="shared" si="4"/>
        <v>35960</v>
      </c>
      <c r="AM32" s="14">
        <f t="shared" si="5"/>
        <v>479409.74000000005</v>
      </c>
      <c r="AN32" s="24">
        <f t="shared" si="6"/>
        <v>-443449.74000000005</v>
      </c>
    </row>
    <row r="33" spans="1:40" x14ac:dyDescent="0.25">
      <c r="A33" t="s">
        <v>426</v>
      </c>
      <c r="B33" t="s">
        <v>427</v>
      </c>
      <c r="C33" s="55">
        <v>2710</v>
      </c>
      <c r="D33" s="46" t="s">
        <v>907</v>
      </c>
      <c r="E33" t="s">
        <v>2618</v>
      </c>
      <c r="F33">
        <v>553155.07999999996</v>
      </c>
      <c r="G33">
        <v>0</v>
      </c>
      <c r="H33">
        <v>738513.11</v>
      </c>
      <c r="J33">
        <v>1065019.18</v>
      </c>
      <c r="K33">
        <v>540374.49</v>
      </c>
      <c r="O33">
        <v>0</v>
      </c>
      <c r="Q33">
        <v>0</v>
      </c>
      <c r="T33">
        <v>-180111.74</v>
      </c>
      <c r="U33">
        <v>3370168.56</v>
      </c>
      <c r="V33">
        <v>0</v>
      </c>
      <c r="Z33">
        <v>110390</v>
      </c>
      <c r="AB33">
        <v>166434</v>
      </c>
      <c r="AE33">
        <v>224642.75</v>
      </c>
      <c r="AF33">
        <v>12308.21</v>
      </c>
      <c r="AI33" s="59">
        <f t="shared" si="1"/>
        <v>1291668.19</v>
      </c>
      <c r="AJ33" s="29">
        <f t="shared" si="2"/>
        <v>0</v>
      </c>
      <c r="AK33" s="19">
        <f t="shared" si="3"/>
        <v>1291668.19</v>
      </c>
      <c r="AL33" s="13">
        <f t="shared" si="4"/>
        <v>276824</v>
      </c>
      <c r="AM33" s="14">
        <f t="shared" si="5"/>
        <v>403384.96</v>
      </c>
      <c r="AN33" s="24">
        <f t="shared" si="6"/>
        <v>-126560.96000000002</v>
      </c>
    </row>
    <row r="34" spans="1:40" x14ac:dyDescent="0.25">
      <c r="A34" t="s">
        <v>430</v>
      </c>
      <c r="B34" t="s">
        <v>431</v>
      </c>
      <c r="C34" s="55">
        <v>3590</v>
      </c>
      <c r="D34" s="46" t="s">
        <v>908</v>
      </c>
      <c r="E34" t="s">
        <v>2619</v>
      </c>
      <c r="F34">
        <v>210601.16</v>
      </c>
      <c r="G34">
        <v>0</v>
      </c>
      <c r="H34">
        <v>230897.57</v>
      </c>
      <c r="J34">
        <v>-899997</v>
      </c>
      <c r="K34">
        <v>103889.2</v>
      </c>
      <c r="O34">
        <v>23200</v>
      </c>
      <c r="Q34">
        <v>0</v>
      </c>
      <c r="T34">
        <v>-1498020.03</v>
      </c>
      <c r="U34">
        <v>1153430.04</v>
      </c>
      <c r="V34">
        <v>25658.12</v>
      </c>
      <c r="Z34">
        <v>66690</v>
      </c>
      <c r="AA34">
        <v>26300</v>
      </c>
      <c r="AB34">
        <v>91792</v>
      </c>
      <c r="AD34">
        <v>7688</v>
      </c>
      <c r="AE34">
        <v>52380.2</v>
      </c>
      <c r="AF34">
        <v>7</v>
      </c>
      <c r="AI34" s="59">
        <f t="shared" si="1"/>
        <v>441498.73</v>
      </c>
      <c r="AJ34" s="29">
        <f t="shared" si="2"/>
        <v>23200</v>
      </c>
      <c r="AK34" s="19">
        <f t="shared" si="3"/>
        <v>418298.73</v>
      </c>
      <c r="AL34" s="13">
        <f t="shared" si="4"/>
        <v>192470</v>
      </c>
      <c r="AM34" s="14">
        <f t="shared" si="5"/>
        <v>151867.20000000001</v>
      </c>
      <c r="AN34" s="24">
        <f t="shared" si="6"/>
        <v>40602.799999999988</v>
      </c>
    </row>
    <row r="35" spans="1:40" x14ac:dyDescent="0.25">
      <c r="A35" t="s">
        <v>430</v>
      </c>
      <c r="B35" t="s">
        <v>431</v>
      </c>
      <c r="C35" s="55">
        <v>4275</v>
      </c>
      <c r="D35" s="46" t="s">
        <v>909</v>
      </c>
      <c r="E35" t="s">
        <v>2620</v>
      </c>
      <c r="F35">
        <v>293667.94</v>
      </c>
      <c r="G35">
        <v>0</v>
      </c>
      <c r="H35">
        <v>750225.84</v>
      </c>
      <c r="J35">
        <v>-434029.09</v>
      </c>
      <c r="K35">
        <v>-64073.67</v>
      </c>
      <c r="O35">
        <v>18055.75</v>
      </c>
      <c r="Q35">
        <v>488.12</v>
      </c>
      <c r="T35">
        <v>-2024749.69</v>
      </c>
      <c r="U35">
        <v>2737074.7</v>
      </c>
      <c r="V35">
        <v>27529.56</v>
      </c>
      <c r="Z35">
        <v>131000</v>
      </c>
      <c r="AA35">
        <v>15100</v>
      </c>
      <c r="AB35">
        <v>162518</v>
      </c>
      <c r="AE35">
        <v>183566.28</v>
      </c>
      <c r="AF35">
        <v>12623.14</v>
      </c>
      <c r="AI35" s="59">
        <f t="shared" si="1"/>
        <v>1043893.78</v>
      </c>
      <c r="AJ35" s="29">
        <f t="shared" si="2"/>
        <v>18543.87</v>
      </c>
      <c r="AK35" s="19">
        <f t="shared" si="3"/>
        <v>1025349.91</v>
      </c>
      <c r="AL35" s="13">
        <f t="shared" si="4"/>
        <v>308618</v>
      </c>
      <c r="AM35" s="14">
        <f t="shared" si="5"/>
        <v>358707.42000000004</v>
      </c>
      <c r="AN35" s="24">
        <f t="shared" si="6"/>
        <v>-50089.420000000042</v>
      </c>
    </row>
    <row r="36" spans="1:40" x14ac:dyDescent="0.25">
      <c r="A36" t="s">
        <v>430</v>
      </c>
      <c r="B36" t="s">
        <v>431</v>
      </c>
      <c r="C36" s="55">
        <v>1050</v>
      </c>
      <c r="D36" s="46" t="s">
        <v>910</v>
      </c>
      <c r="E36" t="s">
        <v>2621</v>
      </c>
      <c r="F36">
        <v>576187.6</v>
      </c>
      <c r="G36">
        <v>0</v>
      </c>
      <c r="H36">
        <v>164831.99</v>
      </c>
      <c r="I36">
        <v>14.19</v>
      </c>
      <c r="J36">
        <v>619.79</v>
      </c>
      <c r="K36">
        <v>102507.87</v>
      </c>
      <c r="O36">
        <v>6300</v>
      </c>
      <c r="Q36">
        <v>0</v>
      </c>
      <c r="T36">
        <v>-793386.65</v>
      </c>
      <c r="U36">
        <v>1656318.18</v>
      </c>
      <c r="V36">
        <v>28844.29</v>
      </c>
      <c r="X36">
        <v>1613.8</v>
      </c>
      <c r="Z36">
        <v>61890</v>
      </c>
      <c r="AA36">
        <v>24800</v>
      </c>
      <c r="AB36">
        <v>94140</v>
      </c>
      <c r="AD36">
        <v>1494</v>
      </c>
      <c r="AE36">
        <v>43125.55</v>
      </c>
      <c r="AF36">
        <v>3458.63</v>
      </c>
      <c r="AI36" s="59">
        <f t="shared" si="1"/>
        <v>741033.77999999991</v>
      </c>
      <c r="AJ36" s="29">
        <f t="shared" si="2"/>
        <v>6300</v>
      </c>
      <c r="AK36" s="19">
        <f t="shared" si="3"/>
        <v>734733.77999999991</v>
      </c>
      <c r="AL36" s="13">
        <f t="shared" si="4"/>
        <v>183937.8</v>
      </c>
      <c r="AM36" s="14">
        <f t="shared" si="5"/>
        <v>142218.18</v>
      </c>
      <c r="AN36" s="24">
        <f t="shared" si="6"/>
        <v>41719.619999999995</v>
      </c>
    </row>
    <row r="37" spans="1:40" x14ac:dyDescent="0.25">
      <c r="A37" t="s">
        <v>430</v>
      </c>
      <c r="B37" t="s">
        <v>431</v>
      </c>
      <c r="C37" s="55">
        <v>2081</v>
      </c>
      <c r="D37" s="46" t="s">
        <v>911</v>
      </c>
      <c r="E37" t="s">
        <v>2622</v>
      </c>
      <c r="F37">
        <v>822081.91</v>
      </c>
      <c r="G37">
        <v>0</v>
      </c>
      <c r="H37">
        <v>689531.43</v>
      </c>
      <c r="J37">
        <v>19852.8</v>
      </c>
      <c r="K37">
        <v>253377.81</v>
      </c>
      <c r="O37">
        <v>36220</v>
      </c>
      <c r="Q37">
        <v>15.23</v>
      </c>
      <c r="T37">
        <v>689689.58</v>
      </c>
      <c r="U37">
        <v>1118559.83</v>
      </c>
      <c r="V37">
        <v>28193.41</v>
      </c>
      <c r="X37">
        <v>1841.84</v>
      </c>
      <c r="AA37">
        <v>25000</v>
      </c>
      <c r="AB37">
        <v>61331</v>
      </c>
      <c r="AE37">
        <v>51992.959999999999</v>
      </c>
      <c r="AF37">
        <v>1351.98</v>
      </c>
      <c r="AI37" s="59">
        <f t="shared" si="1"/>
        <v>1511613.34</v>
      </c>
      <c r="AJ37" s="29">
        <f t="shared" si="2"/>
        <v>36235.230000000003</v>
      </c>
      <c r="AK37" s="19">
        <f t="shared" si="3"/>
        <v>1475378.11</v>
      </c>
      <c r="AL37" s="13">
        <f t="shared" si="4"/>
        <v>88172.84</v>
      </c>
      <c r="AM37" s="14">
        <f t="shared" si="5"/>
        <v>114675.93999999999</v>
      </c>
      <c r="AN37" s="24">
        <f t="shared" si="6"/>
        <v>-26503.099999999991</v>
      </c>
    </row>
    <row r="38" spans="1:40" x14ac:dyDescent="0.25">
      <c r="A38" t="s">
        <v>430</v>
      </c>
      <c r="B38" t="s">
        <v>431</v>
      </c>
      <c r="C38" s="55">
        <v>2563</v>
      </c>
      <c r="D38" s="46" t="s">
        <v>912</v>
      </c>
      <c r="E38" t="s">
        <v>2623</v>
      </c>
      <c r="F38">
        <v>176380.06</v>
      </c>
      <c r="G38">
        <v>0</v>
      </c>
      <c r="H38">
        <v>682019.92</v>
      </c>
      <c r="J38">
        <v>-12153.27</v>
      </c>
      <c r="K38">
        <v>21114.42</v>
      </c>
      <c r="O38">
        <v>18170</v>
      </c>
      <c r="Q38">
        <v>0</v>
      </c>
      <c r="T38">
        <v>-486542.32</v>
      </c>
      <c r="U38">
        <v>1381444.13</v>
      </c>
      <c r="V38">
        <v>28566.58</v>
      </c>
      <c r="Z38">
        <v>120580</v>
      </c>
      <c r="AA38">
        <v>9000</v>
      </c>
      <c r="AB38">
        <v>133390</v>
      </c>
      <c r="AE38">
        <v>53381.53</v>
      </c>
      <c r="AF38">
        <v>17085.73</v>
      </c>
      <c r="AI38" s="59">
        <f t="shared" si="1"/>
        <v>858399.98</v>
      </c>
      <c r="AJ38" s="29">
        <f t="shared" si="2"/>
        <v>18170</v>
      </c>
      <c r="AK38" s="19">
        <f t="shared" si="3"/>
        <v>840229.98</v>
      </c>
      <c r="AL38" s="13">
        <f t="shared" si="4"/>
        <v>262970</v>
      </c>
      <c r="AM38" s="14">
        <f t="shared" si="5"/>
        <v>203857.26</v>
      </c>
      <c r="AN38" s="24">
        <f t="shared" si="6"/>
        <v>59112.739999999991</v>
      </c>
    </row>
    <row r="39" spans="1:40" x14ac:dyDescent="0.25">
      <c r="A39" t="s">
        <v>430</v>
      </c>
      <c r="B39" t="s">
        <v>431</v>
      </c>
      <c r="C39" s="55">
        <v>2302</v>
      </c>
      <c r="D39" s="46" t="s">
        <v>913</v>
      </c>
      <c r="E39" t="s">
        <v>2624</v>
      </c>
      <c r="F39">
        <v>181853.12</v>
      </c>
      <c r="G39">
        <v>200000</v>
      </c>
      <c r="H39">
        <v>481346.73</v>
      </c>
      <c r="J39">
        <v>-60575.18</v>
      </c>
      <c r="K39">
        <v>55380.63</v>
      </c>
      <c r="Q39">
        <v>0</v>
      </c>
      <c r="T39">
        <v>-309692.19</v>
      </c>
      <c r="U39">
        <v>1240631.49</v>
      </c>
      <c r="V39">
        <v>23593.48</v>
      </c>
      <c r="Z39">
        <v>104450</v>
      </c>
      <c r="AA39">
        <v>11400</v>
      </c>
      <c r="AB39">
        <v>129819</v>
      </c>
      <c r="AE39">
        <v>61019.96</v>
      </c>
      <c r="AF39">
        <v>21515.95</v>
      </c>
      <c r="AH39">
        <v>22.57</v>
      </c>
      <c r="AI39" s="59">
        <f t="shared" si="1"/>
        <v>863199.85</v>
      </c>
      <c r="AJ39" s="29">
        <f t="shared" si="2"/>
        <v>0</v>
      </c>
      <c r="AK39" s="19">
        <f t="shared" si="3"/>
        <v>863199.85</v>
      </c>
      <c r="AL39" s="13">
        <f t="shared" si="4"/>
        <v>245669</v>
      </c>
      <c r="AM39" s="14">
        <f t="shared" si="5"/>
        <v>212377.48</v>
      </c>
      <c r="AN39" s="24">
        <f t="shared" si="6"/>
        <v>33291.51999999999</v>
      </c>
    </row>
    <row r="40" spans="1:40" x14ac:dyDescent="0.25">
      <c r="A40" t="s">
        <v>430</v>
      </c>
      <c r="B40" t="s">
        <v>431</v>
      </c>
      <c r="C40" s="55">
        <v>2921</v>
      </c>
      <c r="D40" s="46" t="s">
        <v>914</v>
      </c>
      <c r="E40" t="s">
        <v>2625</v>
      </c>
      <c r="F40">
        <v>461535.59</v>
      </c>
      <c r="G40">
        <v>0</v>
      </c>
      <c r="H40">
        <v>68511.03</v>
      </c>
      <c r="J40">
        <v>-634744.73</v>
      </c>
      <c r="K40">
        <v>264551.05</v>
      </c>
      <c r="O40">
        <v>8540</v>
      </c>
      <c r="Q40">
        <v>0</v>
      </c>
      <c r="T40">
        <v>-2156249.9300000002</v>
      </c>
      <c r="U40">
        <v>2356118.79</v>
      </c>
      <c r="V40">
        <v>27541.279999999999</v>
      </c>
      <c r="Y40">
        <v>2400</v>
      </c>
      <c r="Z40">
        <v>105410</v>
      </c>
      <c r="AA40">
        <v>10500</v>
      </c>
      <c r="AB40">
        <v>118682</v>
      </c>
      <c r="AE40">
        <v>61435.38</v>
      </c>
      <c r="AF40">
        <v>14289.82</v>
      </c>
      <c r="AI40" s="59">
        <f t="shared" si="1"/>
        <v>530046.62</v>
      </c>
      <c r="AJ40" s="29">
        <f t="shared" si="2"/>
        <v>8540</v>
      </c>
      <c r="AK40" s="19">
        <f t="shared" si="3"/>
        <v>521506.62</v>
      </c>
      <c r="AL40" s="13">
        <f t="shared" si="4"/>
        <v>236992</v>
      </c>
      <c r="AM40" s="14">
        <f t="shared" si="5"/>
        <v>194407.2</v>
      </c>
      <c r="AN40" s="24">
        <f t="shared" si="6"/>
        <v>42584.799999999988</v>
      </c>
    </row>
    <row r="41" spans="1:40" x14ac:dyDescent="0.25">
      <c r="A41" t="s">
        <v>430</v>
      </c>
      <c r="B41" t="s">
        <v>431</v>
      </c>
      <c r="C41" s="55">
        <v>2021</v>
      </c>
      <c r="D41" s="46" t="s">
        <v>915</v>
      </c>
      <c r="E41" t="s">
        <v>2626</v>
      </c>
      <c r="F41">
        <v>337468.99</v>
      </c>
      <c r="G41">
        <v>0</v>
      </c>
      <c r="H41">
        <v>154368.74</v>
      </c>
      <c r="J41">
        <v>-408689.64</v>
      </c>
      <c r="K41">
        <v>146491.56</v>
      </c>
      <c r="O41">
        <v>100000</v>
      </c>
      <c r="Q41">
        <v>725.24</v>
      </c>
      <c r="T41">
        <v>-2077976.58</v>
      </c>
      <c r="U41">
        <v>1990390.15</v>
      </c>
      <c r="V41">
        <v>22829.77</v>
      </c>
      <c r="W41">
        <v>261050</v>
      </c>
      <c r="Z41">
        <v>54660</v>
      </c>
      <c r="AA41">
        <v>24200</v>
      </c>
      <c r="AB41">
        <v>80013.320000000007</v>
      </c>
      <c r="AE41">
        <v>63744.11</v>
      </c>
      <c r="AF41">
        <v>2481.5</v>
      </c>
      <c r="AI41" s="59">
        <f t="shared" si="1"/>
        <v>491837.73</v>
      </c>
      <c r="AJ41" s="29">
        <f t="shared" si="2"/>
        <v>100725.24</v>
      </c>
      <c r="AK41" s="19">
        <f t="shared" si="3"/>
        <v>391112.49</v>
      </c>
      <c r="AL41" s="13">
        <f t="shared" si="4"/>
        <v>419923.32</v>
      </c>
      <c r="AM41" s="14">
        <f t="shared" si="5"/>
        <v>146238.93</v>
      </c>
      <c r="AN41" s="24">
        <f t="shared" si="6"/>
        <v>273684.39</v>
      </c>
    </row>
    <row r="42" spans="1:40" x14ac:dyDescent="0.25">
      <c r="A42" t="s">
        <v>430</v>
      </c>
      <c r="B42" t="s">
        <v>431</v>
      </c>
      <c r="C42" s="55">
        <v>1750</v>
      </c>
      <c r="D42" s="46" t="s">
        <v>916</v>
      </c>
      <c r="E42" t="s">
        <v>2627</v>
      </c>
      <c r="F42">
        <v>508639.32</v>
      </c>
      <c r="G42">
        <v>0</v>
      </c>
      <c r="H42">
        <v>508695.3</v>
      </c>
      <c r="J42">
        <v>288142.64</v>
      </c>
      <c r="K42">
        <v>330935.78999999998</v>
      </c>
      <c r="Q42">
        <v>320.91000000000003</v>
      </c>
      <c r="T42">
        <v>809207.42</v>
      </c>
      <c r="U42">
        <v>498635.02</v>
      </c>
      <c r="V42">
        <v>22603.65</v>
      </c>
      <c r="W42">
        <v>334144</v>
      </c>
      <c r="Z42">
        <v>24010</v>
      </c>
      <c r="AA42">
        <v>32800</v>
      </c>
      <c r="AB42">
        <v>35571</v>
      </c>
      <c r="AE42">
        <v>49304.95</v>
      </c>
      <c r="AF42">
        <v>432</v>
      </c>
      <c r="AI42" s="59">
        <f t="shared" si="1"/>
        <v>1017334.62</v>
      </c>
      <c r="AJ42" s="29">
        <f t="shared" si="2"/>
        <v>320.91000000000003</v>
      </c>
      <c r="AK42" s="19">
        <f t="shared" si="3"/>
        <v>1017013.71</v>
      </c>
      <c r="AL42" s="13">
        <f t="shared" si="4"/>
        <v>426525</v>
      </c>
      <c r="AM42" s="14">
        <f t="shared" si="5"/>
        <v>85307.95</v>
      </c>
      <c r="AN42" s="24">
        <f t="shared" si="6"/>
        <v>341217.05</v>
      </c>
    </row>
    <row r="43" spans="1:40" x14ac:dyDescent="0.25">
      <c r="A43" t="s">
        <v>430</v>
      </c>
      <c r="B43" t="s">
        <v>431</v>
      </c>
      <c r="C43" s="55">
        <v>1875</v>
      </c>
      <c r="D43" s="46" t="s">
        <v>917</v>
      </c>
      <c r="E43" t="s">
        <v>2628</v>
      </c>
      <c r="F43">
        <v>88822.42</v>
      </c>
      <c r="G43">
        <v>0</v>
      </c>
      <c r="H43">
        <v>458608.93</v>
      </c>
      <c r="J43">
        <v>-18438.84</v>
      </c>
      <c r="K43">
        <v>-93615.51</v>
      </c>
      <c r="O43">
        <v>123510</v>
      </c>
      <c r="Q43">
        <v>0</v>
      </c>
      <c r="T43">
        <v>-101136.2</v>
      </c>
      <c r="U43">
        <v>452082.82</v>
      </c>
      <c r="V43">
        <v>26751.74</v>
      </c>
      <c r="X43">
        <v>342.73</v>
      </c>
      <c r="Z43">
        <v>97440</v>
      </c>
      <c r="AA43">
        <v>12000</v>
      </c>
      <c r="AB43">
        <v>121654</v>
      </c>
      <c r="AE43">
        <v>35519.25</v>
      </c>
      <c r="AF43">
        <v>18440.84</v>
      </c>
      <c r="AI43" s="59">
        <f t="shared" si="1"/>
        <v>547431.35</v>
      </c>
      <c r="AJ43" s="29">
        <f t="shared" si="2"/>
        <v>123510</v>
      </c>
      <c r="AK43" s="19">
        <f t="shared" si="3"/>
        <v>423921.35</v>
      </c>
      <c r="AL43" s="13">
        <f t="shared" si="4"/>
        <v>231436.72999999998</v>
      </c>
      <c r="AM43" s="14">
        <f t="shared" si="5"/>
        <v>175614.09</v>
      </c>
      <c r="AN43" s="24">
        <f t="shared" si="6"/>
        <v>55822.639999999985</v>
      </c>
    </row>
    <row r="44" spans="1:40" x14ac:dyDescent="0.25">
      <c r="A44" t="s">
        <v>430</v>
      </c>
      <c r="B44" t="s">
        <v>431</v>
      </c>
      <c r="C44" s="55">
        <v>2733</v>
      </c>
      <c r="D44" s="46" t="s">
        <v>918</v>
      </c>
      <c r="E44" t="s">
        <v>2629</v>
      </c>
      <c r="F44">
        <v>174146.1</v>
      </c>
      <c r="G44">
        <v>0</v>
      </c>
      <c r="H44">
        <v>48464.85</v>
      </c>
      <c r="J44">
        <v>84978.54</v>
      </c>
      <c r="K44">
        <v>143925.92000000001</v>
      </c>
      <c r="O44">
        <v>0</v>
      </c>
      <c r="Q44">
        <v>16788.68</v>
      </c>
      <c r="T44">
        <v>-4903385.51</v>
      </c>
      <c r="U44">
        <v>5378772.1500000004</v>
      </c>
      <c r="V44">
        <v>26066.78</v>
      </c>
      <c r="Z44">
        <v>99340</v>
      </c>
      <c r="AA44">
        <v>9300</v>
      </c>
      <c r="AB44">
        <v>111573</v>
      </c>
      <c r="AE44">
        <v>58257.67</v>
      </c>
      <c r="AF44">
        <v>5536.02</v>
      </c>
      <c r="AI44" s="59">
        <f t="shared" si="1"/>
        <v>222610.95</v>
      </c>
      <c r="AJ44" s="29">
        <f t="shared" si="2"/>
        <v>16788.68</v>
      </c>
      <c r="AK44" s="19">
        <f t="shared" si="3"/>
        <v>205822.27000000002</v>
      </c>
      <c r="AL44" s="13">
        <f t="shared" si="4"/>
        <v>220213</v>
      </c>
      <c r="AM44" s="14">
        <f t="shared" si="5"/>
        <v>175366.68999999997</v>
      </c>
      <c r="AN44" s="24">
        <f t="shared" si="6"/>
        <v>44846.310000000027</v>
      </c>
    </row>
    <row r="45" spans="1:40" x14ac:dyDescent="0.25">
      <c r="A45" t="s">
        <v>430</v>
      </c>
      <c r="B45" t="s">
        <v>431</v>
      </c>
      <c r="C45" s="55">
        <v>2730</v>
      </c>
      <c r="D45" s="46" t="s">
        <v>919</v>
      </c>
      <c r="E45" t="s">
        <v>2630</v>
      </c>
      <c r="F45">
        <v>265731.53999999998</v>
      </c>
      <c r="G45">
        <v>0</v>
      </c>
      <c r="H45">
        <v>578762.43000000005</v>
      </c>
      <c r="J45">
        <v>-6879.33</v>
      </c>
      <c r="K45">
        <v>93924.31</v>
      </c>
      <c r="Q45">
        <v>0</v>
      </c>
      <c r="T45">
        <v>-829124.1</v>
      </c>
      <c r="U45">
        <v>1780248.13</v>
      </c>
      <c r="V45">
        <v>32087.77</v>
      </c>
      <c r="Z45">
        <v>95200</v>
      </c>
      <c r="AA45">
        <v>22200</v>
      </c>
      <c r="AB45">
        <v>131870</v>
      </c>
      <c r="AE45">
        <v>35270.57</v>
      </c>
      <c r="AF45">
        <v>1932.28</v>
      </c>
      <c r="AI45" s="59">
        <f t="shared" si="1"/>
        <v>844493.97</v>
      </c>
      <c r="AJ45" s="29">
        <f t="shared" si="2"/>
        <v>0</v>
      </c>
      <c r="AK45" s="19">
        <f t="shared" si="3"/>
        <v>844493.97</v>
      </c>
      <c r="AL45" s="13">
        <f t="shared" si="4"/>
        <v>249270</v>
      </c>
      <c r="AM45" s="14">
        <f t="shared" si="5"/>
        <v>169072.85</v>
      </c>
      <c r="AN45" s="24">
        <f t="shared" si="6"/>
        <v>80197.149999999994</v>
      </c>
    </row>
    <row r="46" spans="1:40" x14ac:dyDescent="0.25">
      <c r="A46" t="s">
        <v>430</v>
      </c>
      <c r="B46" t="s">
        <v>431</v>
      </c>
      <c r="C46" s="55">
        <v>2627</v>
      </c>
      <c r="D46" s="46" t="s">
        <v>920</v>
      </c>
      <c r="E46" t="s">
        <v>2631</v>
      </c>
      <c r="F46">
        <v>108696.44</v>
      </c>
      <c r="G46">
        <v>709333.99</v>
      </c>
      <c r="H46">
        <v>53300.26</v>
      </c>
      <c r="I46">
        <v>10.01</v>
      </c>
      <c r="J46">
        <v>1916855.72</v>
      </c>
      <c r="K46">
        <v>395702.81</v>
      </c>
      <c r="O46">
        <v>24400</v>
      </c>
      <c r="P46">
        <v>57130</v>
      </c>
      <c r="Q46">
        <v>15802.18</v>
      </c>
      <c r="R46">
        <v>28800</v>
      </c>
      <c r="T46">
        <v>424145.65</v>
      </c>
      <c r="U46">
        <v>2690789.95</v>
      </c>
      <c r="V46">
        <v>33257.78</v>
      </c>
      <c r="Z46">
        <v>151670</v>
      </c>
      <c r="AB46">
        <v>170610</v>
      </c>
      <c r="AE46">
        <v>71386.33</v>
      </c>
      <c r="AF46">
        <v>100</v>
      </c>
      <c r="AI46" s="59">
        <f t="shared" si="1"/>
        <v>871340.7</v>
      </c>
      <c r="AJ46" s="29">
        <f t="shared" si="2"/>
        <v>126132.18</v>
      </c>
      <c r="AK46" s="19">
        <f t="shared" si="3"/>
        <v>745208.52</v>
      </c>
      <c r="AL46" s="13">
        <f t="shared" si="4"/>
        <v>322280</v>
      </c>
      <c r="AM46" s="14">
        <f t="shared" si="5"/>
        <v>242096.33000000002</v>
      </c>
      <c r="AN46" s="24">
        <f t="shared" si="6"/>
        <v>80183.669999999984</v>
      </c>
    </row>
    <row r="47" spans="1:40" x14ac:dyDescent="0.25">
      <c r="A47" t="s">
        <v>430</v>
      </c>
      <c r="B47" t="s">
        <v>431</v>
      </c>
      <c r="C47" s="55">
        <v>1841</v>
      </c>
      <c r="D47" s="46" t="s">
        <v>921</v>
      </c>
      <c r="E47" t="s">
        <v>2632</v>
      </c>
      <c r="F47">
        <v>530928.53</v>
      </c>
      <c r="G47">
        <v>10000</v>
      </c>
      <c r="H47">
        <v>168465.18</v>
      </c>
      <c r="J47">
        <v>60262.36</v>
      </c>
      <c r="K47">
        <v>44207.77</v>
      </c>
      <c r="Q47">
        <v>5896.43</v>
      </c>
      <c r="T47">
        <v>-1186063.21</v>
      </c>
      <c r="U47">
        <v>2057308.95</v>
      </c>
      <c r="V47">
        <v>23319.41</v>
      </c>
      <c r="Z47">
        <v>78000</v>
      </c>
      <c r="AA47">
        <v>10600</v>
      </c>
      <c r="AB47">
        <v>112400</v>
      </c>
      <c r="AE47">
        <v>55364.9</v>
      </c>
      <c r="AF47">
        <v>7432.84</v>
      </c>
      <c r="AI47" s="59">
        <f t="shared" si="1"/>
        <v>709393.71</v>
      </c>
      <c r="AJ47" s="29">
        <f t="shared" si="2"/>
        <v>5896.43</v>
      </c>
      <c r="AK47" s="19">
        <f t="shared" si="3"/>
        <v>703497.27999999991</v>
      </c>
      <c r="AL47" s="13">
        <f t="shared" si="4"/>
        <v>201000</v>
      </c>
      <c r="AM47" s="14">
        <f t="shared" si="5"/>
        <v>175197.74</v>
      </c>
      <c r="AN47" s="24">
        <f t="shared" si="6"/>
        <v>25802.260000000009</v>
      </c>
    </row>
    <row r="48" spans="1:40" x14ac:dyDescent="0.25">
      <c r="A48" t="s">
        <v>430</v>
      </c>
      <c r="B48" t="s">
        <v>431</v>
      </c>
      <c r="C48" s="55">
        <v>2414</v>
      </c>
      <c r="D48" s="46" t="s">
        <v>922</v>
      </c>
      <c r="E48" t="s">
        <v>2633</v>
      </c>
      <c r="F48">
        <v>72171.289999999994</v>
      </c>
      <c r="G48">
        <v>0</v>
      </c>
      <c r="H48">
        <v>139817.76999999999</v>
      </c>
      <c r="J48">
        <v>78641.81</v>
      </c>
      <c r="K48">
        <v>105458.75</v>
      </c>
      <c r="O48">
        <v>4403.16</v>
      </c>
      <c r="Q48">
        <v>0</v>
      </c>
      <c r="T48">
        <v>-1571537.25</v>
      </c>
      <c r="U48">
        <v>1988049.06</v>
      </c>
      <c r="V48">
        <v>32006.15</v>
      </c>
      <c r="AA48">
        <v>12000</v>
      </c>
      <c r="AB48">
        <v>23825</v>
      </c>
      <c r="AE48">
        <v>40340</v>
      </c>
      <c r="AF48">
        <v>4666.5</v>
      </c>
      <c r="AI48" s="59">
        <f t="shared" si="1"/>
        <v>211989.06</v>
      </c>
      <c r="AJ48" s="29">
        <f t="shared" si="2"/>
        <v>4403.16</v>
      </c>
      <c r="AK48" s="19">
        <f t="shared" si="3"/>
        <v>207585.9</v>
      </c>
      <c r="AL48" s="13">
        <f t="shared" si="4"/>
        <v>35825</v>
      </c>
      <c r="AM48" s="14">
        <f t="shared" si="5"/>
        <v>68831.5</v>
      </c>
      <c r="AN48" s="24">
        <f t="shared" si="6"/>
        <v>-33006.5</v>
      </c>
    </row>
    <row r="49" spans="1:40" x14ac:dyDescent="0.25">
      <c r="A49" t="s">
        <v>430</v>
      </c>
      <c r="B49" t="s">
        <v>431</v>
      </c>
      <c r="C49" s="55">
        <v>1799</v>
      </c>
      <c r="D49" s="46" t="s">
        <v>923</v>
      </c>
      <c r="E49" t="s">
        <v>2634</v>
      </c>
      <c r="F49">
        <v>105669.23</v>
      </c>
      <c r="G49">
        <v>0</v>
      </c>
      <c r="H49">
        <v>203386.18</v>
      </c>
      <c r="J49">
        <v>-37801.97</v>
      </c>
      <c r="K49">
        <v>152453.13</v>
      </c>
      <c r="Q49">
        <v>0</v>
      </c>
      <c r="T49">
        <v>-1455875.32</v>
      </c>
      <c r="U49">
        <v>1911374.52</v>
      </c>
      <c r="V49">
        <v>25175.86</v>
      </c>
      <c r="Z49">
        <v>63290</v>
      </c>
      <c r="AA49">
        <v>22700</v>
      </c>
      <c r="AB49">
        <v>101174</v>
      </c>
      <c r="AE49">
        <v>40048.94</v>
      </c>
      <c r="AF49">
        <v>1735.55</v>
      </c>
      <c r="AI49" s="59">
        <f t="shared" si="1"/>
        <v>309055.40999999997</v>
      </c>
      <c r="AJ49" s="29">
        <f t="shared" si="2"/>
        <v>0</v>
      </c>
      <c r="AK49" s="19">
        <f t="shared" si="3"/>
        <v>309055.40999999997</v>
      </c>
      <c r="AL49" s="13">
        <f t="shared" si="4"/>
        <v>187164</v>
      </c>
      <c r="AM49" s="14">
        <f t="shared" si="5"/>
        <v>142958.49</v>
      </c>
      <c r="AN49" s="24">
        <f t="shared" si="6"/>
        <v>44205.510000000009</v>
      </c>
    </row>
    <row r="50" spans="1:40" x14ac:dyDescent="0.25">
      <c r="A50" t="s">
        <v>434</v>
      </c>
      <c r="B50" t="s">
        <v>435</v>
      </c>
      <c r="C50" s="55">
        <v>2442</v>
      </c>
      <c r="D50" s="46" t="s">
        <v>924</v>
      </c>
      <c r="E50" t="s">
        <v>2635</v>
      </c>
      <c r="F50">
        <v>267396.83</v>
      </c>
      <c r="G50">
        <v>27521.31</v>
      </c>
      <c r="H50">
        <v>39677.53</v>
      </c>
      <c r="J50">
        <v>6</v>
      </c>
      <c r="K50">
        <v>65670.539999999994</v>
      </c>
      <c r="O50">
        <v>7480</v>
      </c>
      <c r="Q50">
        <v>864</v>
      </c>
      <c r="T50">
        <v>-1583333.49</v>
      </c>
      <c r="U50">
        <v>1946410.43</v>
      </c>
      <c r="V50">
        <v>117235.43</v>
      </c>
      <c r="Z50">
        <v>68439</v>
      </c>
      <c r="AA50">
        <v>3000</v>
      </c>
      <c r="AB50">
        <v>72419</v>
      </c>
      <c r="AC50">
        <v>0</v>
      </c>
      <c r="AE50">
        <v>82000</v>
      </c>
      <c r="AF50">
        <v>5404.16</v>
      </c>
      <c r="AI50" s="59">
        <f t="shared" si="1"/>
        <v>334595.67000000004</v>
      </c>
      <c r="AJ50" s="29">
        <f t="shared" si="2"/>
        <v>8344</v>
      </c>
      <c r="AK50" s="19">
        <f t="shared" si="3"/>
        <v>326251.67000000004</v>
      </c>
      <c r="AL50" s="13">
        <f t="shared" si="4"/>
        <v>143858</v>
      </c>
      <c r="AM50" s="14">
        <f t="shared" si="5"/>
        <v>159823.16</v>
      </c>
      <c r="AN50" s="24">
        <f t="shared" si="6"/>
        <v>-15965.160000000003</v>
      </c>
    </row>
    <row r="51" spans="1:40" x14ac:dyDescent="0.25">
      <c r="A51" t="s">
        <v>434</v>
      </c>
      <c r="B51" t="s">
        <v>435</v>
      </c>
      <c r="C51" s="55">
        <v>1417</v>
      </c>
      <c r="D51" s="46" t="s">
        <v>925</v>
      </c>
      <c r="E51" t="s">
        <v>2636</v>
      </c>
      <c r="F51">
        <v>54314.23</v>
      </c>
      <c r="G51">
        <v>25976</v>
      </c>
      <c r="H51">
        <v>35569.410000000003</v>
      </c>
      <c r="J51">
        <v>99820.76</v>
      </c>
      <c r="K51">
        <v>78169.899999999994</v>
      </c>
      <c r="O51">
        <v>57189.2</v>
      </c>
      <c r="T51">
        <v>-1148463.45</v>
      </c>
      <c r="U51">
        <v>1372237.86</v>
      </c>
      <c r="V51">
        <v>68242.95</v>
      </c>
      <c r="Z51">
        <v>76230</v>
      </c>
      <c r="AA51">
        <v>1500</v>
      </c>
      <c r="AB51">
        <v>84870</v>
      </c>
      <c r="AC51">
        <v>640</v>
      </c>
      <c r="AD51">
        <v>8530</v>
      </c>
      <c r="AE51">
        <v>36150.11</v>
      </c>
      <c r="AF51">
        <v>2896.15</v>
      </c>
      <c r="AI51" s="59">
        <f t="shared" si="1"/>
        <v>115859.64000000001</v>
      </c>
      <c r="AJ51" s="29">
        <f t="shared" si="2"/>
        <v>57189.2</v>
      </c>
      <c r="AK51" s="19">
        <f t="shared" si="3"/>
        <v>58670.440000000017</v>
      </c>
      <c r="AL51" s="13">
        <f t="shared" si="4"/>
        <v>171770</v>
      </c>
      <c r="AM51" s="14">
        <f t="shared" si="5"/>
        <v>133086.26</v>
      </c>
      <c r="AN51" s="24">
        <f t="shared" si="6"/>
        <v>38683.739999999991</v>
      </c>
    </row>
    <row r="52" spans="1:40" x14ac:dyDescent="0.25">
      <c r="A52" t="s">
        <v>434</v>
      </c>
      <c r="B52" t="s">
        <v>435</v>
      </c>
      <c r="C52" s="55">
        <v>2427</v>
      </c>
      <c r="D52" s="46" t="s">
        <v>926</v>
      </c>
      <c r="E52" t="s">
        <v>2637</v>
      </c>
      <c r="F52">
        <v>93926.3</v>
      </c>
      <c r="G52">
        <v>0</v>
      </c>
      <c r="H52">
        <v>136372.85</v>
      </c>
      <c r="J52">
        <v>36631.519999999997</v>
      </c>
      <c r="K52">
        <v>45112.46</v>
      </c>
      <c r="O52">
        <v>10450</v>
      </c>
      <c r="Q52">
        <v>898.84</v>
      </c>
      <c r="T52">
        <v>-365101.75</v>
      </c>
      <c r="U52">
        <v>578798.57999999996</v>
      </c>
      <c r="V52">
        <v>93780</v>
      </c>
      <c r="Z52">
        <v>88084.5</v>
      </c>
      <c r="AB52">
        <v>88084.5</v>
      </c>
      <c r="AE52">
        <v>3500</v>
      </c>
      <c r="AF52">
        <v>3282.54</v>
      </c>
      <c r="AI52" s="59">
        <f t="shared" si="1"/>
        <v>230299.15000000002</v>
      </c>
      <c r="AJ52" s="29">
        <f t="shared" si="2"/>
        <v>11348.84</v>
      </c>
      <c r="AK52" s="19">
        <f t="shared" si="3"/>
        <v>218950.31000000003</v>
      </c>
      <c r="AL52" s="13">
        <f t="shared" si="4"/>
        <v>176169</v>
      </c>
      <c r="AM52" s="14">
        <f t="shared" si="5"/>
        <v>94867.04</v>
      </c>
      <c r="AN52" s="24">
        <f t="shared" si="6"/>
        <v>81301.960000000006</v>
      </c>
    </row>
    <row r="53" spans="1:40" x14ac:dyDescent="0.25">
      <c r="A53" t="s">
        <v>434</v>
      </c>
      <c r="B53" t="s">
        <v>435</v>
      </c>
      <c r="C53" s="55">
        <v>1385</v>
      </c>
      <c r="D53" s="46" t="s">
        <v>927</v>
      </c>
      <c r="E53" t="s">
        <v>2638</v>
      </c>
      <c r="F53">
        <v>264096.96000000002</v>
      </c>
      <c r="G53">
        <v>5610</v>
      </c>
      <c r="H53">
        <v>129289.74</v>
      </c>
      <c r="J53">
        <v>824815.64</v>
      </c>
      <c r="K53">
        <v>61508.93</v>
      </c>
      <c r="O53">
        <v>28880</v>
      </c>
      <c r="Q53">
        <v>198.91</v>
      </c>
      <c r="T53">
        <v>-562388.65</v>
      </c>
      <c r="U53">
        <v>1787234.17</v>
      </c>
      <c r="V53">
        <v>85875</v>
      </c>
      <c r="Z53">
        <v>75329</v>
      </c>
      <c r="AA53">
        <v>1500</v>
      </c>
      <c r="AB53">
        <v>99472.09</v>
      </c>
      <c r="AE53">
        <v>18143.07</v>
      </c>
      <c r="AF53">
        <v>13692</v>
      </c>
      <c r="AI53" s="59">
        <f t="shared" si="1"/>
        <v>398996.7</v>
      </c>
      <c r="AJ53" s="29">
        <f t="shared" si="2"/>
        <v>29078.91</v>
      </c>
      <c r="AK53" s="19">
        <f t="shared" si="3"/>
        <v>369917.79000000004</v>
      </c>
      <c r="AL53" s="13">
        <f t="shared" si="4"/>
        <v>176301.09</v>
      </c>
      <c r="AM53" s="14">
        <f t="shared" si="5"/>
        <v>131307.16</v>
      </c>
      <c r="AN53" s="24">
        <f t="shared" si="6"/>
        <v>44993.929999999993</v>
      </c>
    </row>
    <row r="54" spans="1:40" ht="15.75" customHeight="1" x14ac:dyDescent="0.25">
      <c r="A54" t="s">
        <v>434</v>
      </c>
      <c r="B54" t="s">
        <v>435</v>
      </c>
      <c r="C54" s="55">
        <v>4108</v>
      </c>
      <c r="D54" s="46" t="s">
        <v>928</v>
      </c>
      <c r="E54" t="s">
        <v>2639</v>
      </c>
      <c r="F54">
        <v>249150.86</v>
      </c>
      <c r="G54">
        <v>0</v>
      </c>
      <c r="H54">
        <v>90115.28</v>
      </c>
      <c r="J54">
        <v>32231.200000000001</v>
      </c>
      <c r="K54">
        <v>537545.86</v>
      </c>
      <c r="O54">
        <v>37500</v>
      </c>
      <c r="Q54">
        <v>1462.17</v>
      </c>
      <c r="S54">
        <v>-586978.19999999995</v>
      </c>
      <c r="T54">
        <v>-1011625.72</v>
      </c>
      <c r="U54">
        <v>2469567.41</v>
      </c>
      <c r="V54">
        <v>127174.39999999999</v>
      </c>
      <c r="Z54">
        <v>71221.5</v>
      </c>
      <c r="AA54">
        <v>1500</v>
      </c>
      <c r="AB54">
        <v>93947.3</v>
      </c>
      <c r="AE54">
        <v>99820</v>
      </c>
      <c r="AF54">
        <v>7011.06</v>
      </c>
      <c r="AI54" s="59">
        <f t="shared" si="1"/>
        <v>339266.14</v>
      </c>
      <c r="AJ54" s="29">
        <f t="shared" si="2"/>
        <v>38962.17</v>
      </c>
      <c r="AK54" s="19">
        <f t="shared" si="3"/>
        <v>300303.97000000003</v>
      </c>
      <c r="AL54" s="13">
        <f t="shared" si="4"/>
        <v>166668.79999999999</v>
      </c>
      <c r="AM54" s="14">
        <f t="shared" si="5"/>
        <v>200778.36</v>
      </c>
      <c r="AN54" s="24">
        <f t="shared" si="6"/>
        <v>-34109.56</v>
      </c>
    </row>
    <row r="55" spans="1:40" x14ac:dyDescent="0.25">
      <c r="A55" t="s">
        <v>434</v>
      </c>
      <c r="B55" t="s">
        <v>435</v>
      </c>
      <c r="C55" s="55">
        <v>2522</v>
      </c>
      <c r="D55" s="46" t="s">
        <v>929</v>
      </c>
      <c r="E55" t="s">
        <v>2640</v>
      </c>
      <c r="F55">
        <v>312603.94</v>
      </c>
      <c r="G55">
        <v>0</v>
      </c>
      <c r="H55">
        <v>28333.119999999999</v>
      </c>
      <c r="J55">
        <v>144133.82</v>
      </c>
      <c r="K55">
        <v>21430.89</v>
      </c>
      <c r="N55">
        <v>3000</v>
      </c>
      <c r="O55">
        <v>14770</v>
      </c>
      <c r="Q55">
        <v>12317.53</v>
      </c>
      <c r="T55">
        <v>-1631120.27</v>
      </c>
      <c r="U55">
        <v>2114448.44</v>
      </c>
      <c r="V55">
        <v>83260</v>
      </c>
      <c r="Z55">
        <v>146685</v>
      </c>
      <c r="AA55">
        <v>2500</v>
      </c>
      <c r="AB55">
        <v>149185</v>
      </c>
      <c r="AE55">
        <v>81322.67</v>
      </c>
      <c r="AF55">
        <v>8851.26</v>
      </c>
      <c r="AI55" s="59">
        <f t="shared" si="1"/>
        <v>340937.06</v>
      </c>
      <c r="AJ55" s="29">
        <f t="shared" si="2"/>
        <v>30087.53</v>
      </c>
      <c r="AK55" s="19">
        <f t="shared" si="3"/>
        <v>310849.53000000003</v>
      </c>
      <c r="AL55" s="13">
        <f t="shared" si="4"/>
        <v>298370</v>
      </c>
      <c r="AM55" s="14">
        <f t="shared" si="5"/>
        <v>239358.93</v>
      </c>
      <c r="AN55" s="24">
        <f t="shared" si="6"/>
        <v>59011.070000000007</v>
      </c>
    </row>
    <row r="56" spans="1:40" x14ac:dyDescent="0.25">
      <c r="A56" t="s">
        <v>434</v>
      </c>
      <c r="B56" t="s">
        <v>435</v>
      </c>
      <c r="C56" s="55">
        <v>1433</v>
      </c>
      <c r="D56" s="46" t="s">
        <v>930</v>
      </c>
      <c r="E56" t="s">
        <v>2641</v>
      </c>
      <c r="F56">
        <v>90869.29</v>
      </c>
      <c r="G56">
        <v>0</v>
      </c>
      <c r="H56">
        <v>12513.06</v>
      </c>
      <c r="J56">
        <v>832092.51</v>
      </c>
      <c r="K56">
        <v>42056.959999999999</v>
      </c>
      <c r="O56">
        <v>49820</v>
      </c>
      <c r="Q56">
        <v>485.3</v>
      </c>
      <c r="T56">
        <v>-1866097.34</v>
      </c>
      <c r="U56">
        <v>2791483.6</v>
      </c>
      <c r="V56">
        <v>70550</v>
      </c>
      <c r="W56">
        <v>0</v>
      </c>
      <c r="Z56">
        <v>60795</v>
      </c>
      <c r="AA56">
        <v>3000</v>
      </c>
      <c r="AB56">
        <v>85319</v>
      </c>
      <c r="AE56">
        <v>46062.58</v>
      </c>
      <c r="AF56">
        <v>1123.1600000000001</v>
      </c>
      <c r="AH56">
        <v>0</v>
      </c>
      <c r="AI56" s="59">
        <f t="shared" si="1"/>
        <v>103382.34999999999</v>
      </c>
      <c r="AJ56" s="29">
        <f t="shared" si="2"/>
        <v>50305.3</v>
      </c>
      <c r="AK56" s="19">
        <f t="shared" si="3"/>
        <v>53077.049999999988</v>
      </c>
      <c r="AL56" s="13">
        <f t="shared" si="4"/>
        <v>149114</v>
      </c>
      <c r="AM56" s="14">
        <f t="shared" si="5"/>
        <v>132504.74000000002</v>
      </c>
      <c r="AN56" s="24">
        <f t="shared" si="6"/>
        <v>16609.25999999998</v>
      </c>
    </row>
    <row r="57" spans="1:40" x14ac:dyDescent="0.25">
      <c r="A57" t="s">
        <v>438</v>
      </c>
      <c r="B57" t="s">
        <v>439</v>
      </c>
      <c r="C57" s="55">
        <v>4846</v>
      </c>
      <c r="D57" s="46" t="s">
        <v>931</v>
      </c>
      <c r="E57" t="s">
        <v>2642</v>
      </c>
      <c r="F57">
        <v>736956.93</v>
      </c>
      <c r="G57">
        <v>0</v>
      </c>
      <c r="H57">
        <v>254906.14</v>
      </c>
      <c r="J57">
        <v>292440.48</v>
      </c>
      <c r="K57">
        <v>159038.56</v>
      </c>
      <c r="N57">
        <v>0</v>
      </c>
      <c r="O57">
        <v>20280</v>
      </c>
      <c r="Q57">
        <v>629.9</v>
      </c>
      <c r="T57">
        <v>-366016.57</v>
      </c>
      <c r="U57">
        <v>1683662.57</v>
      </c>
      <c r="V57">
        <v>45214.2</v>
      </c>
      <c r="Z57">
        <v>140428</v>
      </c>
      <c r="AA57">
        <v>157800</v>
      </c>
      <c r="AB57">
        <v>156343</v>
      </c>
      <c r="AE57">
        <v>65936.33</v>
      </c>
      <c r="AF57">
        <v>13576.66</v>
      </c>
      <c r="AH57">
        <v>2800</v>
      </c>
      <c r="AI57" s="59">
        <f t="shared" si="1"/>
        <v>991863.07000000007</v>
      </c>
      <c r="AJ57" s="29">
        <f t="shared" si="2"/>
        <v>20909.900000000001</v>
      </c>
      <c r="AK57" s="19">
        <f t="shared" si="3"/>
        <v>970953.17</v>
      </c>
      <c r="AL57" s="13">
        <f t="shared" si="4"/>
        <v>454571</v>
      </c>
      <c r="AM57" s="14">
        <f t="shared" si="5"/>
        <v>238655.99000000002</v>
      </c>
      <c r="AN57" s="24">
        <f t="shared" si="6"/>
        <v>215915.00999999998</v>
      </c>
    </row>
    <row r="58" spans="1:40" x14ac:dyDescent="0.25">
      <c r="A58" t="s">
        <v>438</v>
      </c>
      <c r="B58" t="s">
        <v>439</v>
      </c>
      <c r="C58" s="55">
        <v>2013</v>
      </c>
      <c r="D58" s="46" t="s">
        <v>932</v>
      </c>
      <c r="E58" t="s">
        <v>2643</v>
      </c>
      <c r="F58">
        <v>564982.56999999995</v>
      </c>
      <c r="G58">
        <v>7400</v>
      </c>
      <c r="H58">
        <v>103920.65</v>
      </c>
      <c r="J58">
        <v>-450879.79</v>
      </c>
      <c r="K58">
        <v>641444.11</v>
      </c>
      <c r="N58">
        <v>0</v>
      </c>
      <c r="O58">
        <v>17480</v>
      </c>
      <c r="Q58">
        <v>9854.67</v>
      </c>
      <c r="T58">
        <v>-458948.55</v>
      </c>
      <c r="U58">
        <v>1188971.67</v>
      </c>
      <c r="V58">
        <v>21966.2</v>
      </c>
      <c r="Z58">
        <v>146431.6</v>
      </c>
      <c r="AA58">
        <v>164800</v>
      </c>
      <c r="AB58">
        <v>168821.6</v>
      </c>
      <c r="AE58">
        <v>43498.22</v>
      </c>
      <c r="AF58">
        <v>9368.23</v>
      </c>
      <c r="AH58">
        <v>2000</v>
      </c>
      <c r="AI58" s="59">
        <f t="shared" si="1"/>
        <v>676303.22</v>
      </c>
      <c r="AJ58" s="29">
        <f t="shared" si="2"/>
        <v>27334.67</v>
      </c>
      <c r="AK58" s="19">
        <f t="shared" si="3"/>
        <v>648968.54999999993</v>
      </c>
      <c r="AL58" s="13">
        <f t="shared" si="4"/>
        <v>480053.19999999995</v>
      </c>
      <c r="AM58" s="14">
        <f t="shared" si="5"/>
        <v>223688.05000000002</v>
      </c>
      <c r="AN58" s="24">
        <f t="shared" si="6"/>
        <v>256365.14999999994</v>
      </c>
    </row>
    <row r="59" spans="1:40" x14ac:dyDescent="0.25">
      <c r="A59" t="s">
        <v>438</v>
      </c>
      <c r="B59" t="s">
        <v>439</v>
      </c>
      <c r="C59" s="55">
        <v>1672</v>
      </c>
      <c r="D59" s="46" t="s">
        <v>933</v>
      </c>
      <c r="E59" t="s">
        <v>2644</v>
      </c>
      <c r="F59">
        <v>62983.13</v>
      </c>
      <c r="G59">
        <v>0</v>
      </c>
      <c r="H59">
        <v>24916.1</v>
      </c>
      <c r="J59">
        <v>183936.57</v>
      </c>
      <c r="K59">
        <v>18828.849999999999</v>
      </c>
      <c r="N59">
        <v>0</v>
      </c>
      <c r="O59">
        <v>16500</v>
      </c>
      <c r="Q59">
        <v>0</v>
      </c>
      <c r="T59">
        <v>-1798477.03</v>
      </c>
      <c r="U59">
        <v>2121250.9300000002</v>
      </c>
      <c r="V59">
        <v>17734.150000000001</v>
      </c>
      <c r="Z59">
        <v>85123.5</v>
      </c>
      <c r="AA59">
        <v>3500</v>
      </c>
      <c r="AB59">
        <v>115084.5</v>
      </c>
      <c r="AE59">
        <v>29862.959999999999</v>
      </c>
      <c r="AF59">
        <v>8719.44</v>
      </c>
      <c r="AH59">
        <v>1300</v>
      </c>
      <c r="AI59" s="59">
        <f t="shared" si="1"/>
        <v>87899.23</v>
      </c>
      <c r="AJ59" s="29">
        <f t="shared" si="2"/>
        <v>16500</v>
      </c>
      <c r="AK59" s="19">
        <f t="shared" si="3"/>
        <v>71399.23</v>
      </c>
      <c r="AL59" s="13">
        <f t="shared" si="4"/>
        <v>203708</v>
      </c>
      <c r="AM59" s="14">
        <f t="shared" si="5"/>
        <v>154966.9</v>
      </c>
      <c r="AN59" s="24">
        <f t="shared" si="6"/>
        <v>48741.100000000006</v>
      </c>
    </row>
    <row r="60" spans="1:40" x14ac:dyDescent="0.25">
      <c r="A60" t="s">
        <v>438</v>
      </c>
      <c r="B60" t="s">
        <v>439</v>
      </c>
      <c r="C60" s="55">
        <v>4546</v>
      </c>
      <c r="D60" s="46" t="s">
        <v>934</v>
      </c>
      <c r="E60" t="s">
        <v>2645</v>
      </c>
      <c r="F60">
        <v>423766.57</v>
      </c>
      <c r="G60">
        <v>0</v>
      </c>
      <c r="H60">
        <v>392750.34</v>
      </c>
      <c r="J60">
        <v>8</v>
      </c>
      <c r="K60">
        <v>378692.89</v>
      </c>
      <c r="Q60">
        <v>1842</v>
      </c>
      <c r="T60">
        <v>-300675.63</v>
      </c>
      <c r="U60">
        <v>1374864.38</v>
      </c>
      <c r="V60">
        <v>61940.4</v>
      </c>
      <c r="Z60">
        <v>145975</v>
      </c>
      <c r="AA60">
        <v>189700</v>
      </c>
      <c r="AB60">
        <v>187122</v>
      </c>
      <c r="AE60">
        <v>72477.100000000006</v>
      </c>
      <c r="AF60">
        <v>15829.25</v>
      </c>
      <c r="AH60">
        <v>3000</v>
      </c>
      <c r="AI60" s="59">
        <f t="shared" si="1"/>
        <v>816516.91</v>
      </c>
      <c r="AJ60" s="29">
        <f t="shared" si="2"/>
        <v>1842</v>
      </c>
      <c r="AK60" s="19">
        <f t="shared" si="3"/>
        <v>814674.91</v>
      </c>
      <c r="AL60" s="13">
        <f t="shared" si="4"/>
        <v>522797</v>
      </c>
      <c r="AM60" s="14">
        <f t="shared" si="5"/>
        <v>278428.34999999998</v>
      </c>
      <c r="AN60" s="24">
        <f t="shared" si="6"/>
        <v>244368.65000000002</v>
      </c>
    </row>
    <row r="61" spans="1:40" x14ac:dyDescent="0.25">
      <c r="A61" t="s">
        <v>438</v>
      </c>
      <c r="B61" t="s">
        <v>439</v>
      </c>
      <c r="C61" s="55">
        <v>3867</v>
      </c>
      <c r="D61" s="46" t="s">
        <v>935</v>
      </c>
      <c r="E61" t="s">
        <v>2646</v>
      </c>
      <c r="F61">
        <v>182454.25</v>
      </c>
      <c r="G61">
        <v>0</v>
      </c>
      <c r="H61">
        <v>90900.91</v>
      </c>
      <c r="J61">
        <v>296815.93</v>
      </c>
      <c r="K61">
        <v>139574.44</v>
      </c>
      <c r="O61">
        <v>21780</v>
      </c>
      <c r="Q61">
        <v>1915.9</v>
      </c>
      <c r="T61">
        <v>-2099307.94</v>
      </c>
      <c r="U61">
        <v>2680574.06</v>
      </c>
      <c r="V61">
        <v>61521.55</v>
      </c>
      <c r="Z61">
        <v>176864.5</v>
      </c>
      <c r="AA61">
        <v>181800</v>
      </c>
      <c r="AB61">
        <v>219755.5</v>
      </c>
      <c r="AE61">
        <v>81685.929999999993</v>
      </c>
      <c r="AF61">
        <v>12061.11</v>
      </c>
      <c r="AH61">
        <v>1900</v>
      </c>
      <c r="AI61" s="59">
        <f t="shared" si="1"/>
        <v>273355.16000000003</v>
      </c>
      <c r="AJ61" s="29">
        <f t="shared" si="2"/>
        <v>23695.9</v>
      </c>
      <c r="AK61" s="19">
        <f t="shared" si="3"/>
        <v>249659.26000000004</v>
      </c>
      <c r="AL61" s="13">
        <f t="shared" si="4"/>
        <v>578420</v>
      </c>
      <c r="AM61" s="14">
        <f t="shared" si="5"/>
        <v>315402.53999999998</v>
      </c>
      <c r="AN61" s="24">
        <f t="shared" si="6"/>
        <v>263017.46000000002</v>
      </c>
    </row>
    <row r="62" spans="1:40" x14ac:dyDescent="0.25">
      <c r="A62" t="s">
        <v>438</v>
      </c>
      <c r="B62" t="s">
        <v>439</v>
      </c>
      <c r="C62" s="55">
        <v>2282</v>
      </c>
      <c r="D62" s="46" t="s">
        <v>936</v>
      </c>
      <c r="E62" t="s">
        <v>2647</v>
      </c>
      <c r="F62">
        <v>328977.21999999997</v>
      </c>
      <c r="G62">
        <v>0</v>
      </c>
      <c r="H62">
        <v>313083.06</v>
      </c>
      <c r="J62">
        <v>14.67</v>
      </c>
      <c r="K62">
        <v>322133.13</v>
      </c>
      <c r="O62">
        <v>7380</v>
      </c>
      <c r="Q62">
        <v>13194.95</v>
      </c>
      <c r="T62">
        <v>-1327456.44</v>
      </c>
      <c r="U62">
        <v>2191965</v>
      </c>
      <c r="V62">
        <v>12529.65</v>
      </c>
      <c r="Z62">
        <v>113790</v>
      </c>
      <c r="AA62">
        <v>145400</v>
      </c>
      <c r="AB62">
        <v>134517</v>
      </c>
      <c r="AE62">
        <v>46225.919999999998</v>
      </c>
      <c r="AF62">
        <v>8652.16</v>
      </c>
      <c r="AH62">
        <v>3200</v>
      </c>
      <c r="AI62" s="59">
        <f t="shared" si="1"/>
        <v>642060.28</v>
      </c>
      <c r="AJ62" s="29">
        <f t="shared" si="2"/>
        <v>20574.95</v>
      </c>
      <c r="AK62" s="19">
        <f t="shared" si="3"/>
        <v>621485.33000000007</v>
      </c>
      <c r="AL62" s="13">
        <f t="shared" si="4"/>
        <v>393707</v>
      </c>
      <c r="AM62" s="14">
        <f t="shared" si="5"/>
        <v>192595.08</v>
      </c>
      <c r="AN62" s="24">
        <f t="shared" ref="AN62:AN119" si="7">AL62-AM62</f>
        <v>201111.92</v>
      </c>
    </row>
    <row r="63" spans="1:40" x14ac:dyDescent="0.25">
      <c r="A63" t="s">
        <v>438</v>
      </c>
      <c r="B63" t="s">
        <v>439</v>
      </c>
      <c r="C63" s="55">
        <v>2718</v>
      </c>
      <c r="D63" s="46" t="s">
        <v>937</v>
      </c>
      <c r="E63" t="s">
        <v>2648</v>
      </c>
      <c r="F63">
        <v>928269.83</v>
      </c>
      <c r="G63">
        <v>20000</v>
      </c>
      <c r="H63">
        <v>61223.82</v>
      </c>
      <c r="J63">
        <v>3184136.77</v>
      </c>
      <c r="K63">
        <v>372214.16</v>
      </c>
      <c r="Q63">
        <v>466.9</v>
      </c>
      <c r="T63">
        <v>3188303.65</v>
      </c>
      <c r="U63">
        <v>1302561.3500000001</v>
      </c>
      <c r="V63">
        <v>17630.900000000001</v>
      </c>
      <c r="W63">
        <v>17628</v>
      </c>
      <c r="Z63">
        <v>140507.5</v>
      </c>
      <c r="AA63">
        <v>144600</v>
      </c>
      <c r="AB63">
        <v>160047.5</v>
      </c>
      <c r="AE63">
        <v>51847.14</v>
      </c>
      <c r="AF63">
        <v>30359.08</v>
      </c>
      <c r="AH63">
        <v>3600</v>
      </c>
      <c r="AI63" s="59">
        <f t="shared" si="1"/>
        <v>1009493.6499999999</v>
      </c>
      <c r="AJ63" s="29">
        <f t="shared" si="2"/>
        <v>466.9</v>
      </c>
      <c r="AK63" s="19">
        <f t="shared" si="3"/>
        <v>1009026.7499999999</v>
      </c>
      <c r="AL63" s="13">
        <f t="shared" si="4"/>
        <v>462783</v>
      </c>
      <c r="AM63" s="14">
        <f t="shared" si="5"/>
        <v>245853.72000000003</v>
      </c>
      <c r="AN63" s="24">
        <f t="shared" si="7"/>
        <v>216929.27999999997</v>
      </c>
    </row>
    <row r="64" spans="1:40" x14ac:dyDescent="0.25">
      <c r="A64" t="s">
        <v>438</v>
      </c>
      <c r="B64" t="s">
        <v>439</v>
      </c>
      <c r="C64" s="55">
        <v>4883</v>
      </c>
      <c r="D64" s="46" t="s">
        <v>938</v>
      </c>
      <c r="E64" t="s">
        <v>2649</v>
      </c>
      <c r="F64">
        <v>91694.5</v>
      </c>
      <c r="G64">
        <v>0</v>
      </c>
      <c r="H64">
        <v>165544.35</v>
      </c>
      <c r="J64">
        <v>256881.35</v>
      </c>
      <c r="K64">
        <v>615884.93999999994</v>
      </c>
      <c r="O64">
        <v>7380</v>
      </c>
      <c r="P64">
        <v>2328.4699999999998</v>
      </c>
      <c r="Q64">
        <v>1199</v>
      </c>
      <c r="T64">
        <v>-511409.56</v>
      </c>
      <c r="U64">
        <v>1726865.73</v>
      </c>
      <c r="V64">
        <v>48415.47</v>
      </c>
      <c r="Z64">
        <v>117716</v>
      </c>
      <c r="AA64">
        <v>20000</v>
      </c>
      <c r="AB64">
        <v>167605</v>
      </c>
      <c r="AE64">
        <v>79054.3</v>
      </c>
      <c r="AF64">
        <v>14030.67</v>
      </c>
      <c r="AH64">
        <v>21800</v>
      </c>
      <c r="AI64" s="59">
        <f t="shared" si="1"/>
        <v>257238.85</v>
      </c>
      <c r="AJ64" s="29">
        <f t="shared" si="2"/>
        <v>10907.47</v>
      </c>
      <c r="AK64" s="19">
        <f t="shared" si="3"/>
        <v>246331.38</v>
      </c>
      <c r="AL64" s="13">
        <f t="shared" si="4"/>
        <v>305321</v>
      </c>
      <c r="AM64" s="14">
        <f t="shared" si="5"/>
        <v>282489.96999999997</v>
      </c>
      <c r="AN64" s="24">
        <f t="shared" si="7"/>
        <v>22831.030000000028</v>
      </c>
    </row>
    <row r="65" spans="1:40" x14ac:dyDescent="0.25">
      <c r="A65" t="s">
        <v>438</v>
      </c>
      <c r="B65" t="s">
        <v>439</v>
      </c>
      <c r="C65" s="55">
        <v>4275</v>
      </c>
      <c r="D65" s="46" t="s">
        <v>939</v>
      </c>
      <c r="E65" t="s">
        <v>2650</v>
      </c>
      <c r="F65">
        <v>203116.81</v>
      </c>
      <c r="G65">
        <v>0</v>
      </c>
      <c r="H65">
        <v>278790.21999999997</v>
      </c>
      <c r="J65">
        <v>102361.37</v>
      </c>
      <c r="K65">
        <v>257695.56</v>
      </c>
      <c r="N65">
        <v>0</v>
      </c>
      <c r="O65">
        <v>0</v>
      </c>
      <c r="Q65">
        <v>0</v>
      </c>
      <c r="T65">
        <v>-575534.30000000005</v>
      </c>
      <c r="U65">
        <v>1340923.19</v>
      </c>
      <c r="V65">
        <v>16362.25</v>
      </c>
      <c r="Z65">
        <v>123899.1</v>
      </c>
      <c r="AA65">
        <v>158400</v>
      </c>
      <c r="AB65">
        <v>149373.1</v>
      </c>
      <c r="AE65">
        <v>58025.1</v>
      </c>
      <c r="AF65">
        <v>12688.08</v>
      </c>
      <c r="AH65">
        <v>2000</v>
      </c>
      <c r="AI65" s="59">
        <f t="shared" si="1"/>
        <v>481907.02999999997</v>
      </c>
      <c r="AJ65" s="29">
        <f t="shared" si="2"/>
        <v>0</v>
      </c>
      <c r="AK65" s="19">
        <f t="shared" si="3"/>
        <v>481907.02999999997</v>
      </c>
      <c r="AL65" s="13">
        <f t="shared" si="4"/>
        <v>431672.19999999995</v>
      </c>
      <c r="AM65" s="14">
        <f t="shared" si="5"/>
        <v>222086.28</v>
      </c>
      <c r="AN65" s="24">
        <f t="shared" si="7"/>
        <v>209585.91999999995</v>
      </c>
    </row>
    <row r="66" spans="1:40" x14ac:dyDescent="0.25">
      <c r="A66" t="s">
        <v>438</v>
      </c>
      <c r="B66" t="s">
        <v>439</v>
      </c>
      <c r="C66" s="55">
        <v>3121</v>
      </c>
      <c r="D66" s="46" t="s">
        <v>940</v>
      </c>
      <c r="E66" t="s">
        <v>2651</v>
      </c>
      <c r="F66">
        <v>749472.24</v>
      </c>
      <c r="G66">
        <v>0</v>
      </c>
      <c r="H66">
        <v>234950.8</v>
      </c>
      <c r="J66">
        <v>54632.36</v>
      </c>
      <c r="K66">
        <v>329252.34000000003</v>
      </c>
      <c r="O66">
        <v>10179.14</v>
      </c>
      <c r="Q66">
        <v>7008</v>
      </c>
      <c r="R66">
        <v>418.8</v>
      </c>
      <c r="T66">
        <v>45827.35</v>
      </c>
      <c r="U66">
        <v>1363793.05</v>
      </c>
      <c r="V66">
        <v>16243.43</v>
      </c>
      <c r="Z66">
        <v>192420</v>
      </c>
      <c r="AB66">
        <v>205136</v>
      </c>
      <c r="AE66">
        <v>49900</v>
      </c>
      <c r="AF66">
        <v>12546.03</v>
      </c>
      <c r="AI66" s="59">
        <f t="shared" si="1"/>
        <v>984423.04</v>
      </c>
      <c r="AJ66" s="29">
        <f t="shared" si="2"/>
        <v>17605.939999999999</v>
      </c>
      <c r="AK66" s="19">
        <f t="shared" si="3"/>
        <v>966817.10000000009</v>
      </c>
      <c r="AL66" s="13">
        <f t="shared" si="4"/>
        <v>397556</v>
      </c>
      <c r="AM66" s="14">
        <f t="shared" si="5"/>
        <v>267582.03000000003</v>
      </c>
      <c r="AN66" s="24">
        <f t="shared" si="7"/>
        <v>129973.96999999997</v>
      </c>
    </row>
    <row r="67" spans="1:40" x14ac:dyDescent="0.25">
      <c r="A67" t="s">
        <v>438</v>
      </c>
      <c r="B67" t="s">
        <v>439</v>
      </c>
      <c r="C67" s="55">
        <v>1601</v>
      </c>
      <c r="D67" s="46" t="s">
        <v>941</v>
      </c>
      <c r="E67" t="s">
        <v>2652</v>
      </c>
      <c r="F67">
        <v>149014.42000000001</v>
      </c>
      <c r="G67">
        <v>0</v>
      </c>
      <c r="H67">
        <v>62976.73</v>
      </c>
      <c r="J67">
        <v>1448700.64</v>
      </c>
      <c r="K67">
        <v>168578.12</v>
      </c>
      <c r="N67">
        <v>0</v>
      </c>
      <c r="O67">
        <v>16980</v>
      </c>
      <c r="Q67">
        <v>505.9</v>
      </c>
      <c r="T67">
        <v>1419513.21</v>
      </c>
      <c r="U67">
        <v>464694.52</v>
      </c>
      <c r="V67">
        <v>7211.53</v>
      </c>
      <c r="Z67">
        <v>95056.78</v>
      </c>
      <c r="AB67">
        <v>105357.78</v>
      </c>
      <c r="AE67">
        <v>46647.040000000001</v>
      </c>
      <c r="AF67">
        <v>22687.21</v>
      </c>
      <c r="AI67" s="59">
        <f t="shared" si="1"/>
        <v>211991.15000000002</v>
      </c>
      <c r="AJ67" s="29">
        <f t="shared" si="2"/>
        <v>17485.900000000001</v>
      </c>
      <c r="AK67" s="19">
        <f t="shared" si="3"/>
        <v>194505.25000000003</v>
      </c>
      <c r="AL67" s="13">
        <f t="shared" si="4"/>
        <v>200414.56</v>
      </c>
      <c r="AM67" s="14">
        <f t="shared" si="5"/>
        <v>174692.03</v>
      </c>
      <c r="AN67" s="24">
        <f t="shared" si="7"/>
        <v>25722.53</v>
      </c>
    </row>
    <row r="68" spans="1:40" x14ac:dyDescent="0.25">
      <c r="A68" t="s">
        <v>438</v>
      </c>
      <c r="B68" t="s">
        <v>439</v>
      </c>
      <c r="C68" s="55">
        <v>4298</v>
      </c>
      <c r="D68" s="46" t="s">
        <v>942</v>
      </c>
      <c r="E68" t="s">
        <v>2653</v>
      </c>
      <c r="F68">
        <v>621944.59</v>
      </c>
      <c r="G68">
        <v>0</v>
      </c>
      <c r="H68">
        <v>210983.8</v>
      </c>
      <c r="J68">
        <v>794245.06</v>
      </c>
      <c r="K68">
        <v>235995.67</v>
      </c>
      <c r="Q68">
        <v>1062</v>
      </c>
      <c r="T68">
        <v>781365.57</v>
      </c>
      <c r="U68">
        <v>961521.58</v>
      </c>
      <c r="V68">
        <v>13885.28</v>
      </c>
      <c r="Z68">
        <v>152659</v>
      </c>
      <c r="AA68">
        <v>210300</v>
      </c>
      <c r="AB68">
        <v>186503</v>
      </c>
      <c r="AE68">
        <v>48701.39</v>
      </c>
      <c r="AF68">
        <v>20188.77</v>
      </c>
      <c r="AH68">
        <v>2231.15</v>
      </c>
      <c r="AI68" s="59">
        <f t="shared" si="1"/>
        <v>832928.3899999999</v>
      </c>
      <c r="AJ68" s="29">
        <f t="shared" si="2"/>
        <v>1062</v>
      </c>
      <c r="AK68" s="19">
        <f t="shared" si="3"/>
        <v>831866.3899999999</v>
      </c>
      <c r="AL68" s="13">
        <f t="shared" si="4"/>
        <v>549462</v>
      </c>
      <c r="AM68" s="14">
        <f t="shared" si="5"/>
        <v>257624.31</v>
      </c>
      <c r="AN68" s="24">
        <f t="shared" si="7"/>
        <v>291837.69</v>
      </c>
    </row>
    <row r="69" spans="1:40" x14ac:dyDescent="0.25">
      <c r="A69" t="s">
        <v>438</v>
      </c>
      <c r="B69" t="s">
        <v>439</v>
      </c>
      <c r="C69" s="55">
        <v>4211</v>
      </c>
      <c r="D69" s="46" t="s">
        <v>943</v>
      </c>
      <c r="E69" t="s">
        <v>2654</v>
      </c>
      <c r="F69">
        <v>1976210.75</v>
      </c>
      <c r="G69">
        <v>0</v>
      </c>
      <c r="H69">
        <v>86951.48</v>
      </c>
      <c r="J69">
        <v>22020.86</v>
      </c>
      <c r="K69">
        <v>293319.15000000002</v>
      </c>
      <c r="O69">
        <v>21180</v>
      </c>
      <c r="Q69">
        <v>1233.9000000000001</v>
      </c>
      <c r="T69">
        <v>149368.10999999999</v>
      </c>
      <c r="U69">
        <v>2317512.06</v>
      </c>
      <c r="V69">
        <v>20351.18</v>
      </c>
      <c r="Z69">
        <v>104744.5</v>
      </c>
      <c r="AA69">
        <v>165600</v>
      </c>
      <c r="AB69">
        <v>130333.5</v>
      </c>
      <c r="AE69">
        <v>81785.87</v>
      </c>
      <c r="AF69">
        <v>17468.14</v>
      </c>
      <c r="AH69">
        <v>171900</v>
      </c>
      <c r="AI69" s="59">
        <f t="shared" ref="AI69:AI132" si="8">SUM(F69:I69)</f>
        <v>2063162.23</v>
      </c>
      <c r="AJ69" s="29">
        <f t="shared" ref="AJ69:AJ132" si="9">SUM(N69:R69)</f>
        <v>22413.9</v>
      </c>
      <c r="AK69" s="19">
        <f t="shared" ref="AK69:AK132" si="10">AI69-AJ69</f>
        <v>2040748.33</v>
      </c>
      <c r="AL69" s="13">
        <f t="shared" ref="AL69:AL132" si="11">SUM(W69:AD69)</f>
        <v>400678</v>
      </c>
      <c r="AM69" s="14">
        <f t="shared" ref="AM69:AM132" si="12">SUM(AB69:AH69)</f>
        <v>401487.51</v>
      </c>
      <c r="AN69" s="24">
        <f t="shared" si="7"/>
        <v>-809.51000000000931</v>
      </c>
    </row>
    <row r="70" spans="1:40" x14ac:dyDescent="0.25">
      <c r="A70" t="s">
        <v>438</v>
      </c>
      <c r="B70" t="s">
        <v>439</v>
      </c>
      <c r="C70" s="55">
        <v>3166</v>
      </c>
      <c r="D70" s="46" t="s">
        <v>944</v>
      </c>
      <c r="E70" t="s">
        <v>2655</v>
      </c>
      <c r="F70">
        <v>389482.85</v>
      </c>
      <c r="G70">
        <v>0</v>
      </c>
      <c r="H70">
        <v>35715.589999999997</v>
      </c>
      <c r="J70">
        <v>322188.55</v>
      </c>
      <c r="K70">
        <v>142257.60999999999</v>
      </c>
      <c r="N70">
        <v>0</v>
      </c>
      <c r="O70">
        <v>20387</v>
      </c>
      <c r="Q70">
        <v>1924</v>
      </c>
      <c r="T70">
        <v>-1315858.8700000001</v>
      </c>
      <c r="U70">
        <v>2233839.69</v>
      </c>
      <c r="V70">
        <v>26148.240000000002</v>
      </c>
      <c r="Z70">
        <v>134266.9</v>
      </c>
      <c r="AA70">
        <v>2500</v>
      </c>
      <c r="AB70">
        <v>149545.9</v>
      </c>
      <c r="AE70">
        <v>48405.58</v>
      </c>
      <c r="AF70">
        <v>15610.88</v>
      </c>
      <c r="AI70" s="59">
        <f t="shared" si="8"/>
        <v>425198.43999999994</v>
      </c>
      <c r="AJ70" s="29">
        <f t="shared" si="9"/>
        <v>22311</v>
      </c>
      <c r="AK70" s="19">
        <f t="shared" si="10"/>
        <v>402887.43999999994</v>
      </c>
      <c r="AL70" s="13">
        <f t="shared" si="11"/>
        <v>286312.8</v>
      </c>
      <c r="AM70" s="14">
        <f t="shared" si="12"/>
        <v>213562.36</v>
      </c>
      <c r="AN70" s="24">
        <f t="shared" si="7"/>
        <v>72750.44</v>
      </c>
    </row>
    <row r="71" spans="1:40" x14ac:dyDescent="0.25">
      <c r="A71" t="s">
        <v>438</v>
      </c>
      <c r="B71" t="s">
        <v>439</v>
      </c>
      <c r="C71" s="55">
        <v>2186</v>
      </c>
      <c r="D71" s="46" t="s">
        <v>945</v>
      </c>
      <c r="E71" t="s">
        <v>2656</v>
      </c>
      <c r="F71">
        <v>212120.65</v>
      </c>
      <c r="G71">
        <v>0</v>
      </c>
      <c r="H71">
        <v>44253.5</v>
      </c>
      <c r="J71">
        <v>-494280.61</v>
      </c>
      <c r="K71">
        <v>640462.57999999996</v>
      </c>
      <c r="Q71">
        <v>0</v>
      </c>
      <c r="T71">
        <v>-2082982.61</v>
      </c>
      <c r="U71">
        <v>2560558.21</v>
      </c>
      <c r="V71">
        <v>9226.16</v>
      </c>
      <c r="Z71">
        <v>87113</v>
      </c>
      <c r="AB71">
        <v>111550</v>
      </c>
      <c r="AE71">
        <v>41996.08</v>
      </c>
      <c r="AF71">
        <v>16212.56</v>
      </c>
      <c r="AH71">
        <v>1600</v>
      </c>
      <c r="AI71" s="59">
        <f t="shared" si="8"/>
        <v>256374.15</v>
      </c>
      <c r="AJ71" s="29">
        <f t="shared" si="9"/>
        <v>0</v>
      </c>
      <c r="AK71" s="19">
        <f t="shared" si="10"/>
        <v>256374.15</v>
      </c>
      <c r="AL71" s="13">
        <f t="shared" si="11"/>
        <v>198663</v>
      </c>
      <c r="AM71" s="14">
        <f t="shared" si="12"/>
        <v>171358.64</v>
      </c>
      <c r="AN71" s="24">
        <f t="shared" si="7"/>
        <v>27304.359999999986</v>
      </c>
    </row>
    <row r="72" spans="1:40" x14ac:dyDescent="0.25">
      <c r="A72" t="s">
        <v>442</v>
      </c>
      <c r="B72" t="s">
        <v>443</v>
      </c>
      <c r="C72" s="55">
        <v>2139</v>
      </c>
      <c r="D72" s="46" t="s">
        <v>946</v>
      </c>
      <c r="E72" t="s">
        <v>2657</v>
      </c>
      <c r="F72">
        <v>66911.64</v>
      </c>
      <c r="G72">
        <v>5475</v>
      </c>
      <c r="H72">
        <v>93264.35</v>
      </c>
      <c r="J72">
        <v>180020.8</v>
      </c>
      <c r="K72">
        <v>240087.87</v>
      </c>
      <c r="P72">
        <v>24000</v>
      </c>
      <c r="Q72">
        <v>3893</v>
      </c>
      <c r="T72">
        <v>-818636.11</v>
      </c>
      <c r="U72">
        <v>1431387.54</v>
      </c>
      <c r="V72">
        <v>0</v>
      </c>
      <c r="Z72">
        <v>158550</v>
      </c>
      <c r="AA72">
        <v>0</v>
      </c>
      <c r="AB72">
        <v>172742.19</v>
      </c>
      <c r="AE72">
        <v>31596.58</v>
      </c>
      <c r="AF72">
        <v>9096</v>
      </c>
      <c r="AI72" s="59">
        <f t="shared" si="8"/>
        <v>165650.99</v>
      </c>
      <c r="AJ72" s="29">
        <f t="shared" si="9"/>
        <v>27893</v>
      </c>
      <c r="AK72" s="19">
        <f t="shared" si="10"/>
        <v>137757.99</v>
      </c>
      <c r="AL72" s="13">
        <f t="shared" si="11"/>
        <v>331292.19</v>
      </c>
      <c r="AM72" s="14">
        <f t="shared" si="12"/>
        <v>213434.77000000002</v>
      </c>
      <c r="AN72" s="24">
        <f t="shared" si="7"/>
        <v>117857.41999999998</v>
      </c>
    </row>
    <row r="73" spans="1:40" x14ac:dyDescent="0.25">
      <c r="A73" t="s">
        <v>442</v>
      </c>
      <c r="B73" t="s">
        <v>443</v>
      </c>
      <c r="C73" s="55">
        <v>4074</v>
      </c>
      <c r="D73" s="46" t="s">
        <v>947</v>
      </c>
      <c r="E73" t="s">
        <v>2658</v>
      </c>
      <c r="F73">
        <v>228678.87</v>
      </c>
      <c r="G73">
        <v>909.12</v>
      </c>
      <c r="H73">
        <v>156177.43</v>
      </c>
      <c r="J73">
        <v>243952.45</v>
      </c>
      <c r="K73">
        <v>483370.92</v>
      </c>
      <c r="O73">
        <v>25000</v>
      </c>
      <c r="Q73">
        <v>615</v>
      </c>
      <c r="T73">
        <v>-867699.62</v>
      </c>
      <c r="U73">
        <v>2041384.85</v>
      </c>
      <c r="V73">
        <v>30</v>
      </c>
      <c r="Z73">
        <v>147630</v>
      </c>
      <c r="AB73">
        <v>175185</v>
      </c>
      <c r="AE73">
        <v>43193.06</v>
      </c>
      <c r="AF73">
        <v>15493.38</v>
      </c>
      <c r="AI73" s="59">
        <f t="shared" si="8"/>
        <v>385765.42</v>
      </c>
      <c r="AJ73" s="29">
        <f t="shared" si="9"/>
        <v>25615</v>
      </c>
      <c r="AK73" s="19">
        <f t="shared" si="10"/>
        <v>360150.42</v>
      </c>
      <c r="AL73" s="13">
        <f t="shared" si="11"/>
        <v>322815</v>
      </c>
      <c r="AM73" s="14">
        <f t="shared" si="12"/>
        <v>233871.44</v>
      </c>
      <c r="AN73" s="24">
        <f t="shared" si="7"/>
        <v>88943.56</v>
      </c>
    </row>
    <row r="74" spans="1:40" x14ac:dyDescent="0.25">
      <c r="A74" t="s">
        <v>442</v>
      </c>
      <c r="B74" t="s">
        <v>443</v>
      </c>
      <c r="C74" s="55">
        <v>2831</v>
      </c>
      <c r="D74" s="46" t="s">
        <v>948</v>
      </c>
      <c r="E74" t="s">
        <v>2659</v>
      </c>
      <c r="F74">
        <v>146827.34</v>
      </c>
      <c r="G74">
        <v>2726.42</v>
      </c>
      <c r="H74">
        <v>23528.44</v>
      </c>
      <c r="J74">
        <v>69519</v>
      </c>
      <c r="K74">
        <v>226832.09</v>
      </c>
      <c r="Q74">
        <v>593</v>
      </c>
      <c r="T74">
        <v>-579729.54</v>
      </c>
      <c r="U74">
        <v>1173118.8999999999</v>
      </c>
      <c r="V74">
        <v>27192.75</v>
      </c>
      <c r="Z74">
        <v>56050</v>
      </c>
      <c r="AB74">
        <v>83758</v>
      </c>
      <c r="AD74">
        <v>1232</v>
      </c>
      <c r="AE74">
        <v>63821</v>
      </c>
      <c r="AF74">
        <v>58980.82</v>
      </c>
      <c r="AI74" s="59">
        <f t="shared" si="8"/>
        <v>173082.2</v>
      </c>
      <c r="AJ74" s="29">
        <f t="shared" si="9"/>
        <v>593</v>
      </c>
      <c r="AK74" s="19">
        <f t="shared" si="10"/>
        <v>172489.2</v>
      </c>
      <c r="AL74" s="13">
        <f t="shared" si="11"/>
        <v>141040</v>
      </c>
      <c r="AM74" s="14">
        <f t="shared" si="12"/>
        <v>207791.82</v>
      </c>
      <c r="AN74" s="24">
        <f t="shared" si="7"/>
        <v>-66751.820000000007</v>
      </c>
    </row>
    <row r="75" spans="1:40" x14ac:dyDescent="0.25">
      <c r="A75" t="s">
        <v>442</v>
      </c>
      <c r="B75" t="s">
        <v>443</v>
      </c>
      <c r="C75" s="55">
        <v>2983</v>
      </c>
      <c r="D75" s="46" t="s">
        <v>949</v>
      </c>
      <c r="E75" t="s">
        <v>2660</v>
      </c>
      <c r="F75">
        <v>197384.13</v>
      </c>
      <c r="G75">
        <v>0</v>
      </c>
      <c r="H75">
        <v>62561.93</v>
      </c>
      <c r="J75">
        <v>104061.34</v>
      </c>
      <c r="K75">
        <v>212834.83</v>
      </c>
      <c r="T75">
        <v>-985014.38</v>
      </c>
      <c r="U75">
        <v>1745362.84</v>
      </c>
      <c r="V75">
        <v>6350</v>
      </c>
      <c r="Z75">
        <v>193400</v>
      </c>
      <c r="AB75">
        <v>231290</v>
      </c>
      <c r="AD75">
        <v>488</v>
      </c>
      <c r="AE75">
        <v>132197.76000000001</v>
      </c>
      <c r="AF75">
        <v>19280.47</v>
      </c>
      <c r="AI75" s="59">
        <f t="shared" si="8"/>
        <v>259946.06</v>
      </c>
      <c r="AJ75" s="29">
        <f t="shared" si="9"/>
        <v>0</v>
      </c>
      <c r="AK75" s="19">
        <f t="shared" si="10"/>
        <v>259946.06</v>
      </c>
      <c r="AL75" s="13">
        <f t="shared" si="11"/>
        <v>425178</v>
      </c>
      <c r="AM75" s="14">
        <f t="shared" si="12"/>
        <v>383256.23</v>
      </c>
      <c r="AN75" s="24">
        <f t="shared" si="7"/>
        <v>41921.770000000019</v>
      </c>
    </row>
    <row r="76" spans="1:40" x14ac:dyDescent="0.25">
      <c r="A76" t="s">
        <v>442</v>
      </c>
      <c r="B76" t="s">
        <v>443</v>
      </c>
      <c r="C76" s="55">
        <v>2692</v>
      </c>
      <c r="D76" s="46" t="s">
        <v>950</v>
      </c>
      <c r="E76" t="s">
        <v>2661</v>
      </c>
      <c r="F76">
        <v>186110.39</v>
      </c>
      <c r="G76">
        <v>83671.91</v>
      </c>
      <c r="H76">
        <v>23080.61</v>
      </c>
      <c r="J76">
        <v>54079.56</v>
      </c>
      <c r="K76">
        <v>410368.8</v>
      </c>
      <c r="O76">
        <v>48799.77</v>
      </c>
      <c r="P76">
        <v>80120</v>
      </c>
      <c r="Q76">
        <v>6408.83</v>
      </c>
      <c r="T76">
        <v>-1174913.22</v>
      </c>
      <c r="U76">
        <v>1851699.47</v>
      </c>
      <c r="V76">
        <v>17787.509999999998</v>
      </c>
      <c r="Z76">
        <v>168200</v>
      </c>
      <c r="AB76">
        <v>195489</v>
      </c>
      <c r="AE76">
        <v>35449.51</v>
      </c>
      <c r="AF76">
        <v>9852.58</v>
      </c>
      <c r="AI76" s="59">
        <f t="shared" si="8"/>
        <v>292862.91000000003</v>
      </c>
      <c r="AJ76" s="29">
        <f t="shared" si="9"/>
        <v>135328.59999999998</v>
      </c>
      <c r="AK76" s="19">
        <f t="shared" si="10"/>
        <v>157534.31000000006</v>
      </c>
      <c r="AL76" s="13">
        <f t="shared" si="11"/>
        <v>363689</v>
      </c>
      <c r="AM76" s="14">
        <f t="shared" si="12"/>
        <v>240791.09</v>
      </c>
      <c r="AN76" s="24">
        <f t="shared" si="7"/>
        <v>122897.91</v>
      </c>
    </row>
    <row r="77" spans="1:40" x14ac:dyDescent="0.25">
      <c r="A77" t="s">
        <v>442</v>
      </c>
      <c r="B77" t="s">
        <v>443</v>
      </c>
      <c r="C77" s="55">
        <v>1950</v>
      </c>
      <c r="D77" s="46" t="s">
        <v>951</v>
      </c>
      <c r="E77" t="s">
        <v>2662</v>
      </c>
      <c r="F77">
        <v>285216.84999999998</v>
      </c>
      <c r="G77">
        <v>31270.13</v>
      </c>
      <c r="H77">
        <v>158533.64000000001</v>
      </c>
      <c r="J77">
        <v>403308.08</v>
      </c>
      <c r="K77">
        <v>531580.6</v>
      </c>
      <c r="O77">
        <v>7150</v>
      </c>
      <c r="Q77">
        <v>867.79</v>
      </c>
      <c r="T77">
        <v>210026.79</v>
      </c>
      <c r="U77">
        <v>1211766.1200000001</v>
      </c>
      <c r="V77">
        <v>63433.25</v>
      </c>
      <c r="X77">
        <v>1198.6600000000001</v>
      </c>
      <c r="Z77">
        <v>160340</v>
      </c>
      <c r="AB77">
        <v>188730</v>
      </c>
      <c r="AE77">
        <v>54889.31</v>
      </c>
      <c r="AF77">
        <v>1254</v>
      </c>
      <c r="AI77" s="59">
        <f t="shared" si="8"/>
        <v>475020.62</v>
      </c>
      <c r="AJ77" s="29">
        <f t="shared" si="9"/>
        <v>8017.79</v>
      </c>
      <c r="AK77" s="19">
        <f t="shared" si="10"/>
        <v>467002.83</v>
      </c>
      <c r="AL77" s="13">
        <f t="shared" si="11"/>
        <v>350268.66000000003</v>
      </c>
      <c r="AM77" s="14">
        <f t="shared" si="12"/>
        <v>244873.31</v>
      </c>
      <c r="AN77" s="24">
        <f t="shared" si="7"/>
        <v>105395.35000000003</v>
      </c>
    </row>
    <row r="78" spans="1:40" x14ac:dyDescent="0.25">
      <c r="A78" t="s">
        <v>442</v>
      </c>
      <c r="B78" t="s">
        <v>443</v>
      </c>
      <c r="C78" s="55">
        <v>2898</v>
      </c>
      <c r="D78" s="46" t="s">
        <v>952</v>
      </c>
      <c r="E78" t="s">
        <v>2663</v>
      </c>
      <c r="F78">
        <v>23577.19</v>
      </c>
      <c r="G78">
        <v>13058.92</v>
      </c>
      <c r="H78">
        <v>9521.2999999999993</v>
      </c>
      <c r="J78">
        <v>4</v>
      </c>
      <c r="K78">
        <v>232691.72</v>
      </c>
      <c r="O78">
        <v>0</v>
      </c>
      <c r="Q78">
        <v>590</v>
      </c>
      <c r="T78">
        <v>-1027879.4</v>
      </c>
      <c r="U78">
        <v>1379368.14</v>
      </c>
      <c r="V78">
        <v>17315.75</v>
      </c>
      <c r="Z78">
        <v>262518</v>
      </c>
      <c r="AB78">
        <v>301371</v>
      </c>
      <c r="AE78">
        <v>41900.65</v>
      </c>
      <c r="AF78">
        <v>9787.7099999999991</v>
      </c>
      <c r="AI78" s="59">
        <f t="shared" si="8"/>
        <v>46157.41</v>
      </c>
      <c r="AJ78" s="29">
        <f t="shared" si="9"/>
        <v>590</v>
      </c>
      <c r="AK78" s="19">
        <f t="shared" si="10"/>
        <v>45567.41</v>
      </c>
      <c r="AL78" s="13">
        <f t="shared" si="11"/>
        <v>563889</v>
      </c>
      <c r="AM78" s="14">
        <f t="shared" si="12"/>
        <v>353059.36000000004</v>
      </c>
      <c r="AN78" s="24">
        <f t="shared" si="7"/>
        <v>210829.63999999996</v>
      </c>
    </row>
    <row r="79" spans="1:40" x14ac:dyDescent="0.25">
      <c r="A79" t="s">
        <v>442</v>
      </c>
      <c r="B79" t="s">
        <v>443</v>
      </c>
      <c r="C79" s="55">
        <v>1653</v>
      </c>
      <c r="D79" s="46" t="s">
        <v>953</v>
      </c>
      <c r="E79" t="s">
        <v>2664</v>
      </c>
      <c r="F79">
        <v>285937.96000000002</v>
      </c>
      <c r="G79">
        <v>5752</v>
      </c>
      <c r="H79">
        <v>0</v>
      </c>
      <c r="J79">
        <v>2</v>
      </c>
      <c r="K79">
        <v>278897.59999999998</v>
      </c>
      <c r="P79">
        <v>641018</v>
      </c>
      <c r="S79">
        <v>951740.91</v>
      </c>
      <c r="T79">
        <v>-2540976.34</v>
      </c>
      <c r="U79">
        <v>1583723.57</v>
      </c>
      <c r="V79">
        <v>24799.99</v>
      </c>
      <c r="Z79">
        <v>163630</v>
      </c>
      <c r="AB79">
        <v>198957</v>
      </c>
      <c r="AD79">
        <v>4400</v>
      </c>
      <c r="AE79">
        <v>45384.4</v>
      </c>
      <c r="AF79">
        <v>4605.17</v>
      </c>
      <c r="AI79" s="59">
        <f t="shared" si="8"/>
        <v>291689.96000000002</v>
      </c>
      <c r="AJ79" s="29">
        <f t="shared" si="9"/>
        <v>641018</v>
      </c>
      <c r="AK79" s="19">
        <f t="shared" si="10"/>
        <v>-349328.04</v>
      </c>
      <c r="AL79" s="13">
        <f t="shared" si="11"/>
        <v>366987</v>
      </c>
      <c r="AM79" s="14">
        <f t="shared" si="12"/>
        <v>253346.57</v>
      </c>
      <c r="AN79" s="24">
        <f t="shared" si="7"/>
        <v>113640.43</v>
      </c>
    </row>
    <row r="80" spans="1:40" x14ac:dyDescent="0.25">
      <c r="A80" t="s">
        <v>446</v>
      </c>
      <c r="B80" t="s">
        <v>447</v>
      </c>
      <c r="C80" s="55">
        <v>3711</v>
      </c>
      <c r="D80" s="46" t="s">
        <v>954</v>
      </c>
      <c r="E80" t="s">
        <v>2665</v>
      </c>
      <c r="F80">
        <v>4464.97</v>
      </c>
      <c r="G80">
        <v>0</v>
      </c>
      <c r="H80">
        <v>71268.649999999994</v>
      </c>
      <c r="J80">
        <v>2</v>
      </c>
      <c r="K80">
        <v>165598.12</v>
      </c>
      <c r="N80">
        <v>19150</v>
      </c>
      <c r="Q80">
        <v>1844</v>
      </c>
      <c r="T80">
        <v>-138052.68</v>
      </c>
      <c r="U80">
        <v>378255.64</v>
      </c>
      <c r="V80">
        <v>71033.490000000005</v>
      </c>
      <c r="Z80">
        <v>115660</v>
      </c>
      <c r="AB80">
        <v>154439</v>
      </c>
      <c r="AD80">
        <v>768</v>
      </c>
      <c r="AE80">
        <v>44830.93</v>
      </c>
      <c r="AF80">
        <v>5873.67</v>
      </c>
      <c r="AG80">
        <v>645.11</v>
      </c>
      <c r="AI80" s="59">
        <f t="shared" si="8"/>
        <v>75733.62</v>
      </c>
      <c r="AJ80" s="29">
        <f t="shared" si="9"/>
        <v>20994</v>
      </c>
      <c r="AK80" s="19">
        <f t="shared" si="10"/>
        <v>54739.619999999995</v>
      </c>
      <c r="AL80" s="13">
        <f t="shared" si="11"/>
        <v>270867</v>
      </c>
      <c r="AM80" s="14">
        <f t="shared" si="12"/>
        <v>206556.71</v>
      </c>
      <c r="AN80" s="24">
        <f t="shared" si="7"/>
        <v>64310.290000000008</v>
      </c>
    </row>
    <row r="81" spans="1:40" x14ac:dyDescent="0.25">
      <c r="A81" t="s">
        <v>446</v>
      </c>
      <c r="B81" t="s">
        <v>447</v>
      </c>
      <c r="C81" s="55">
        <v>1437</v>
      </c>
      <c r="D81" s="46" t="s">
        <v>955</v>
      </c>
      <c r="E81" t="s">
        <v>2666</v>
      </c>
      <c r="F81">
        <v>699004.4</v>
      </c>
      <c r="G81">
        <v>0</v>
      </c>
      <c r="H81">
        <v>156060.76999999999</v>
      </c>
      <c r="J81">
        <v>-5906.96</v>
      </c>
      <c r="K81">
        <v>643365.64</v>
      </c>
      <c r="O81">
        <v>13371</v>
      </c>
      <c r="Q81">
        <v>1059</v>
      </c>
      <c r="T81">
        <v>790476.7</v>
      </c>
      <c r="U81">
        <v>646396.12</v>
      </c>
      <c r="V81">
        <v>92400</v>
      </c>
      <c r="X81">
        <v>881.81</v>
      </c>
      <c r="Z81">
        <v>53540</v>
      </c>
      <c r="AB81">
        <v>75790</v>
      </c>
      <c r="AE81">
        <v>26331.61</v>
      </c>
      <c r="AF81">
        <v>3479.17</v>
      </c>
      <c r="AI81" s="59">
        <f t="shared" si="8"/>
        <v>855065.17</v>
      </c>
      <c r="AJ81" s="29">
        <f t="shared" si="9"/>
        <v>14430</v>
      </c>
      <c r="AK81" s="19">
        <f t="shared" si="10"/>
        <v>840635.17</v>
      </c>
      <c r="AL81" s="13">
        <f t="shared" si="11"/>
        <v>130211.81</v>
      </c>
      <c r="AM81" s="14">
        <f t="shared" si="12"/>
        <v>105600.78</v>
      </c>
      <c r="AN81" s="24">
        <f t="shared" si="7"/>
        <v>24611.03</v>
      </c>
    </row>
    <row r="82" spans="1:40" x14ac:dyDescent="0.25">
      <c r="A82" t="s">
        <v>446</v>
      </c>
      <c r="B82" t="s">
        <v>447</v>
      </c>
      <c r="C82" s="55">
        <v>3388</v>
      </c>
      <c r="D82" s="46" t="s">
        <v>956</v>
      </c>
      <c r="E82" t="s">
        <v>2667</v>
      </c>
      <c r="F82">
        <v>375083.6</v>
      </c>
      <c r="G82">
        <v>0</v>
      </c>
      <c r="H82">
        <v>29137.48</v>
      </c>
      <c r="J82">
        <v>1933024.65</v>
      </c>
      <c r="K82">
        <v>111012.33</v>
      </c>
      <c r="N82">
        <v>0</v>
      </c>
      <c r="O82">
        <v>15800</v>
      </c>
      <c r="Q82">
        <v>1758</v>
      </c>
      <c r="T82">
        <v>-907865.5</v>
      </c>
      <c r="U82">
        <v>3382854.97</v>
      </c>
      <c r="V82">
        <v>89382.19</v>
      </c>
      <c r="Z82">
        <v>102620</v>
      </c>
      <c r="AA82">
        <v>24400</v>
      </c>
      <c r="AB82">
        <v>127600</v>
      </c>
      <c r="AC82">
        <v>320</v>
      </c>
      <c r="AD82">
        <v>1144</v>
      </c>
      <c r="AE82">
        <v>110585.23</v>
      </c>
      <c r="AF82">
        <v>21042.37</v>
      </c>
      <c r="AI82" s="59">
        <f t="shared" si="8"/>
        <v>404221.07999999996</v>
      </c>
      <c r="AJ82" s="29">
        <f t="shared" si="9"/>
        <v>17558</v>
      </c>
      <c r="AK82" s="19">
        <f t="shared" si="10"/>
        <v>386663.07999999996</v>
      </c>
      <c r="AL82" s="13">
        <f t="shared" si="11"/>
        <v>256084</v>
      </c>
      <c r="AM82" s="14">
        <f t="shared" si="12"/>
        <v>260691.59999999998</v>
      </c>
      <c r="AN82" s="24">
        <f t="shared" si="7"/>
        <v>-4607.5999999999767</v>
      </c>
    </row>
    <row r="83" spans="1:40" x14ac:dyDescent="0.25">
      <c r="A83" t="s">
        <v>446</v>
      </c>
      <c r="B83" t="s">
        <v>447</v>
      </c>
      <c r="C83" s="55">
        <v>2340</v>
      </c>
      <c r="D83" s="46" t="s">
        <v>957</v>
      </c>
      <c r="E83" t="s">
        <v>2668</v>
      </c>
      <c r="F83">
        <v>488275.23</v>
      </c>
      <c r="G83">
        <v>0</v>
      </c>
      <c r="H83">
        <v>25401.59</v>
      </c>
      <c r="J83">
        <v>-17539.25</v>
      </c>
      <c r="K83">
        <v>-14999.55</v>
      </c>
      <c r="N83">
        <v>0</v>
      </c>
      <c r="O83">
        <v>3600</v>
      </c>
      <c r="Q83">
        <v>1580</v>
      </c>
      <c r="T83">
        <v>-600989.93000000005</v>
      </c>
      <c r="U83">
        <v>1045747.78</v>
      </c>
      <c r="V83">
        <v>82500</v>
      </c>
      <c r="Z83">
        <v>61680</v>
      </c>
      <c r="AA83">
        <v>55110</v>
      </c>
      <c r="AB83">
        <v>115336</v>
      </c>
      <c r="AC83">
        <v>704</v>
      </c>
      <c r="AE83">
        <v>39202.17</v>
      </c>
      <c r="AF83">
        <v>12847.66</v>
      </c>
      <c r="AH83">
        <v>0</v>
      </c>
      <c r="AI83" s="59">
        <f t="shared" si="8"/>
        <v>513676.82</v>
      </c>
      <c r="AJ83" s="29">
        <f t="shared" si="9"/>
        <v>5180</v>
      </c>
      <c r="AK83" s="19">
        <f t="shared" si="10"/>
        <v>508496.82</v>
      </c>
      <c r="AL83" s="13">
        <f t="shared" si="11"/>
        <v>232830</v>
      </c>
      <c r="AM83" s="14">
        <f t="shared" si="12"/>
        <v>168089.83</v>
      </c>
      <c r="AN83" s="24">
        <f t="shared" si="7"/>
        <v>64740.170000000013</v>
      </c>
    </row>
    <row r="84" spans="1:40" x14ac:dyDescent="0.25">
      <c r="A84" t="s">
        <v>446</v>
      </c>
      <c r="B84" t="s">
        <v>447</v>
      </c>
      <c r="C84" s="55">
        <v>2160</v>
      </c>
      <c r="D84" s="46" t="s">
        <v>958</v>
      </c>
      <c r="E84" t="s">
        <v>2669</v>
      </c>
      <c r="F84">
        <v>182237.93</v>
      </c>
      <c r="G84">
        <v>0</v>
      </c>
      <c r="H84">
        <v>176057.99</v>
      </c>
      <c r="J84">
        <v>14385.03</v>
      </c>
      <c r="K84">
        <v>400123.41</v>
      </c>
      <c r="N84">
        <v>6300</v>
      </c>
      <c r="O84">
        <v>3240</v>
      </c>
      <c r="Q84">
        <v>552.02</v>
      </c>
      <c r="T84">
        <v>367650.07</v>
      </c>
      <c r="U84">
        <v>353356.72</v>
      </c>
      <c r="V84">
        <v>83946.559999999998</v>
      </c>
      <c r="Z84">
        <v>170009</v>
      </c>
      <c r="AA84">
        <v>24400</v>
      </c>
      <c r="AB84">
        <v>197376</v>
      </c>
      <c r="AC84">
        <v>1500</v>
      </c>
      <c r="AD84">
        <v>2528</v>
      </c>
      <c r="AE84">
        <v>30283.85</v>
      </c>
      <c r="AF84">
        <v>4962.16</v>
      </c>
      <c r="AI84" s="59">
        <f t="shared" si="8"/>
        <v>358295.92</v>
      </c>
      <c r="AJ84" s="29">
        <f t="shared" si="9"/>
        <v>10092.02</v>
      </c>
      <c r="AK84" s="19">
        <f t="shared" si="10"/>
        <v>348203.89999999997</v>
      </c>
      <c r="AL84" s="13">
        <f t="shared" si="11"/>
        <v>395813</v>
      </c>
      <c r="AM84" s="14">
        <f t="shared" si="12"/>
        <v>236650.01</v>
      </c>
      <c r="AN84" s="24">
        <f t="shared" si="7"/>
        <v>159162.99</v>
      </c>
    </row>
    <row r="85" spans="1:40" x14ac:dyDescent="0.25">
      <c r="A85" t="s">
        <v>446</v>
      </c>
      <c r="B85" t="s">
        <v>447</v>
      </c>
      <c r="C85" s="55">
        <v>1723</v>
      </c>
      <c r="D85" s="46" t="s">
        <v>959</v>
      </c>
      <c r="E85" t="s">
        <v>2670</v>
      </c>
      <c r="F85">
        <v>97837.24</v>
      </c>
      <c r="G85">
        <v>39200</v>
      </c>
      <c r="H85">
        <v>116491.15</v>
      </c>
      <c r="J85">
        <v>428023.25</v>
      </c>
      <c r="K85">
        <v>1777.39</v>
      </c>
      <c r="N85">
        <v>6000</v>
      </c>
      <c r="O85">
        <v>3600</v>
      </c>
      <c r="Q85">
        <v>1061.54</v>
      </c>
      <c r="T85">
        <v>23031.8</v>
      </c>
      <c r="U85">
        <v>628012.71</v>
      </c>
      <c r="V85">
        <v>102207.22</v>
      </c>
      <c r="Z85">
        <v>61720</v>
      </c>
      <c r="AA85">
        <v>17400</v>
      </c>
      <c r="AB85">
        <v>83334</v>
      </c>
      <c r="AD85">
        <v>1364.8</v>
      </c>
      <c r="AE85">
        <v>61099.29</v>
      </c>
      <c r="AF85">
        <v>13906.15</v>
      </c>
      <c r="AI85" s="59">
        <f t="shared" si="8"/>
        <v>253528.38999999998</v>
      </c>
      <c r="AJ85" s="29">
        <f t="shared" si="9"/>
        <v>10661.54</v>
      </c>
      <c r="AK85" s="19">
        <f t="shared" si="10"/>
        <v>242866.84999999998</v>
      </c>
      <c r="AL85" s="13">
        <f t="shared" si="11"/>
        <v>163818.79999999999</v>
      </c>
      <c r="AM85" s="14">
        <f t="shared" si="12"/>
        <v>159704.24</v>
      </c>
      <c r="AN85" s="24">
        <f t="shared" si="7"/>
        <v>4114.5599999999977</v>
      </c>
    </row>
    <row r="86" spans="1:40" x14ac:dyDescent="0.25">
      <c r="A86" t="s">
        <v>446</v>
      </c>
      <c r="B86" t="s">
        <v>447</v>
      </c>
      <c r="C86" s="55">
        <v>2675</v>
      </c>
      <c r="D86" s="46" t="s">
        <v>960</v>
      </c>
      <c r="E86" t="s">
        <v>2671</v>
      </c>
      <c r="F86">
        <v>62513.82</v>
      </c>
      <c r="G86">
        <v>198356.7</v>
      </c>
      <c r="H86">
        <v>96594.4</v>
      </c>
      <c r="J86">
        <v>3</v>
      </c>
      <c r="K86">
        <v>322205.82</v>
      </c>
      <c r="N86">
        <v>6000</v>
      </c>
      <c r="O86">
        <v>20800</v>
      </c>
      <c r="Q86">
        <v>79</v>
      </c>
      <c r="T86">
        <v>-119749.11</v>
      </c>
      <c r="U86">
        <v>573056.03</v>
      </c>
      <c r="V86">
        <v>232504.93</v>
      </c>
      <c r="Z86">
        <v>179080</v>
      </c>
      <c r="AA86">
        <v>68961.5</v>
      </c>
      <c r="AB86">
        <v>194670</v>
      </c>
      <c r="AC86">
        <v>1420</v>
      </c>
      <c r="AE86">
        <v>68634.09</v>
      </c>
      <c r="AF86">
        <v>16334.52</v>
      </c>
      <c r="AI86" s="59">
        <f t="shared" si="8"/>
        <v>357464.92000000004</v>
      </c>
      <c r="AJ86" s="29">
        <f t="shared" si="9"/>
        <v>26879</v>
      </c>
      <c r="AK86" s="19">
        <f t="shared" si="10"/>
        <v>330585.92000000004</v>
      </c>
      <c r="AL86" s="13">
        <f t="shared" si="11"/>
        <v>444131.5</v>
      </c>
      <c r="AM86" s="14">
        <f t="shared" si="12"/>
        <v>281058.61</v>
      </c>
      <c r="AN86" s="24">
        <f t="shared" si="7"/>
        <v>163072.89000000001</v>
      </c>
    </row>
    <row r="87" spans="1:40" x14ac:dyDescent="0.25">
      <c r="A87" t="s">
        <v>446</v>
      </c>
      <c r="B87" t="s">
        <v>447</v>
      </c>
      <c r="C87" s="55">
        <v>1715</v>
      </c>
      <c r="D87" s="46" t="s">
        <v>961</v>
      </c>
      <c r="E87" t="s">
        <v>2672</v>
      </c>
      <c r="F87">
        <v>127540.96</v>
      </c>
      <c r="G87">
        <v>0</v>
      </c>
      <c r="H87">
        <v>35595.769999999997</v>
      </c>
      <c r="J87">
        <v>918180.51</v>
      </c>
      <c r="K87">
        <v>73179.91</v>
      </c>
      <c r="N87">
        <v>6000</v>
      </c>
      <c r="O87">
        <v>3600</v>
      </c>
      <c r="Q87">
        <v>677</v>
      </c>
      <c r="T87">
        <v>-939681.38</v>
      </c>
      <c r="U87">
        <v>1997218.5</v>
      </c>
      <c r="V87">
        <v>75175</v>
      </c>
      <c r="W87">
        <v>52129</v>
      </c>
      <c r="Z87">
        <v>139100</v>
      </c>
      <c r="AA87">
        <v>21000</v>
      </c>
      <c r="AB87">
        <v>153317</v>
      </c>
      <c r="AC87">
        <v>3144</v>
      </c>
      <c r="AE87">
        <v>30790.22</v>
      </c>
      <c r="AF87">
        <v>13469.75</v>
      </c>
      <c r="AI87" s="59">
        <f t="shared" si="8"/>
        <v>163136.73000000001</v>
      </c>
      <c r="AJ87" s="29">
        <f t="shared" si="9"/>
        <v>10277</v>
      </c>
      <c r="AK87" s="19">
        <f t="shared" si="10"/>
        <v>152859.73000000001</v>
      </c>
      <c r="AL87" s="13">
        <f t="shared" si="11"/>
        <v>368690</v>
      </c>
      <c r="AM87" s="14">
        <f t="shared" si="12"/>
        <v>200720.97</v>
      </c>
      <c r="AN87" s="24">
        <f t="shared" si="7"/>
        <v>167969.03</v>
      </c>
    </row>
    <row r="88" spans="1:40" x14ac:dyDescent="0.25">
      <c r="A88" t="s">
        <v>446</v>
      </c>
      <c r="B88" t="s">
        <v>447</v>
      </c>
      <c r="C88" s="55">
        <v>3187</v>
      </c>
      <c r="D88" s="46" t="s">
        <v>962</v>
      </c>
      <c r="E88" t="s">
        <v>2673</v>
      </c>
      <c r="F88">
        <v>112947.9</v>
      </c>
      <c r="G88">
        <v>113746.84</v>
      </c>
      <c r="H88">
        <v>150386.9</v>
      </c>
      <c r="J88">
        <v>2810279.54</v>
      </c>
      <c r="K88">
        <v>44182.86</v>
      </c>
      <c r="N88">
        <v>5500</v>
      </c>
      <c r="O88">
        <v>3600</v>
      </c>
      <c r="Q88">
        <v>2198</v>
      </c>
      <c r="T88">
        <v>2624604.77</v>
      </c>
      <c r="U88">
        <v>569833.9</v>
      </c>
      <c r="V88">
        <v>92618.84</v>
      </c>
      <c r="X88">
        <v>565.94000000000005</v>
      </c>
      <c r="Z88">
        <v>101730</v>
      </c>
      <c r="AA88">
        <v>15482</v>
      </c>
      <c r="AB88">
        <v>143704</v>
      </c>
      <c r="AE88">
        <v>22795</v>
      </c>
      <c r="AF88">
        <v>17987.54</v>
      </c>
      <c r="AH88">
        <v>102.87</v>
      </c>
      <c r="AI88" s="59">
        <f t="shared" si="8"/>
        <v>377081.64</v>
      </c>
      <c r="AJ88" s="29">
        <f t="shared" si="9"/>
        <v>11298</v>
      </c>
      <c r="AK88" s="19">
        <f t="shared" si="10"/>
        <v>365783.64</v>
      </c>
      <c r="AL88" s="13">
        <f t="shared" si="11"/>
        <v>261481.94</v>
      </c>
      <c r="AM88" s="14">
        <f t="shared" si="12"/>
        <v>184589.41</v>
      </c>
      <c r="AN88" s="24">
        <f t="shared" si="7"/>
        <v>76892.53</v>
      </c>
    </row>
    <row r="89" spans="1:40" x14ac:dyDescent="0.25">
      <c r="A89" t="s">
        <v>446</v>
      </c>
      <c r="B89" t="s">
        <v>447</v>
      </c>
      <c r="C89" s="55">
        <v>2867</v>
      </c>
      <c r="D89" s="46" t="s">
        <v>963</v>
      </c>
      <c r="E89" t="s">
        <v>2674</v>
      </c>
      <c r="F89">
        <v>543657.27</v>
      </c>
      <c r="G89">
        <v>0</v>
      </c>
      <c r="H89">
        <v>28887.66</v>
      </c>
      <c r="J89">
        <v>4582.87</v>
      </c>
      <c r="K89">
        <v>201117.77</v>
      </c>
      <c r="N89">
        <v>6700</v>
      </c>
      <c r="O89">
        <v>6431.47</v>
      </c>
      <c r="Q89">
        <v>6510.6</v>
      </c>
      <c r="T89">
        <v>765897.73</v>
      </c>
      <c r="U89">
        <v>528870.26</v>
      </c>
      <c r="V89">
        <v>82500</v>
      </c>
      <c r="Z89">
        <v>136610</v>
      </c>
      <c r="AA89">
        <v>23700</v>
      </c>
      <c r="AB89">
        <v>161347</v>
      </c>
      <c r="AC89">
        <v>1808</v>
      </c>
      <c r="AE89">
        <v>602277.15</v>
      </c>
      <c r="AF89">
        <v>13542.34</v>
      </c>
      <c r="AI89" s="59">
        <f t="shared" si="8"/>
        <v>572544.93000000005</v>
      </c>
      <c r="AJ89" s="29">
        <f t="shared" si="9"/>
        <v>19642.07</v>
      </c>
      <c r="AK89" s="19">
        <f t="shared" si="10"/>
        <v>552902.8600000001</v>
      </c>
      <c r="AL89" s="13">
        <f t="shared" si="11"/>
        <v>323465</v>
      </c>
      <c r="AM89" s="14">
        <f t="shared" si="12"/>
        <v>778974.49</v>
      </c>
      <c r="AN89" s="24">
        <f t="shared" si="7"/>
        <v>-455509.49</v>
      </c>
    </row>
    <row r="90" spans="1:40" x14ac:dyDescent="0.25">
      <c r="A90" t="s">
        <v>446</v>
      </c>
      <c r="B90" t="s">
        <v>447</v>
      </c>
      <c r="C90" s="55">
        <v>3076</v>
      </c>
      <c r="D90" s="46" t="s">
        <v>964</v>
      </c>
      <c r="E90" t="s">
        <v>2675</v>
      </c>
      <c r="F90">
        <v>429527.01</v>
      </c>
      <c r="G90">
        <v>11250</v>
      </c>
      <c r="H90">
        <v>1089041.83</v>
      </c>
      <c r="J90">
        <v>379147.04</v>
      </c>
      <c r="K90">
        <v>35665.360000000001</v>
      </c>
      <c r="N90">
        <v>800</v>
      </c>
      <c r="O90">
        <v>3600</v>
      </c>
      <c r="Q90">
        <v>0</v>
      </c>
      <c r="R90">
        <v>260079.8</v>
      </c>
      <c r="T90">
        <v>955277.91</v>
      </c>
      <c r="U90">
        <v>715500.2</v>
      </c>
      <c r="V90">
        <v>82640</v>
      </c>
      <c r="Z90">
        <v>136360.1</v>
      </c>
      <c r="AA90">
        <v>18400</v>
      </c>
      <c r="AB90">
        <v>149360.1</v>
      </c>
      <c r="AE90">
        <v>73662.3</v>
      </c>
      <c r="AF90">
        <v>5004.37</v>
      </c>
      <c r="AI90" s="59">
        <f t="shared" si="8"/>
        <v>1529818.84</v>
      </c>
      <c r="AJ90" s="29">
        <f t="shared" si="9"/>
        <v>264479.8</v>
      </c>
      <c r="AK90" s="19">
        <f t="shared" si="10"/>
        <v>1265339.04</v>
      </c>
      <c r="AL90" s="13">
        <f t="shared" si="11"/>
        <v>304120.2</v>
      </c>
      <c r="AM90" s="14">
        <f t="shared" si="12"/>
        <v>228026.77000000002</v>
      </c>
      <c r="AN90" s="24">
        <f t="shared" si="7"/>
        <v>76093.429999999993</v>
      </c>
    </row>
    <row r="91" spans="1:40" x14ac:dyDescent="0.25">
      <c r="A91" t="s">
        <v>446</v>
      </c>
      <c r="B91" t="s">
        <v>447</v>
      </c>
      <c r="C91" s="55">
        <v>2086</v>
      </c>
      <c r="D91" s="46" t="s">
        <v>965</v>
      </c>
      <c r="E91" t="s">
        <v>2676</v>
      </c>
      <c r="F91">
        <v>165681.69</v>
      </c>
      <c r="G91">
        <v>0</v>
      </c>
      <c r="H91">
        <v>34843.339999999997</v>
      </c>
      <c r="J91">
        <v>1404.51</v>
      </c>
      <c r="K91">
        <v>130511.91</v>
      </c>
      <c r="N91">
        <v>6700</v>
      </c>
      <c r="O91">
        <v>3600</v>
      </c>
      <c r="Q91">
        <v>1283</v>
      </c>
      <c r="T91">
        <v>-394964.45</v>
      </c>
      <c r="U91">
        <v>673323.61</v>
      </c>
      <c r="V91">
        <v>82500</v>
      </c>
      <c r="Z91">
        <v>60410</v>
      </c>
      <c r="AA91">
        <v>63750</v>
      </c>
      <c r="AB91">
        <v>87408</v>
      </c>
      <c r="AC91">
        <v>1744</v>
      </c>
      <c r="AE91">
        <v>67874.039999999994</v>
      </c>
      <c r="AF91">
        <v>7134.67</v>
      </c>
      <c r="AI91" s="59">
        <f t="shared" si="8"/>
        <v>200525.03</v>
      </c>
      <c r="AJ91" s="29">
        <f t="shared" si="9"/>
        <v>11583</v>
      </c>
      <c r="AK91" s="19">
        <f t="shared" si="10"/>
        <v>188942.03</v>
      </c>
      <c r="AL91" s="13">
        <f t="shared" si="11"/>
        <v>213312</v>
      </c>
      <c r="AM91" s="14">
        <f t="shared" si="12"/>
        <v>164160.71</v>
      </c>
      <c r="AN91" s="24">
        <f t="shared" si="7"/>
        <v>49151.290000000008</v>
      </c>
    </row>
    <row r="92" spans="1:40" x14ac:dyDescent="0.25">
      <c r="A92" t="s">
        <v>446</v>
      </c>
      <c r="B92" t="s">
        <v>447</v>
      </c>
      <c r="C92" s="55">
        <v>1893</v>
      </c>
      <c r="D92" s="46" t="s">
        <v>966</v>
      </c>
      <c r="E92" t="s">
        <v>2677</v>
      </c>
      <c r="F92">
        <v>85174.77</v>
      </c>
      <c r="G92">
        <v>0</v>
      </c>
      <c r="H92">
        <v>47197.74</v>
      </c>
      <c r="J92">
        <v>3</v>
      </c>
      <c r="K92">
        <v>287660.68</v>
      </c>
      <c r="N92">
        <v>5750</v>
      </c>
      <c r="O92">
        <v>3600</v>
      </c>
      <c r="Q92">
        <v>1219</v>
      </c>
      <c r="T92">
        <v>-987442.25</v>
      </c>
      <c r="U92">
        <v>1404582.07</v>
      </c>
      <c r="V92">
        <v>2917</v>
      </c>
      <c r="W92">
        <v>9</v>
      </c>
      <c r="Z92">
        <v>45100</v>
      </c>
      <c r="AA92">
        <v>59961</v>
      </c>
      <c r="AB92">
        <v>72133</v>
      </c>
      <c r="AE92">
        <v>31237.18</v>
      </c>
      <c r="AF92">
        <v>12289.45</v>
      </c>
      <c r="AI92" s="59">
        <f t="shared" si="8"/>
        <v>132372.51</v>
      </c>
      <c r="AJ92" s="29">
        <f t="shared" si="9"/>
        <v>10569</v>
      </c>
      <c r="AK92" s="19">
        <f t="shared" si="10"/>
        <v>121803.51000000001</v>
      </c>
      <c r="AL92" s="13">
        <f t="shared" si="11"/>
        <v>177203</v>
      </c>
      <c r="AM92" s="14">
        <f t="shared" si="12"/>
        <v>115659.62999999999</v>
      </c>
      <c r="AN92" s="24">
        <f t="shared" si="7"/>
        <v>61543.37000000001</v>
      </c>
    </row>
    <row r="93" spans="1:40" x14ac:dyDescent="0.25">
      <c r="A93" t="s">
        <v>446</v>
      </c>
      <c r="B93" t="s">
        <v>447</v>
      </c>
      <c r="C93" s="55">
        <v>2677</v>
      </c>
      <c r="D93" s="46" t="s">
        <v>967</v>
      </c>
      <c r="E93" t="s">
        <v>2678</v>
      </c>
      <c r="F93">
        <v>250558.76</v>
      </c>
      <c r="G93">
        <v>0</v>
      </c>
      <c r="H93">
        <v>15763.79</v>
      </c>
      <c r="J93">
        <v>1</v>
      </c>
      <c r="K93">
        <v>-3553.94</v>
      </c>
      <c r="N93">
        <v>6500</v>
      </c>
      <c r="O93">
        <v>15400</v>
      </c>
      <c r="Q93">
        <v>6451.68</v>
      </c>
      <c r="T93">
        <v>-256962</v>
      </c>
      <c r="U93">
        <v>819557.49</v>
      </c>
      <c r="V93">
        <v>0</v>
      </c>
      <c r="Z93">
        <v>33070</v>
      </c>
      <c r="AA93">
        <v>195770</v>
      </c>
      <c r="AB93">
        <v>86881</v>
      </c>
      <c r="AE93">
        <v>465416.88</v>
      </c>
      <c r="AF93">
        <v>4719.68</v>
      </c>
      <c r="AI93" s="59">
        <f t="shared" si="8"/>
        <v>266322.55</v>
      </c>
      <c r="AJ93" s="29">
        <f t="shared" si="9"/>
        <v>28351.68</v>
      </c>
      <c r="AK93" s="19">
        <f t="shared" si="10"/>
        <v>237970.87</v>
      </c>
      <c r="AL93" s="13">
        <f t="shared" si="11"/>
        <v>315721</v>
      </c>
      <c r="AM93" s="14">
        <f t="shared" si="12"/>
        <v>557017.56000000006</v>
      </c>
      <c r="AN93" s="24">
        <f t="shared" si="7"/>
        <v>-241296.56000000006</v>
      </c>
    </row>
    <row r="94" spans="1:40" x14ac:dyDescent="0.25">
      <c r="A94" t="s">
        <v>446</v>
      </c>
      <c r="B94" t="s">
        <v>447</v>
      </c>
      <c r="C94" s="55">
        <v>2827</v>
      </c>
      <c r="D94" s="46" t="s">
        <v>968</v>
      </c>
      <c r="E94" t="s">
        <v>2679</v>
      </c>
      <c r="F94">
        <v>133806.92000000001</v>
      </c>
      <c r="G94">
        <v>0</v>
      </c>
      <c r="H94">
        <v>40431.68</v>
      </c>
      <c r="J94">
        <v>2</v>
      </c>
      <c r="K94">
        <v>161242.01999999999</v>
      </c>
      <c r="N94">
        <v>6700</v>
      </c>
      <c r="O94">
        <v>3600</v>
      </c>
      <c r="Q94">
        <v>23</v>
      </c>
      <c r="T94">
        <v>-175137.25</v>
      </c>
      <c r="U94">
        <v>474645.55</v>
      </c>
      <c r="V94">
        <v>82500</v>
      </c>
      <c r="X94">
        <v>100.6</v>
      </c>
      <c r="Z94">
        <v>187670</v>
      </c>
      <c r="AA94">
        <v>27400</v>
      </c>
      <c r="AB94">
        <v>200205</v>
      </c>
      <c r="AE94">
        <v>61136.06</v>
      </c>
      <c r="AF94">
        <v>10678.22</v>
      </c>
      <c r="AI94" s="59">
        <f t="shared" si="8"/>
        <v>174238.6</v>
      </c>
      <c r="AJ94" s="29">
        <f t="shared" si="9"/>
        <v>10323</v>
      </c>
      <c r="AK94" s="19">
        <f t="shared" si="10"/>
        <v>163915.6</v>
      </c>
      <c r="AL94" s="13">
        <f t="shared" si="11"/>
        <v>415375.6</v>
      </c>
      <c r="AM94" s="14">
        <f t="shared" si="12"/>
        <v>272019.27999999997</v>
      </c>
      <c r="AN94" s="24">
        <f t="shared" si="7"/>
        <v>143356.32</v>
      </c>
    </row>
    <row r="95" spans="1:40" x14ac:dyDescent="0.25">
      <c r="A95" t="s">
        <v>446</v>
      </c>
      <c r="B95" t="s">
        <v>447</v>
      </c>
      <c r="C95" s="55">
        <v>3372</v>
      </c>
      <c r="D95" s="46" t="s">
        <v>969</v>
      </c>
      <c r="E95" t="s">
        <v>2680</v>
      </c>
      <c r="F95">
        <v>152992.99</v>
      </c>
      <c r="G95">
        <v>31112</v>
      </c>
      <c r="H95">
        <v>159429.92000000001</v>
      </c>
      <c r="J95">
        <v>3</v>
      </c>
      <c r="K95">
        <v>160412.22</v>
      </c>
      <c r="N95">
        <v>6500</v>
      </c>
      <c r="O95">
        <v>5040</v>
      </c>
      <c r="Q95">
        <v>5659.72</v>
      </c>
      <c r="T95">
        <v>-717481.89</v>
      </c>
      <c r="U95">
        <v>1172968.6100000001</v>
      </c>
      <c r="V95">
        <v>91654.69</v>
      </c>
      <c r="Z95">
        <v>88810</v>
      </c>
      <c r="AA95">
        <v>61600</v>
      </c>
      <c r="AB95">
        <v>126408</v>
      </c>
      <c r="AC95">
        <v>2494</v>
      </c>
      <c r="AE95">
        <v>79064.039999999994</v>
      </c>
      <c r="AF95">
        <v>2834.96</v>
      </c>
      <c r="AI95" s="59">
        <f t="shared" si="8"/>
        <v>343534.91000000003</v>
      </c>
      <c r="AJ95" s="29">
        <f t="shared" si="9"/>
        <v>17199.72</v>
      </c>
      <c r="AK95" s="19">
        <f t="shared" si="10"/>
        <v>326335.19000000006</v>
      </c>
      <c r="AL95" s="13">
        <f t="shared" si="11"/>
        <v>279312</v>
      </c>
      <c r="AM95" s="14">
        <f t="shared" si="12"/>
        <v>210800.99999999997</v>
      </c>
      <c r="AN95" s="24">
        <f t="shared" si="7"/>
        <v>68511.000000000029</v>
      </c>
    </row>
    <row r="96" spans="1:40" x14ac:dyDescent="0.25">
      <c r="A96" t="s">
        <v>446</v>
      </c>
      <c r="B96" t="s">
        <v>447</v>
      </c>
      <c r="C96" s="55">
        <v>1747</v>
      </c>
      <c r="D96" s="46" t="s">
        <v>970</v>
      </c>
      <c r="E96" t="s">
        <v>2681</v>
      </c>
      <c r="F96">
        <v>546211.56000000006</v>
      </c>
      <c r="G96">
        <v>0</v>
      </c>
      <c r="H96">
        <v>19872.88</v>
      </c>
      <c r="J96">
        <v>7</v>
      </c>
      <c r="K96">
        <v>67824.740000000005</v>
      </c>
      <c r="N96">
        <v>6000</v>
      </c>
      <c r="O96">
        <v>16400</v>
      </c>
      <c r="Q96">
        <v>2431</v>
      </c>
      <c r="T96">
        <v>-524492.30000000005</v>
      </c>
      <c r="U96">
        <v>1035380.1</v>
      </c>
      <c r="V96">
        <v>89116.76</v>
      </c>
      <c r="Z96">
        <v>107510</v>
      </c>
      <c r="AA96">
        <v>88810</v>
      </c>
      <c r="AB96">
        <v>135832</v>
      </c>
      <c r="AE96">
        <v>44103.37</v>
      </c>
      <c r="AF96">
        <v>7304.01</v>
      </c>
      <c r="AI96" s="59">
        <f t="shared" si="8"/>
        <v>566084.44000000006</v>
      </c>
      <c r="AJ96" s="29">
        <f t="shared" si="9"/>
        <v>24831</v>
      </c>
      <c r="AK96" s="19">
        <f t="shared" si="10"/>
        <v>541253.44000000006</v>
      </c>
      <c r="AL96" s="13">
        <f t="shared" si="11"/>
        <v>332152</v>
      </c>
      <c r="AM96" s="14">
        <f t="shared" si="12"/>
        <v>187239.38</v>
      </c>
      <c r="AN96" s="24">
        <f t="shared" si="7"/>
        <v>144912.62</v>
      </c>
    </row>
    <row r="97" spans="1:40" x14ac:dyDescent="0.25">
      <c r="A97" t="s">
        <v>446</v>
      </c>
      <c r="B97" t="s">
        <v>447</v>
      </c>
      <c r="C97" s="55">
        <v>2607</v>
      </c>
      <c r="D97" s="46" t="s">
        <v>971</v>
      </c>
      <c r="E97" t="s">
        <v>2682</v>
      </c>
      <c r="F97">
        <v>55403.01</v>
      </c>
      <c r="G97">
        <v>3</v>
      </c>
      <c r="H97">
        <v>294862.7</v>
      </c>
      <c r="J97">
        <v>537129.53</v>
      </c>
      <c r="K97">
        <v>238034.14</v>
      </c>
      <c r="N97">
        <v>6900</v>
      </c>
      <c r="O97">
        <v>11660</v>
      </c>
      <c r="Q97">
        <v>2507</v>
      </c>
      <c r="T97">
        <v>-69995.8</v>
      </c>
      <c r="U97">
        <v>1242259.96</v>
      </c>
      <c r="V97">
        <v>3</v>
      </c>
      <c r="Z97">
        <v>102160</v>
      </c>
      <c r="AA97">
        <v>63750</v>
      </c>
      <c r="AB97">
        <v>175850</v>
      </c>
      <c r="AE97">
        <v>47525.36</v>
      </c>
      <c r="AF97">
        <v>10436.42</v>
      </c>
      <c r="AI97" s="59">
        <f t="shared" si="8"/>
        <v>350268.71</v>
      </c>
      <c r="AJ97" s="29">
        <f t="shared" si="9"/>
        <v>21067</v>
      </c>
      <c r="AK97" s="19">
        <f t="shared" si="10"/>
        <v>329201.71000000002</v>
      </c>
      <c r="AL97" s="13">
        <f t="shared" si="11"/>
        <v>341760</v>
      </c>
      <c r="AM97" s="14">
        <f t="shared" si="12"/>
        <v>233811.78</v>
      </c>
      <c r="AN97" s="24">
        <f t="shared" si="7"/>
        <v>107948.22</v>
      </c>
    </row>
    <row r="98" spans="1:40" x14ac:dyDescent="0.25">
      <c r="A98" t="s">
        <v>446</v>
      </c>
      <c r="B98" t="s">
        <v>447</v>
      </c>
      <c r="C98" s="55">
        <v>2124</v>
      </c>
      <c r="D98" s="46" t="s">
        <v>972</v>
      </c>
      <c r="E98" t="s">
        <v>2683</v>
      </c>
      <c r="F98">
        <v>473666.22</v>
      </c>
      <c r="G98">
        <v>0</v>
      </c>
      <c r="H98">
        <v>136146.12</v>
      </c>
      <c r="J98">
        <v>2484217.81</v>
      </c>
      <c r="K98">
        <v>141184.32000000001</v>
      </c>
      <c r="N98">
        <v>6200</v>
      </c>
      <c r="O98">
        <v>3600</v>
      </c>
      <c r="Q98">
        <v>1142</v>
      </c>
      <c r="T98">
        <v>586416.07999999996</v>
      </c>
      <c r="U98">
        <v>2616413.23</v>
      </c>
      <c r="V98">
        <v>82500</v>
      </c>
      <c r="Z98">
        <v>119460</v>
      </c>
      <c r="AA98">
        <v>87330</v>
      </c>
      <c r="AB98">
        <v>147912</v>
      </c>
      <c r="AC98">
        <v>4140</v>
      </c>
      <c r="AE98">
        <v>76382.5</v>
      </c>
      <c r="AF98">
        <v>39412.339999999997</v>
      </c>
      <c r="AI98" s="59">
        <f t="shared" si="8"/>
        <v>609812.34</v>
      </c>
      <c r="AJ98" s="29">
        <f t="shared" si="9"/>
        <v>10942</v>
      </c>
      <c r="AK98" s="19">
        <f t="shared" si="10"/>
        <v>598870.34</v>
      </c>
      <c r="AL98" s="13">
        <f t="shared" si="11"/>
        <v>358842</v>
      </c>
      <c r="AM98" s="14">
        <f t="shared" si="12"/>
        <v>267846.83999999997</v>
      </c>
      <c r="AN98" s="24">
        <f t="shared" si="7"/>
        <v>90995.160000000033</v>
      </c>
    </row>
    <row r="99" spans="1:40" x14ac:dyDescent="0.25">
      <c r="A99" t="s">
        <v>450</v>
      </c>
      <c r="B99" t="s">
        <v>451</v>
      </c>
      <c r="C99" s="55">
        <v>2908</v>
      </c>
      <c r="D99" s="46" t="s">
        <v>973</v>
      </c>
      <c r="E99" t="s">
        <v>2684</v>
      </c>
      <c r="F99">
        <v>120710.54</v>
      </c>
      <c r="G99">
        <v>0</v>
      </c>
      <c r="H99">
        <v>26500.84</v>
      </c>
      <c r="J99">
        <v>11</v>
      </c>
      <c r="K99">
        <v>42943.7</v>
      </c>
      <c r="O99">
        <v>34000</v>
      </c>
      <c r="Q99">
        <v>1001.3</v>
      </c>
      <c r="T99">
        <v>-2251549.13</v>
      </c>
      <c r="U99">
        <v>2310952.34</v>
      </c>
      <c r="V99">
        <v>97110.74</v>
      </c>
      <c r="Z99">
        <v>91170</v>
      </c>
      <c r="AA99">
        <v>71730</v>
      </c>
      <c r="AB99">
        <v>121274</v>
      </c>
      <c r="AE99">
        <v>41100.379999999997</v>
      </c>
      <c r="AF99">
        <v>1874.79</v>
      </c>
      <c r="AI99" s="59">
        <f t="shared" si="8"/>
        <v>147211.38</v>
      </c>
      <c r="AJ99" s="29">
        <f t="shared" si="9"/>
        <v>35001.300000000003</v>
      </c>
      <c r="AK99" s="19">
        <f t="shared" si="10"/>
        <v>112210.08</v>
      </c>
      <c r="AL99" s="13">
        <f t="shared" si="11"/>
        <v>284174</v>
      </c>
      <c r="AM99" s="14">
        <f t="shared" si="12"/>
        <v>164249.17000000001</v>
      </c>
      <c r="AN99" s="24">
        <f t="shared" si="7"/>
        <v>119924.82999999999</v>
      </c>
    </row>
    <row r="100" spans="1:40" x14ac:dyDescent="0.25">
      <c r="A100" t="s">
        <v>450</v>
      </c>
      <c r="B100" t="s">
        <v>451</v>
      </c>
      <c r="C100" s="55">
        <v>2944</v>
      </c>
      <c r="D100" s="46" t="s">
        <v>974</v>
      </c>
      <c r="E100" t="s">
        <v>2685</v>
      </c>
      <c r="F100">
        <v>123325.28</v>
      </c>
      <c r="G100">
        <v>0</v>
      </c>
      <c r="H100">
        <v>14956.78</v>
      </c>
      <c r="J100">
        <v>883128.52</v>
      </c>
      <c r="K100">
        <v>94043.9</v>
      </c>
      <c r="O100">
        <v>35170</v>
      </c>
      <c r="Q100">
        <v>532.72</v>
      </c>
      <c r="T100">
        <v>-153188.45000000001</v>
      </c>
      <c r="U100">
        <v>1228203.58</v>
      </c>
      <c r="V100">
        <v>95138.98</v>
      </c>
      <c r="Z100">
        <v>91170</v>
      </c>
      <c r="AB100">
        <v>113426</v>
      </c>
      <c r="AE100">
        <v>56874.5</v>
      </c>
      <c r="AF100">
        <v>11271.85</v>
      </c>
      <c r="AI100" s="59">
        <f t="shared" si="8"/>
        <v>138282.06</v>
      </c>
      <c r="AJ100" s="29">
        <f t="shared" si="9"/>
        <v>35702.720000000001</v>
      </c>
      <c r="AK100" s="19">
        <f t="shared" si="10"/>
        <v>102579.34</v>
      </c>
      <c r="AL100" s="13">
        <f t="shared" si="11"/>
        <v>204596</v>
      </c>
      <c r="AM100" s="14">
        <f t="shared" si="12"/>
        <v>181572.35</v>
      </c>
      <c r="AN100" s="24">
        <f t="shared" si="7"/>
        <v>23023.649999999994</v>
      </c>
    </row>
    <row r="101" spans="1:40" x14ac:dyDescent="0.25">
      <c r="A101" t="s">
        <v>450</v>
      </c>
      <c r="B101" t="s">
        <v>451</v>
      </c>
      <c r="C101" s="55">
        <v>4209</v>
      </c>
      <c r="D101" s="46" t="s">
        <v>975</v>
      </c>
      <c r="E101" t="s">
        <v>2686</v>
      </c>
      <c r="F101">
        <v>754379.55</v>
      </c>
      <c r="G101">
        <v>0</v>
      </c>
      <c r="H101">
        <v>82573.42</v>
      </c>
      <c r="J101">
        <v>3</v>
      </c>
      <c r="K101">
        <v>55342.96</v>
      </c>
      <c r="N101">
        <v>37900</v>
      </c>
      <c r="O101">
        <v>11720.3</v>
      </c>
      <c r="Q101">
        <v>0</v>
      </c>
      <c r="S101">
        <v>0</v>
      </c>
      <c r="T101">
        <v>-1074820.1000000001</v>
      </c>
      <c r="U101">
        <v>1322855.6000000001</v>
      </c>
      <c r="V101">
        <v>9400</v>
      </c>
      <c r="W101">
        <v>626520</v>
      </c>
      <c r="Z101">
        <v>71740</v>
      </c>
      <c r="AA101">
        <v>93250</v>
      </c>
      <c r="AB101">
        <v>98779</v>
      </c>
      <c r="AC101">
        <v>160</v>
      </c>
      <c r="AD101">
        <v>640</v>
      </c>
      <c r="AE101">
        <v>104539.28</v>
      </c>
      <c r="AF101">
        <v>2148.59</v>
      </c>
      <c r="AI101" s="59">
        <f t="shared" si="8"/>
        <v>836952.97000000009</v>
      </c>
      <c r="AJ101" s="29">
        <f t="shared" si="9"/>
        <v>49620.3</v>
      </c>
      <c r="AK101" s="19">
        <f t="shared" si="10"/>
        <v>787332.67</v>
      </c>
      <c r="AL101" s="13">
        <f t="shared" si="11"/>
        <v>891089</v>
      </c>
      <c r="AM101" s="14">
        <f t="shared" si="12"/>
        <v>206266.87</v>
      </c>
      <c r="AN101" s="24">
        <f t="shared" si="7"/>
        <v>684822.13</v>
      </c>
    </row>
    <row r="102" spans="1:40" x14ac:dyDescent="0.25">
      <c r="A102" t="s">
        <v>450</v>
      </c>
      <c r="B102" t="s">
        <v>451</v>
      </c>
      <c r="C102" s="55">
        <v>4669</v>
      </c>
      <c r="D102" s="46" t="s">
        <v>976</v>
      </c>
      <c r="E102" t="s">
        <v>2687</v>
      </c>
      <c r="F102">
        <v>553528.54</v>
      </c>
      <c r="G102">
        <v>0</v>
      </c>
      <c r="H102">
        <v>27812.47</v>
      </c>
      <c r="J102">
        <v>752767.68</v>
      </c>
      <c r="K102">
        <v>279885.75</v>
      </c>
      <c r="Q102">
        <v>0</v>
      </c>
      <c r="T102">
        <v>-641173.54</v>
      </c>
      <c r="U102">
        <v>2235714.37</v>
      </c>
      <c r="V102">
        <v>104235</v>
      </c>
      <c r="Z102">
        <v>133200</v>
      </c>
      <c r="AB102">
        <v>143039</v>
      </c>
      <c r="AE102">
        <v>66788.19</v>
      </c>
      <c r="AF102">
        <v>8154.2</v>
      </c>
      <c r="AI102" s="59">
        <f t="shared" si="8"/>
        <v>581341.01</v>
      </c>
      <c r="AJ102" s="29">
        <f t="shared" si="9"/>
        <v>0</v>
      </c>
      <c r="AK102" s="19">
        <f t="shared" si="10"/>
        <v>581341.01</v>
      </c>
      <c r="AL102" s="13">
        <f t="shared" si="11"/>
        <v>276239</v>
      </c>
      <c r="AM102" s="14">
        <f t="shared" si="12"/>
        <v>217981.39</v>
      </c>
      <c r="AN102" s="24">
        <f t="shared" si="7"/>
        <v>58257.609999999986</v>
      </c>
    </row>
    <row r="103" spans="1:40" x14ac:dyDescent="0.25">
      <c r="A103" t="s">
        <v>450</v>
      </c>
      <c r="B103" t="s">
        <v>451</v>
      </c>
      <c r="C103" s="55">
        <v>2279</v>
      </c>
      <c r="D103" s="46" t="s">
        <v>977</v>
      </c>
      <c r="E103" t="s">
        <v>2688</v>
      </c>
      <c r="F103">
        <v>50343.41</v>
      </c>
      <c r="G103">
        <v>0</v>
      </c>
      <c r="H103">
        <v>101204.81</v>
      </c>
      <c r="J103">
        <v>258475.9</v>
      </c>
      <c r="K103">
        <v>86856.6</v>
      </c>
      <c r="N103">
        <v>73200</v>
      </c>
      <c r="O103">
        <v>9830.2999999999993</v>
      </c>
      <c r="Q103">
        <v>1407.98</v>
      </c>
      <c r="S103">
        <v>0</v>
      </c>
      <c r="T103">
        <v>-1335840.5900000001</v>
      </c>
      <c r="U103">
        <v>1762414.5</v>
      </c>
      <c r="V103">
        <v>13962</v>
      </c>
      <c r="W103">
        <v>0</v>
      </c>
      <c r="Z103">
        <v>75121.600000000006</v>
      </c>
      <c r="AA103">
        <v>92250</v>
      </c>
      <c r="AB103">
        <v>122087.6</v>
      </c>
      <c r="AE103">
        <v>67170.759999999995</v>
      </c>
      <c r="AF103">
        <v>6206.71</v>
      </c>
      <c r="AI103" s="59">
        <f t="shared" si="8"/>
        <v>151548.22</v>
      </c>
      <c r="AJ103" s="29">
        <f t="shared" si="9"/>
        <v>84438.28</v>
      </c>
      <c r="AK103" s="19">
        <f t="shared" si="10"/>
        <v>67109.94</v>
      </c>
      <c r="AL103" s="13">
        <f t="shared" si="11"/>
        <v>289459.20000000001</v>
      </c>
      <c r="AM103" s="14">
        <f t="shared" si="12"/>
        <v>195465.06999999998</v>
      </c>
      <c r="AN103" s="24">
        <f t="shared" si="7"/>
        <v>93994.130000000034</v>
      </c>
    </row>
    <row r="104" spans="1:40" x14ac:dyDescent="0.25">
      <c r="A104" t="s">
        <v>450</v>
      </c>
      <c r="B104" t="s">
        <v>451</v>
      </c>
      <c r="C104" s="55">
        <v>723</v>
      </c>
      <c r="D104" s="46" t="s">
        <v>978</v>
      </c>
      <c r="E104" t="s">
        <v>2689</v>
      </c>
      <c r="F104">
        <v>86137.69</v>
      </c>
      <c r="G104">
        <v>0</v>
      </c>
      <c r="H104">
        <v>40042.74</v>
      </c>
      <c r="J104">
        <v>1585806.47</v>
      </c>
      <c r="K104">
        <v>17432.830000000002</v>
      </c>
      <c r="L104">
        <v>1</v>
      </c>
      <c r="N104">
        <v>100000</v>
      </c>
      <c r="O104">
        <v>11870.3</v>
      </c>
      <c r="Q104">
        <v>1086</v>
      </c>
      <c r="S104">
        <v>0</v>
      </c>
      <c r="T104">
        <v>1070440.3400000001</v>
      </c>
      <c r="U104">
        <v>513834.47</v>
      </c>
      <c r="V104">
        <v>9503.43</v>
      </c>
      <c r="W104">
        <v>0</v>
      </c>
      <c r="Z104">
        <v>81840.7</v>
      </c>
      <c r="AA104">
        <v>84000</v>
      </c>
      <c r="AB104">
        <v>89640.7</v>
      </c>
      <c r="AC104">
        <v>480</v>
      </c>
      <c r="AD104">
        <v>1568</v>
      </c>
      <c r="AE104">
        <v>39899.25</v>
      </c>
      <c r="AF104">
        <v>11566.56</v>
      </c>
      <c r="AI104" s="59">
        <f t="shared" si="8"/>
        <v>126180.43</v>
      </c>
      <c r="AJ104" s="29">
        <f t="shared" si="9"/>
        <v>112956.3</v>
      </c>
      <c r="AK104" s="19">
        <f t="shared" si="10"/>
        <v>13224.12999999999</v>
      </c>
      <c r="AL104" s="13">
        <f t="shared" si="11"/>
        <v>257529.40000000002</v>
      </c>
      <c r="AM104" s="14">
        <f t="shared" si="12"/>
        <v>143154.51</v>
      </c>
      <c r="AN104" s="24">
        <f t="shared" si="7"/>
        <v>114374.89000000001</v>
      </c>
    </row>
    <row r="105" spans="1:40" x14ac:dyDescent="0.25">
      <c r="A105" t="s">
        <v>450</v>
      </c>
      <c r="B105" t="s">
        <v>451</v>
      </c>
      <c r="C105" s="55">
        <v>3567</v>
      </c>
      <c r="D105" s="46" t="s">
        <v>979</v>
      </c>
      <c r="E105" t="s">
        <v>2690</v>
      </c>
      <c r="F105">
        <v>104665.91</v>
      </c>
      <c r="G105">
        <v>0</v>
      </c>
      <c r="H105">
        <v>110911.06</v>
      </c>
      <c r="J105">
        <v>18043.560000000001</v>
      </c>
      <c r="K105">
        <v>122964.64</v>
      </c>
      <c r="Q105">
        <v>1252</v>
      </c>
      <c r="T105">
        <v>-3320297.16</v>
      </c>
      <c r="U105">
        <v>3774792.24</v>
      </c>
      <c r="V105">
        <v>771.67</v>
      </c>
      <c r="Z105">
        <v>144774</v>
      </c>
      <c r="AA105">
        <v>93250</v>
      </c>
      <c r="AB105">
        <v>172304</v>
      </c>
      <c r="AE105">
        <v>160696.4</v>
      </c>
      <c r="AF105">
        <v>4957.18</v>
      </c>
      <c r="AI105" s="59">
        <f t="shared" si="8"/>
        <v>215576.97</v>
      </c>
      <c r="AJ105" s="29">
        <f t="shared" si="9"/>
        <v>1252</v>
      </c>
      <c r="AK105" s="19">
        <f t="shared" si="10"/>
        <v>214324.97</v>
      </c>
      <c r="AL105" s="13">
        <f t="shared" si="11"/>
        <v>410328</v>
      </c>
      <c r="AM105" s="14">
        <f t="shared" si="12"/>
        <v>337957.58</v>
      </c>
      <c r="AN105" s="24">
        <f t="shared" si="7"/>
        <v>72370.419999999984</v>
      </c>
    </row>
    <row r="106" spans="1:40" x14ac:dyDescent="0.25">
      <c r="A106" t="s">
        <v>450</v>
      </c>
      <c r="B106" t="s">
        <v>451</v>
      </c>
      <c r="C106" s="55">
        <v>2416</v>
      </c>
      <c r="D106" s="46" t="s">
        <v>980</v>
      </c>
      <c r="E106" t="s">
        <v>2691</v>
      </c>
      <c r="F106">
        <v>182692.47</v>
      </c>
      <c r="G106">
        <v>0</v>
      </c>
      <c r="H106">
        <v>36638.21</v>
      </c>
      <c r="J106">
        <v>219720.39</v>
      </c>
      <c r="K106">
        <v>308855.12</v>
      </c>
      <c r="Q106">
        <v>1812.74</v>
      </c>
      <c r="S106">
        <v>25078.91</v>
      </c>
      <c r="T106">
        <v>-1231261.26</v>
      </c>
      <c r="U106">
        <v>1908283.93</v>
      </c>
      <c r="V106">
        <v>99355.04</v>
      </c>
      <c r="X106">
        <v>158.31</v>
      </c>
      <c r="Z106">
        <v>54056.4</v>
      </c>
      <c r="AB106">
        <v>77881.399999999994</v>
      </c>
      <c r="AE106">
        <v>30949.53</v>
      </c>
      <c r="AF106">
        <v>746.95</v>
      </c>
      <c r="AI106" s="59">
        <f t="shared" si="8"/>
        <v>219330.68</v>
      </c>
      <c r="AJ106" s="29">
        <f t="shared" si="9"/>
        <v>1812.74</v>
      </c>
      <c r="AK106" s="19">
        <f t="shared" si="10"/>
        <v>217517.94</v>
      </c>
      <c r="AL106" s="13">
        <f t="shared" si="11"/>
        <v>132096.10999999999</v>
      </c>
      <c r="AM106" s="14">
        <f t="shared" si="12"/>
        <v>109577.87999999999</v>
      </c>
      <c r="AN106" s="24">
        <f t="shared" si="7"/>
        <v>22518.229999999996</v>
      </c>
    </row>
    <row r="107" spans="1:40" x14ac:dyDescent="0.25">
      <c r="A107" t="s">
        <v>450</v>
      </c>
      <c r="B107" t="s">
        <v>451</v>
      </c>
      <c r="C107" s="55">
        <v>2020</v>
      </c>
      <c r="D107" s="46" t="s">
        <v>981</v>
      </c>
      <c r="E107" t="s">
        <v>2692</v>
      </c>
      <c r="F107">
        <v>69109.710000000006</v>
      </c>
      <c r="G107">
        <v>0</v>
      </c>
      <c r="H107">
        <v>31957.89</v>
      </c>
      <c r="J107">
        <v>27263.040000000001</v>
      </c>
      <c r="K107">
        <v>6041.94</v>
      </c>
      <c r="O107">
        <v>9270</v>
      </c>
      <c r="Q107">
        <v>0</v>
      </c>
      <c r="T107">
        <v>-2283713.0699999998</v>
      </c>
      <c r="U107">
        <v>2404357.2799999998</v>
      </c>
      <c r="V107">
        <v>9698.7199999999993</v>
      </c>
      <c r="Z107">
        <v>54472</v>
      </c>
      <c r="AA107">
        <v>84000</v>
      </c>
      <c r="AB107">
        <v>83525</v>
      </c>
      <c r="AE107">
        <v>53333.32</v>
      </c>
      <c r="AF107">
        <v>6854.03</v>
      </c>
      <c r="AI107" s="59">
        <f t="shared" si="8"/>
        <v>101067.6</v>
      </c>
      <c r="AJ107" s="29">
        <f t="shared" si="9"/>
        <v>9270</v>
      </c>
      <c r="AK107" s="19">
        <f t="shared" si="10"/>
        <v>91797.6</v>
      </c>
      <c r="AL107" s="13">
        <f t="shared" si="11"/>
        <v>221997</v>
      </c>
      <c r="AM107" s="14">
        <f t="shared" si="12"/>
        <v>143712.35</v>
      </c>
      <c r="AN107" s="24">
        <f t="shared" si="7"/>
        <v>78284.649999999994</v>
      </c>
    </row>
    <row r="108" spans="1:40" x14ac:dyDescent="0.25">
      <c r="A108" t="s">
        <v>450</v>
      </c>
      <c r="B108" t="s">
        <v>451</v>
      </c>
      <c r="C108" s="55">
        <v>3005</v>
      </c>
      <c r="D108" s="46" t="s">
        <v>982</v>
      </c>
      <c r="E108" t="s">
        <v>2693</v>
      </c>
      <c r="F108">
        <v>56992.959999999999</v>
      </c>
      <c r="G108">
        <v>0</v>
      </c>
      <c r="H108">
        <v>34431.980000000003</v>
      </c>
      <c r="J108">
        <v>7</v>
      </c>
      <c r="K108">
        <v>216473.31</v>
      </c>
      <c r="O108">
        <v>7000</v>
      </c>
      <c r="Q108">
        <v>493.46</v>
      </c>
      <c r="T108">
        <v>-2895836.39</v>
      </c>
      <c r="U108">
        <v>3154007.83</v>
      </c>
      <c r="V108">
        <v>103380</v>
      </c>
      <c r="Z108">
        <v>137856.70000000001</v>
      </c>
      <c r="AB108">
        <v>160977.70000000001</v>
      </c>
      <c r="AE108">
        <v>32637.64</v>
      </c>
      <c r="AF108">
        <v>5381.01</v>
      </c>
      <c r="AI108" s="59">
        <f t="shared" si="8"/>
        <v>91424.94</v>
      </c>
      <c r="AJ108" s="29">
        <f t="shared" si="9"/>
        <v>7493.46</v>
      </c>
      <c r="AK108" s="19">
        <f t="shared" si="10"/>
        <v>83931.48</v>
      </c>
      <c r="AL108" s="13">
        <f t="shared" si="11"/>
        <v>298834.40000000002</v>
      </c>
      <c r="AM108" s="14">
        <f t="shared" si="12"/>
        <v>198996.35000000003</v>
      </c>
      <c r="AN108" s="24">
        <f t="shared" si="7"/>
        <v>99838.049999999988</v>
      </c>
    </row>
    <row r="109" spans="1:40" x14ac:dyDescent="0.25">
      <c r="A109" t="s">
        <v>450</v>
      </c>
      <c r="B109" t="s">
        <v>451</v>
      </c>
      <c r="C109" s="55">
        <v>2671</v>
      </c>
      <c r="D109" s="46" t="s">
        <v>983</v>
      </c>
      <c r="E109" t="s">
        <v>2694</v>
      </c>
      <c r="F109">
        <v>378832.46</v>
      </c>
      <c r="G109">
        <v>0</v>
      </c>
      <c r="H109">
        <v>40164.800000000003</v>
      </c>
      <c r="J109">
        <v>1243080.7</v>
      </c>
      <c r="K109">
        <v>181922.59</v>
      </c>
      <c r="P109">
        <v>226865</v>
      </c>
      <c r="Q109">
        <v>885</v>
      </c>
      <c r="T109">
        <v>-680222.62</v>
      </c>
      <c r="U109">
        <v>2272032.2400000002</v>
      </c>
      <c r="V109">
        <v>91834.25</v>
      </c>
      <c r="AB109">
        <v>21631</v>
      </c>
      <c r="AE109">
        <v>36866.5</v>
      </c>
      <c r="AF109">
        <v>8895.82</v>
      </c>
      <c r="AI109" s="59">
        <f t="shared" si="8"/>
        <v>418997.26</v>
      </c>
      <c r="AJ109" s="29">
        <f t="shared" si="9"/>
        <v>227750</v>
      </c>
      <c r="AK109" s="19">
        <f t="shared" si="10"/>
        <v>191247.26</v>
      </c>
      <c r="AL109" s="13">
        <f t="shared" si="11"/>
        <v>21631</v>
      </c>
      <c r="AM109" s="14">
        <f t="shared" si="12"/>
        <v>67393.320000000007</v>
      </c>
      <c r="AN109" s="24">
        <f t="shared" si="7"/>
        <v>-45762.320000000007</v>
      </c>
    </row>
    <row r="110" spans="1:40" x14ac:dyDescent="0.25">
      <c r="A110" t="s">
        <v>450</v>
      </c>
      <c r="B110" t="s">
        <v>451</v>
      </c>
      <c r="C110" s="55">
        <v>1913</v>
      </c>
      <c r="D110" s="46" t="s">
        <v>984</v>
      </c>
      <c r="E110" t="s">
        <v>2695</v>
      </c>
      <c r="F110">
        <v>21278.01</v>
      </c>
      <c r="G110">
        <v>0</v>
      </c>
      <c r="H110">
        <v>492657.45</v>
      </c>
      <c r="J110">
        <v>112267.95</v>
      </c>
      <c r="K110">
        <v>15854.4</v>
      </c>
      <c r="L110">
        <v>6000</v>
      </c>
      <c r="O110">
        <v>132359.71</v>
      </c>
      <c r="Q110">
        <v>7961</v>
      </c>
      <c r="T110">
        <v>-1180329.31</v>
      </c>
      <c r="U110">
        <v>1679735.01</v>
      </c>
      <c r="V110">
        <v>86222.56</v>
      </c>
      <c r="Z110">
        <v>67080</v>
      </c>
      <c r="AB110">
        <v>110620</v>
      </c>
      <c r="AE110">
        <v>30546.16</v>
      </c>
      <c r="AF110">
        <v>3805</v>
      </c>
      <c r="AI110" s="59">
        <f t="shared" si="8"/>
        <v>513935.46</v>
      </c>
      <c r="AJ110" s="29">
        <f t="shared" si="9"/>
        <v>140320.71</v>
      </c>
      <c r="AK110" s="19">
        <f t="shared" si="10"/>
        <v>373614.75</v>
      </c>
      <c r="AL110" s="13">
        <f t="shared" si="11"/>
        <v>177700</v>
      </c>
      <c r="AM110" s="14">
        <f t="shared" si="12"/>
        <v>144971.16</v>
      </c>
      <c r="AN110" s="24">
        <f t="shared" si="7"/>
        <v>32728.839999999997</v>
      </c>
    </row>
    <row r="111" spans="1:40" x14ac:dyDescent="0.25">
      <c r="A111" t="s">
        <v>450</v>
      </c>
      <c r="B111" t="s">
        <v>451</v>
      </c>
      <c r="C111" s="55">
        <v>2409</v>
      </c>
      <c r="D111" s="46" t="s">
        <v>985</v>
      </c>
      <c r="E111" t="s">
        <v>2696</v>
      </c>
      <c r="F111">
        <v>205208.12</v>
      </c>
      <c r="G111">
        <v>0</v>
      </c>
      <c r="H111">
        <v>128842.08</v>
      </c>
      <c r="J111">
        <v>6</v>
      </c>
      <c r="K111">
        <v>213179.71</v>
      </c>
      <c r="O111">
        <v>45922.5</v>
      </c>
      <c r="Q111">
        <v>205.61</v>
      </c>
      <c r="T111">
        <v>-1061707.81</v>
      </c>
      <c r="U111">
        <v>1611506.92</v>
      </c>
      <c r="V111">
        <v>102514.08</v>
      </c>
      <c r="Z111">
        <v>79910</v>
      </c>
      <c r="AB111">
        <v>111789</v>
      </c>
      <c r="AE111">
        <v>111085.5</v>
      </c>
      <c r="AF111">
        <v>8240.89</v>
      </c>
      <c r="AI111" s="59">
        <f t="shared" si="8"/>
        <v>334050.2</v>
      </c>
      <c r="AJ111" s="29">
        <f t="shared" si="9"/>
        <v>46128.11</v>
      </c>
      <c r="AK111" s="19">
        <f t="shared" si="10"/>
        <v>287922.09000000003</v>
      </c>
      <c r="AL111" s="13">
        <f t="shared" si="11"/>
        <v>191699</v>
      </c>
      <c r="AM111" s="14">
        <f t="shared" si="12"/>
        <v>231115.39</v>
      </c>
      <c r="AN111" s="24">
        <f t="shared" si="7"/>
        <v>-39416.390000000014</v>
      </c>
    </row>
    <row r="112" spans="1:40" x14ac:dyDescent="0.25">
      <c r="A112" t="s">
        <v>450</v>
      </c>
      <c r="B112" t="s">
        <v>451</v>
      </c>
      <c r="C112" s="55">
        <v>1702</v>
      </c>
      <c r="D112" s="46" t="s">
        <v>986</v>
      </c>
      <c r="E112" t="s">
        <v>2697</v>
      </c>
      <c r="F112">
        <v>87924.91</v>
      </c>
      <c r="G112">
        <v>0</v>
      </c>
      <c r="H112">
        <v>30591.84</v>
      </c>
      <c r="J112">
        <v>-18890</v>
      </c>
      <c r="K112">
        <v>700626.06</v>
      </c>
      <c r="N112">
        <v>59800</v>
      </c>
      <c r="O112">
        <v>9270</v>
      </c>
      <c r="Q112">
        <v>3350</v>
      </c>
      <c r="S112">
        <v>-776205.72</v>
      </c>
      <c r="T112">
        <v>840792.9</v>
      </c>
      <c r="U112">
        <v>667875.67000000004</v>
      </c>
      <c r="V112">
        <v>89715.3</v>
      </c>
      <c r="Z112">
        <v>25626.400000000001</v>
      </c>
      <c r="AA112">
        <v>37518</v>
      </c>
      <c r="AB112">
        <v>65696.399999999994</v>
      </c>
      <c r="AE112">
        <v>63266.63</v>
      </c>
      <c r="AF112">
        <v>28526.71</v>
      </c>
      <c r="AI112" s="59">
        <f t="shared" si="8"/>
        <v>118516.75</v>
      </c>
      <c r="AJ112" s="29">
        <f t="shared" si="9"/>
        <v>72420</v>
      </c>
      <c r="AK112" s="19">
        <f t="shared" si="10"/>
        <v>46096.75</v>
      </c>
      <c r="AL112" s="13">
        <f t="shared" si="11"/>
        <v>128840.79999999999</v>
      </c>
      <c r="AM112" s="14">
        <f t="shared" si="12"/>
        <v>157489.74</v>
      </c>
      <c r="AN112" s="24">
        <f t="shared" si="7"/>
        <v>-28648.940000000002</v>
      </c>
    </row>
    <row r="113" spans="1:40" x14ac:dyDescent="0.25">
      <c r="A113" t="s">
        <v>450</v>
      </c>
      <c r="B113" t="s">
        <v>451</v>
      </c>
      <c r="C113" s="55">
        <v>2179</v>
      </c>
      <c r="D113" s="46" t="s">
        <v>987</v>
      </c>
      <c r="E113" t="s">
        <v>2698</v>
      </c>
      <c r="F113">
        <v>289684.45</v>
      </c>
      <c r="G113">
        <v>0</v>
      </c>
      <c r="H113">
        <v>27547.5</v>
      </c>
      <c r="J113">
        <v>288813.06</v>
      </c>
      <c r="K113">
        <v>288288.86</v>
      </c>
      <c r="L113">
        <v>1</v>
      </c>
      <c r="N113">
        <v>240000</v>
      </c>
      <c r="O113">
        <v>9270</v>
      </c>
      <c r="Q113">
        <v>0</v>
      </c>
      <c r="S113">
        <v>0</v>
      </c>
      <c r="T113">
        <v>-35054.800000000003</v>
      </c>
      <c r="U113">
        <v>654977.96</v>
      </c>
      <c r="V113">
        <v>17162</v>
      </c>
      <c r="Z113">
        <v>97728</v>
      </c>
      <c r="AA113">
        <v>84000</v>
      </c>
      <c r="AB113">
        <v>108353</v>
      </c>
      <c r="AE113">
        <v>56049.36</v>
      </c>
      <c r="AF113">
        <v>9345.93</v>
      </c>
      <c r="AI113" s="59">
        <f t="shared" si="8"/>
        <v>317231.95</v>
      </c>
      <c r="AJ113" s="29">
        <f t="shared" si="9"/>
        <v>249270</v>
      </c>
      <c r="AK113" s="19">
        <f t="shared" si="10"/>
        <v>67961.950000000012</v>
      </c>
      <c r="AL113" s="13">
        <f t="shared" si="11"/>
        <v>290081</v>
      </c>
      <c r="AM113" s="14">
        <f t="shared" si="12"/>
        <v>173748.28999999998</v>
      </c>
      <c r="AN113" s="24">
        <f t="shared" si="7"/>
        <v>116332.71000000002</v>
      </c>
    </row>
    <row r="114" spans="1:40" x14ac:dyDescent="0.25">
      <c r="A114" t="s">
        <v>454</v>
      </c>
      <c r="B114" t="s">
        <v>455</v>
      </c>
      <c r="C114" s="55">
        <v>3793</v>
      </c>
      <c r="D114" s="46" t="s">
        <v>988</v>
      </c>
      <c r="E114" t="s">
        <v>2699</v>
      </c>
      <c r="F114">
        <v>674591.56</v>
      </c>
      <c r="G114">
        <v>0</v>
      </c>
      <c r="H114">
        <v>73922.97</v>
      </c>
      <c r="J114">
        <v>77998.100000000006</v>
      </c>
      <c r="K114">
        <v>218994.84</v>
      </c>
      <c r="N114">
        <v>8500</v>
      </c>
      <c r="O114">
        <v>27400</v>
      </c>
      <c r="Q114">
        <v>920.57</v>
      </c>
      <c r="T114">
        <v>-2020128.68</v>
      </c>
      <c r="U114">
        <v>3175397.16</v>
      </c>
      <c r="V114">
        <v>105005.23</v>
      </c>
      <c r="W114">
        <v>27</v>
      </c>
      <c r="Z114">
        <v>127842.8</v>
      </c>
      <c r="AB114">
        <v>150115.79999999999</v>
      </c>
      <c r="AD114">
        <v>816</v>
      </c>
      <c r="AE114">
        <v>205372.38</v>
      </c>
      <c r="AF114">
        <v>8152.43</v>
      </c>
      <c r="AH114">
        <v>15000</v>
      </c>
      <c r="AI114" s="59">
        <f t="shared" si="8"/>
        <v>748514.53</v>
      </c>
      <c r="AJ114" s="29">
        <f t="shared" si="9"/>
        <v>36820.57</v>
      </c>
      <c r="AK114" s="19">
        <f t="shared" si="10"/>
        <v>711693.96000000008</v>
      </c>
      <c r="AL114" s="13">
        <f t="shared" si="11"/>
        <v>278801.59999999998</v>
      </c>
      <c r="AM114" s="14">
        <f t="shared" si="12"/>
        <v>379456.61</v>
      </c>
      <c r="AN114" s="24">
        <f t="shared" si="7"/>
        <v>-100655.01000000001</v>
      </c>
    </row>
    <row r="115" spans="1:40" x14ac:dyDescent="0.25">
      <c r="A115" t="s">
        <v>454</v>
      </c>
      <c r="B115" t="s">
        <v>455</v>
      </c>
      <c r="C115" s="55">
        <v>1435</v>
      </c>
      <c r="D115" s="46" t="s">
        <v>989</v>
      </c>
      <c r="E115" t="s">
        <v>2700</v>
      </c>
      <c r="F115">
        <v>390560.07</v>
      </c>
      <c r="G115">
        <v>0</v>
      </c>
      <c r="H115">
        <v>8627.7800000000007</v>
      </c>
      <c r="J115">
        <v>2942615.87</v>
      </c>
      <c r="K115">
        <v>78720.3</v>
      </c>
      <c r="N115">
        <v>10000</v>
      </c>
      <c r="O115">
        <v>15400</v>
      </c>
      <c r="Q115">
        <v>1990</v>
      </c>
      <c r="T115">
        <v>2147807.6</v>
      </c>
      <c r="U115">
        <v>1191484.79</v>
      </c>
      <c r="V115">
        <v>134669.44</v>
      </c>
      <c r="Z115">
        <v>77721.8</v>
      </c>
      <c r="AA115">
        <v>1500</v>
      </c>
      <c r="AB115">
        <v>128969.8</v>
      </c>
      <c r="AE115">
        <v>13803.65</v>
      </c>
      <c r="AF115">
        <v>17276.16</v>
      </c>
      <c r="AI115" s="59">
        <f t="shared" si="8"/>
        <v>399187.85000000003</v>
      </c>
      <c r="AJ115" s="29">
        <f t="shared" si="9"/>
        <v>27390</v>
      </c>
      <c r="AK115" s="19">
        <f t="shared" si="10"/>
        <v>371797.85000000003</v>
      </c>
      <c r="AL115" s="13">
        <f t="shared" si="11"/>
        <v>208191.6</v>
      </c>
      <c r="AM115" s="14">
        <f t="shared" si="12"/>
        <v>160049.61000000002</v>
      </c>
      <c r="AN115" s="24">
        <f t="shared" si="7"/>
        <v>48141.989999999991</v>
      </c>
    </row>
    <row r="116" spans="1:40" x14ac:dyDescent="0.25">
      <c r="A116" t="s">
        <v>454</v>
      </c>
      <c r="B116" t="s">
        <v>455</v>
      </c>
      <c r="C116" s="55">
        <v>1980</v>
      </c>
      <c r="D116" s="46" t="s">
        <v>990</v>
      </c>
      <c r="E116" t="s">
        <v>2701</v>
      </c>
      <c r="F116">
        <v>405768.31</v>
      </c>
      <c r="G116">
        <v>0</v>
      </c>
      <c r="H116">
        <v>421646.67</v>
      </c>
      <c r="J116">
        <v>1687695.45</v>
      </c>
      <c r="K116">
        <v>237544.84</v>
      </c>
      <c r="N116">
        <v>5500</v>
      </c>
      <c r="O116">
        <v>18280</v>
      </c>
      <c r="Q116">
        <v>1092.9000000000001</v>
      </c>
      <c r="T116">
        <v>1913997.63</v>
      </c>
      <c r="U116">
        <v>918887.6</v>
      </c>
      <c r="V116">
        <v>89048.77</v>
      </c>
      <c r="Z116">
        <v>104023.9</v>
      </c>
      <c r="AB116">
        <v>126651.9</v>
      </c>
      <c r="AC116">
        <v>768</v>
      </c>
      <c r="AE116">
        <v>150858.12</v>
      </c>
      <c r="AF116">
        <v>19874.509999999998</v>
      </c>
      <c r="AH116">
        <v>23</v>
      </c>
      <c r="AI116" s="59">
        <f t="shared" si="8"/>
        <v>827414.98</v>
      </c>
      <c r="AJ116" s="29">
        <f t="shared" si="9"/>
        <v>24872.9</v>
      </c>
      <c r="AK116" s="19">
        <f t="shared" si="10"/>
        <v>802542.07999999996</v>
      </c>
      <c r="AL116" s="13">
        <f t="shared" si="11"/>
        <v>231443.8</v>
      </c>
      <c r="AM116" s="14">
        <f t="shared" si="12"/>
        <v>298175.53000000003</v>
      </c>
      <c r="AN116" s="24">
        <f t="shared" si="7"/>
        <v>-66731.73000000004</v>
      </c>
    </row>
    <row r="117" spans="1:40" x14ac:dyDescent="0.25">
      <c r="A117" t="s">
        <v>454</v>
      </c>
      <c r="B117" t="s">
        <v>455</v>
      </c>
      <c r="C117" s="55">
        <v>2225</v>
      </c>
      <c r="D117" s="46" t="s">
        <v>991</v>
      </c>
      <c r="E117" t="s">
        <v>2702</v>
      </c>
      <c r="F117">
        <v>195450.15</v>
      </c>
      <c r="G117">
        <v>0</v>
      </c>
      <c r="H117">
        <v>121855.62</v>
      </c>
      <c r="J117">
        <v>78002.740000000005</v>
      </c>
      <c r="K117">
        <v>87204.56</v>
      </c>
      <c r="N117">
        <v>7500</v>
      </c>
      <c r="O117">
        <v>17340</v>
      </c>
      <c r="Q117">
        <v>1896</v>
      </c>
      <c r="T117">
        <v>-1451636.27</v>
      </c>
      <c r="U117">
        <v>1855787.89</v>
      </c>
      <c r="V117">
        <v>146315.5</v>
      </c>
      <c r="Z117">
        <v>123366.1</v>
      </c>
      <c r="AB117">
        <v>163162.1</v>
      </c>
      <c r="AE117">
        <v>50802.01</v>
      </c>
      <c r="AF117">
        <v>4092.04</v>
      </c>
      <c r="AI117" s="59">
        <f t="shared" si="8"/>
        <v>317305.77</v>
      </c>
      <c r="AJ117" s="29">
        <f t="shared" si="9"/>
        <v>26736</v>
      </c>
      <c r="AK117" s="19">
        <f t="shared" si="10"/>
        <v>290569.77</v>
      </c>
      <c r="AL117" s="13">
        <f t="shared" si="11"/>
        <v>286528.2</v>
      </c>
      <c r="AM117" s="14">
        <f t="shared" si="12"/>
        <v>218056.15000000002</v>
      </c>
      <c r="AN117" s="24">
        <f t="shared" si="7"/>
        <v>68472.049999999988</v>
      </c>
    </row>
    <row r="118" spans="1:40" x14ac:dyDescent="0.25">
      <c r="A118" t="s">
        <v>454</v>
      </c>
      <c r="B118" t="s">
        <v>455</v>
      </c>
      <c r="C118" s="55">
        <v>2531</v>
      </c>
      <c r="D118" s="46" t="s">
        <v>992</v>
      </c>
      <c r="E118" t="s">
        <v>2703</v>
      </c>
      <c r="F118">
        <v>86081.04</v>
      </c>
      <c r="G118">
        <v>0</v>
      </c>
      <c r="H118">
        <v>272516.03000000003</v>
      </c>
      <c r="J118">
        <v>221256.31</v>
      </c>
      <c r="K118">
        <v>204877.02</v>
      </c>
      <c r="N118">
        <v>15500</v>
      </c>
      <c r="O118">
        <v>27262</v>
      </c>
      <c r="Q118">
        <v>1237.9000000000001</v>
      </c>
      <c r="T118">
        <v>-769533.84</v>
      </c>
      <c r="U118">
        <v>1498231.3</v>
      </c>
      <c r="V118">
        <v>113146.18</v>
      </c>
      <c r="Z118">
        <v>74097.2</v>
      </c>
      <c r="AB118">
        <v>98597.2</v>
      </c>
      <c r="AC118">
        <v>320</v>
      </c>
      <c r="AD118">
        <v>1847</v>
      </c>
      <c r="AE118">
        <v>62148.59</v>
      </c>
      <c r="AF118">
        <v>12297.55</v>
      </c>
      <c r="AI118" s="59">
        <f t="shared" si="8"/>
        <v>358597.07</v>
      </c>
      <c r="AJ118" s="29">
        <f t="shared" si="9"/>
        <v>43999.9</v>
      </c>
      <c r="AK118" s="19">
        <f t="shared" si="10"/>
        <v>314597.17</v>
      </c>
      <c r="AL118" s="13">
        <f t="shared" si="11"/>
        <v>174861.4</v>
      </c>
      <c r="AM118" s="14">
        <f t="shared" si="12"/>
        <v>175210.33999999997</v>
      </c>
      <c r="AN118" s="24">
        <f t="shared" si="7"/>
        <v>-348.93999999997322</v>
      </c>
    </row>
    <row r="119" spans="1:40" x14ac:dyDescent="0.25">
      <c r="A119" t="s">
        <v>454</v>
      </c>
      <c r="B119" t="s">
        <v>455</v>
      </c>
      <c r="C119" s="55">
        <v>3453</v>
      </c>
      <c r="D119" s="46" t="s">
        <v>993</v>
      </c>
      <c r="E119" t="s">
        <v>2704</v>
      </c>
      <c r="F119">
        <v>605149.53</v>
      </c>
      <c r="G119">
        <v>117526.24</v>
      </c>
      <c r="H119">
        <v>38803.269999999997</v>
      </c>
      <c r="J119">
        <v>1427672.31</v>
      </c>
      <c r="K119">
        <v>165643.01999999999</v>
      </c>
      <c r="N119">
        <v>21950</v>
      </c>
      <c r="O119">
        <v>18100</v>
      </c>
      <c r="Q119">
        <v>0</v>
      </c>
      <c r="T119">
        <v>1627750.07</v>
      </c>
      <c r="U119">
        <v>655276.54</v>
      </c>
      <c r="V119">
        <v>270504.8</v>
      </c>
      <c r="Z119">
        <v>86377.3</v>
      </c>
      <c r="AB119">
        <v>136121.29999999999</v>
      </c>
      <c r="AE119">
        <v>157634.31</v>
      </c>
      <c r="AF119">
        <v>31408.73</v>
      </c>
      <c r="AI119" s="59">
        <f t="shared" si="8"/>
        <v>761479.04</v>
      </c>
      <c r="AJ119" s="29">
        <f t="shared" si="9"/>
        <v>40050</v>
      </c>
      <c r="AK119" s="19">
        <f t="shared" si="10"/>
        <v>721429.04</v>
      </c>
      <c r="AL119" s="13">
        <f t="shared" si="11"/>
        <v>222498.59999999998</v>
      </c>
      <c r="AM119" s="14">
        <f t="shared" si="12"/>
        <v>325164.33999999997</v>
      </c>
      <c r="AN119" s="24">
        <f t="shared" si="7"/>
        <v>-102665.73999999999</v>
      </c>
    </row>
    <row r="120" spans="1:40" x14ac:dyDescent="0.25">
      <c r="A120" t="s">
        <v>454</v>
      </c>
      <c r="B120" t="s">
        <v>455</v>
      </c>
      <c r="C120" s="55">
        <v>3635</v>
      </c>
      <c r="D120" s="46" t="s">
        <v>994</v>
      </c>
      <c r="E120" t="s">
        <v>2705</v>
      </c>
      <c r="F120">
        <v>520017.91</v>
      </c>
      <c r="G120">
        <v>0</v>
      </c>
      <c r="H120">
        <v>70069.039999999994</v>
      </c>
      <c r="J120">
        <v>751074.83</v>
      </c>
      <c r="K120">
        <v>34333.18</v>
      </c>
      <c r="N120">
        <v>15300</v>
      </c>
      <c r="O120">
        <v>21280</v>
      </c>
      <c r="Q120">
        <v>39</v>
      </c>
      <c r="T120">
        <v>-535888.66</v>
      </c>
      <c r="U120">
        <v>1904716.16</v>
      </c>
      <c r="V120">
        <v>93891.199999999997</v>
      </c>
      <c r="Z120">
        <v>93771.199999999997</v>
      </c>
      <c r="AB120">
        <v>135398.20000000001</v>
      </c>
      <c r="AD120">
        <v>768</v>
      </c>
      <c r="AE120">
        <v>68213.58</v>
      </c>
      <c r="AF120">
        <v>13234.16</v>
      </c>
      <c r="AI120" s="59">
        <f t="shared" si="8"/>
        <v>590086.94999999995</v>
      </c>
      <c r="AJ120" s="29">
        <f t="shared" si="9"/>
        <v>36619</v>
      </c>
      <c r="AK120" s="19">
        <f t="shared" si="10"/>
        <v>553467.94999999995</v>
      </c>
      <c r="AL120" s="13">
        <f t="shared" si="11"/>
        <v>229937.40000000002</v>
      </c>
      <c r="AM120" s="14">
        <f t="shared" si="12"/>
        <v>217613.94000000003</v>
      </c>
      <c r="AN120" s="24">
        <f t="shared" ref="AN120:AN139" si="13">AL120-AM120</f>
        <v>12323.459999999992</v>
      </c>
    </row>
    <row r="121" spans="1:40" x14ac:dyDescent="0.25">
      <c r="A121" t="s">
        <v>454</v>
      </c>
      <c r="B121" t="s">
        <v>455</v>
      </c>
      <c r="C121" s="55">
        <v>4256</v>
      </c>
      <c r="D121" s="46" t="s">
        <v>995</v>
      </c>
      <c r="E121" t="s">
        <v>2706</v>
      </c>
      <c r="F121">
        <v>644583.96</v>
      </c>
      <c r="G121">
        <v>0</v>
      </c>
      <c r="H121">
        <v>202689.23</v>
      </c>
      <c r="J121">
        <v>75254.63</v>
      </c>
      <c r="K121">
        <v>100220.07</v>
      </c>
      <c r="N121">
        <v>6500</v>
      </c>
      <c r="O121">
        <v>20780</v>
      </c>
      <c r="Q121">
        <v>14.9</v>
      </c>
      <c r="T121">
        <v>-1479282.71</v>
      </c>
      <c r="U121">
        <v>2482221.21</v>
      </c>
      <c r="V121">
        <v>102762.01</v>
      </c>
      <c r="Z121">
        <v>118285.2</v>
      </c>
      <c r="AB121">
        <v>159572.20000000001</v>
      </c>
      <c r="AC121">
        <v>160</v>
      </c>
      <c r="AD121">
        <v>2456</v>
      </c>
      <c r="AE121">
        <v>56283.19</v>
      </c>
      <c r="AF121">
        <v>10061.33</v>
      </c>
      <c r="AI121" s="59">
        <f t="shared" si="8"/>
        <v>847273.19</v>
      </c>
      <c r="AJ121" s="29">
        <f t="shared" si="9"/>
        <v>27294.9</v>
      </c>
      <c r="AK121" s="19">
        <f t="shared" si="10"/>
        <v>819978.28999999992</v>
      </c>
      <c r="AL121" s="13">
        <f t="shared" si="11"/>
        <v>280473.40000000002</v>
      </c>
      <c r="AM121" s="14">
        <f t="shared" si="12"/>
        <v>228532.72</v>
      </c>
      <c r="AN121" s="24">
        <f t="shared" si="13"/>
        <v>51940.680000000022</v>
      </c>
    </row>
    <row r="122" spans="1:40" x14ac:dyDescent="0.25">
      <c r="A122" t="s">
        <v>458</v>
      </c>
      <c r="B122" t="s">
        <v>459</v>
      </c>
      <c r="C122" s="55">
        <v>2177</v>
      </c>
      <c r="D122" s="46" t="s">
        <v>996</v>
      </c>
      <c r="E122" t="s">
        <v>2707</v>
      </c>
      <c r="F122">
        <v>137588.38</v>
      </c>
      <c r="G122">
        <v>0</v>
      </c>
      <c r="H122">
        <v>399897.73</v>
      </c>
      <c r="J122">
        <v>1865957.45</v>
      </c>
      <c r="K122">
        <v>298444.65000000002</v>
      </c>
      <c r="Q122">
        <v>1215</v>
      </c>
      <c r="T122">
        <v>-946021.92</v>
      </c>
      <c r="U122">
        <v>3637434.23</v>
      </c>
      <c r="V122">
        <v>176557.2</v>
      </c>
      <c r="Z122">
        <v>24280</v>
      </c>
      <c r="AB122">
        <v>74055</v>
      </c>
      <c r="AE122">
        <v>107415.75</v>
      </c>
      <c r="AF122">
        <v>10105.549999999999</v>
      </c>
      <c r="AI122" s="59">
        <f t="shared" si="8"/>
        <v>537486.11</v>
      </c>
      <c r="AJ122" s="29">
        <f t="shared" si="9"/>
        <v>1215</v>
      </c>
      <c r="AK122" s="19">
        <f t="shared" si="10"/>
        <v>536271.11</v>
      </c>
      <c r="AL122" s="13">
        <f t="shared" si="11"/>
        <v>98335</v>
      </c>
      <c r="AM122" s="14">
        <f t="shared" si="12"/>
        <v>191576.3</v>
      </c>
      <c r="AN122" s="24">
        <f t="shared" si="13"/>
        <v>-93241.299999999988</v>
      </c>
    </row>
    <row r="123" spans="1:40" x14ac:dyDescent="0.25">
      <c r="A123" t="s">
        <v>458</v>
      </c>
      <c r="B123" t="s">
        <v>459</v>
      </c>
      <c r="C123" s="55">
        <v>3300</v>
      </c>
      <c r="D123" s="46" t="s">
        <v>997</v>
      </c>
      <c r="E123" t="s">
        <v>2708</v>
      </c>
      <c r="F123">
        <v>494196.63</v>
      </c>
      <c r="G123">
        <v>0</v>
      </c>
      <c r="H123">
        <v>1478862.74</v>
      </c>
      <c r="J123">
        <v>1251372.32</v>
      </c>
      <c r="K123">
        <v>202579.88</v>
      </c>
      <c r="Q123">
        <v>1823</v>
      </c>
      <c r="T123">
        <v>3185112.58</v>
      </c>
      <c r="V123">
        <v>367782.69</v>
      </c>
      <c r="AB123">
        <v>37127</v>
      </c>
      <c r="AE123">
        <v>76913.41</v>
      </c>
      <c r="AF123">
        <v>13666.29</v>
      </c>
      <c r="AI123" s="59">
        <f t="shared" si="8"/>
        <v>1973059.37</v>
      </c>
      <c r="AJ123" s="29">
        <f t="shared" si="9"/>
        <v>1823</v>
      </c>
      <c r="AK123" s="19">
        <f t="shared" si="10"/>
        <v>1971236.37</v>
      </c>
      <c r="AL123" s="13">
        <f t="shared" si="11"/>
        <v>37127</v>
      </c>
      <c r="AM123" s="14">
        <f t="shared" si="12"/>
        <v>127706.70000000001</v>
      </c>
      <c r="AN123" s="24">
        <f t="shared" si="13"/>
        <v>-90579.700000000012</v>
      </c>
    </row>
    <row r="124" spans="1:40" x14ac:dyDescent="0.25">
      <c r="A124" t="s">
        <v>458</v>
      </c>
      <c r="B124" t="s">
        <v>459</v>
      </c>
      <c r="C124" s="55">
        <v>1172</v>
      </c>
      <c r="D124" s="46" t="s">
        <v>998</v>
      </c>
      <c r="E124" t="s">
        <v>2709</v>
      </c>
      <c r="F124">
        <v>147196.66</v>
      </c>
      <c r="G124">
        <v>0</v>
      </c>
      <c r="H124">
        <v>358423.29</v>
      </c>
      <c r="J124">
        <v>2253674.62</v>
      </c>
      <c r="K124">
        <v>356482.57</v>
      </c>
      <c r="N124">
        <v>1000</v>
      </c>
      <c r="Q124">
        <v>1616.9</v>
      </c>
      <c r="S124">
        <v>3519995.18</v>
      </c>
      <c r="T124">
        <v>-797010.88</v>
      </c>
      <c r="U124">
        <v>431249.19</v>
      </c>
      <c r="V124">
        <v>18053.310000000001</v>
      </c>
      <c r="AA124">
        <v>249040</v>
      </c>
      <c r="AB124">
        <v>109139</v>
      </c>
      <c r="AC124">
        <v>9120</v>
      </c>
      <c r="AD124">
        <v>680</v>
      </c>
      <c r="AE124">
        <v>189227.56</v>
      </c>
      <c r="AI124" s="59">
        <f t="shared" si="8"/>
        <v>505619.94999999995</v>
      </c>
      <c r="AJ124" s="29">
        <f t="shared" si="9"/>
        <v>2616.9</v>
      </c>
      <c r="AK124" s="19">
        <f t="shared" si="10"/>
        <v>503003.04999999993</v>
      </c>
      <c r="AL124" s="13">
        <f t="shared" si="11"/>
        <v>367979</v>
      </c>
      <c r="AM124" s="14">
        <f t="shared" si="12"/>
        <v>308166.56</v>
      </c>
      <c r="AN124" s="24">
        <f t="shared" si="13"/>
        <v>59812.44</v>
      </c>
    </row>
    <row r="125" spans="1:40" x14ac:dyDescent="0.25">
      <c r="A125" t="s">
        <v>458</v>
      </c>
      <c r="B125" t="s">
        <v>459</v>
      </c>
      <c r="C125" s="55">
        <v>2177</v>
      </c>
      <c r="D125" s="46" t="s">
        <v>999</v>
      </c>
      <c r="E125" t="s">
        <v>2710</v>
      </c>
      <c r="F125">
        <v>168603.58</v>
      </c>
      <c r="G125">
        <v>0</v>
      </c>
      <c r="H125">
        <v>880265.24</v>
      </c>
      <c r="J125">
        <v>167161</v>
      </c>
      <c r="K125">
        <v>174829.37</v>
      </c>
      <c r="N125">
        <v>50000</v>
      </c>
      <c r="Q125">
        <v>628</v>
      </c>
      <c r="T125">
        <v>1177062.27</v>
      </c>
      <c r="V125">
        <v>108033.33</v>
      </c>
      <c r="AA125">
        <v>173640</v>
      </c>
      <c r="AB125">
        <v>54098</v>
      </c>
      <c r="AD125">
        <v>0</v>
      </c>
      <c r="AE125">
        <v>64405.41</v>
      </c>
      <c r="AF125">
        <v>1</v>
      </c>
      <c r="AI125" s="59">
        <f t="shared" si="8"/>
        <v>1048868.82</v>
      </c>
      <c r="AJ125" s="29">
        <f t="shared" si="9"/>
        <v>50628</v>
      </c>
      <c r="AK125" s="19">
        <f t="shared" si="10"/>
        <v>998240.82000000007</v>
      </c>
      <c r="AL125" s="13">
        <f t="shared" si="11"/>
        <v>227738</v>
      </c>
      <c r="AM125" s="14">
        <f t="shared" si="12"/>
        <v>118504.41</v>
      </c>
      <c r="AN125" s="24">
        <f t="shared" si="13"/>
        <v>109233.59</v>
      </c>
    </row>
    <row r="126" spans="1:40" x14ac:dyDescent="0.25">
      <c r="A126" t="s">
        <v>458</v>
      </c>
      <c r="B126" t="s">
        <v>459</v>
      </c>
      <c r="C126" s="55">
        <v>4986</v>
      </c>
      <c r="D126" s="46" t="s">
        <v>1000</v>
      </c>
      <c r="E126" t="s">
        <v>2711</v>
      </c>
      <c r="F126">
        <v>283299.24</v>
      </c>
      <c r="G126">
        <v>0</v>
      </c>
      <c r="H126">
        <v>258660.53</v>
      </c>
      <c r="J126">
        <v>521731.38</v>
      </c>
      <c r="K126">
        <v>793199.55</v>
      </c>
      <c r="Q126">
        <v>1218</v>
      </c>
      <c r="T126">
        <v>1356354.88</v>
      </c>
      <c r="U126">
        <v>343312.84</v>
      </c>
      <c r="V126">
        <v>297414.7</v>
      </c>
      <c r="Z126">
        <v>175800</v>
      </c>
      <c r="AB126">
        <v>201727</v>
      </c>
      <c r="AD126">
        <v>2904</v>
      </c>
      <c r="AE126">
        <v>111227.85</v>
      </c>
      <c r="AF126">
        <v>1350.87</v>
      </c>
      <c r="AI126" s="59">
        <f t="shared" si="8"/>
        <v>541959.77</v>
      </c>
      <c r="AJ126" s="29">
        <f t="shared" si="9"/>
        <v>1218</v>
      </c>
      <c r="AK126" s="19">
        <f t="shared" si="10"/>
        <v>540741.77</v>
      </c>
      <c r="AL126" s="13">
        <f t="shared" si="11"/>
        <v>380431</v>
      </c>
      <c r="AM126" s="14">
        <f t="shared" si="12"/>
        <v>317209.71999999997</v>
      </c>
      <c r="AN126" s="24">
        <f t="shared" si="13"/>
        <v>63221.280000000028</v>
      </c>
    </row>
    <row r="127" spans="1:40" x14ac:dyDescent="0.25">
      <c r="A127" t="s">
        <v>458</v>
      </c>
      <c r="B127" t="s">
        <v>459</v>
      </c>
      <c r="C127" s="55">
        <v>4194</v>
      </c>
      <c r="D127" s="46" t="s">
        <v>1001</v>
      </c>
      <c r="E127" t="s">
        <v>2712</v>
      </c>
      <c r="F127">
        <v>458922.41</v>
      </c>
      <c r="G127">
        <v>0</v>
      </c>
      <c r="H127">
        <v>485097.8</v>
      </c>
      <c r="J127">
        <v>254367.54</v>
      </c>
      <c r="K127">
        <v>160932.21</v>
      </c>
      <c r="Q127">
        <v>1279</v>
      </c>
      <c r="T127">
        <v>-174846.68</v>
      </c>
      <c r="U127">
        <v>1627802.29</v>
      </c>
      <c r="V127">
        <v>273834.3</v>
      </c>
      <c r="Z127">
        <v>163380</v>
      </c>
      <c r="AB127">
        <v>190989</v>
      </c>
      <c r="AE127">
        <v>340432.07</v>
      </c>
      <c r="AF127">
        <v>707.88</v>
      </c>
      <c r="AI127" s="59">
        <f t="shared" si="8"/>
        <v>944020.21</v>
      </c>
      <c r="AJ127" s="29">
        <f t="shared" si="9"/>
        <v>1279</v>
      </c>
      <c r="AK127" s="19">
        <f t="shared" si="10"/>
        <v>942741.21</v>
      </c>
      <c r="AL127" s="13">
        <f t="shared" si="11"/>
        <v>354369</v>
      </c>
      <c r="AM127" s="14">
        <f t="shared" si="12"/>
        <v>532128.95000000007</v>
      </c>
      <c r="AN127" s="24">
        <f t="shared" si="13"/>
        <v>-177759.95000000007</v>
      </c>
    </row>
    <row r="128" spans="1:40" x14ac:dyDescent="0.25">
      <c r="A128" t="s">
        <v>458</v>
      </c>
      <c r="B128" t="s">
        <v>459</v>
      </c>
      <c r="C128" s="55">
        <v>4296</v>
      </c>
      <c r="D128" s="46" t="s">
        <v>1002</v>
      </c>
      <c r="E128" t="s">
        <v>2713</v>
      </c>
      <c r="F128">
        <v>1572164.03</v>
      </c>
      <c r="G128">
        <v>200000</v>
      </c>
      <c r="H128">
        <v>1019895.4</v>
      </c>
      <c r="J128">
        <v>17</v>
      </c>
      <c r="K128">
        <v>108588.47</v>
      </c>
      <c r="Q128">
        <v>0</v>
      </c>
      <c r="T128">
        <v>180589</v>
      </c>
      <c r="U128">
        <v>2560000</v>
      </c>
      <c r="V128">
        <v>259160</v>
      </c>
      <c r="Z128">
        <v>86340</v>
      </c>
      <c r="AB128">
        <v>126132</v>
      </c>
      <c r="AE128">
        <v>54175.33</v>
      </c>
      <c r="AF128">
        <v>5116.7700000000004</v>
      </c>
      <c r="AI128" s="59">
        <f t="shared" si="8"/>
        <v>2792059.43</v>
      </c>
      <c r="AJ128" s="29">
        <f t="shared" si="9"/>
        <v>0</v>
      </c>
      <c r="AK128" s="19">
        <f t="shared" si="10"/>
        <v>2792059.43</v>
      </c>
      <c r="AL128" s="13">
        <f t="shared" si="11"/>
        <v>212472</v>
      </c>
      <c r="AM128" s="14">
        <f t="shared" si="12"/>
        <v>185424.1</v>
      </c>
      <c r="AN128" s="24">
        <f t="shared" si="13"/>
        <v>27047.899999999994</v>
      </c>
    </row>
    <row r="129" spans="1:40" x14ac:dyDescent="0.25">
      <c r="A129" t="s">
        <v>458</v>
      </c>
      <c r="B129" t="s">
        <v>459</v>
      </c>
      <c r="C129" s="55">
        <v>2528</v>
      </c>
      <c r="D129" s="46" t="s">
        <v>1003</v>
      </c>
      <c r="E129" t="s">
        <v>2714</v>
      </c>
      <c r="F129">
        <v>54163.5</v>
      </c>
      <c r="G129">
        <v>0</v>
      </c>
      <c r="H129">
        <v>92501.46</v>
      </c>
      <c r="J129">
        <v>-40856.660000000003</v>
      </c>
      <c r="K129">
        <v>186203.12</v>
      </c>
      <c r="O129">
        <v>35000</v>
      </c>
      <c r="Q129">
        <v>1067363.1200000001</v>
      </c>
      <c r="T129">
        <v>-3465923.84</v>
      </c>
      <c r="U129">
        <v>2948636.78</v>
      </c>
      <c r="V129">
        <v>8060.4</v>
      </c>
      <c r="Z129">
        <v>112640</v>
      </c>
      <c r="AA129">
        <v>79560</v>
      </c>
      <c r="AB129">
        <v>112640</v>
      </c>
      <c r="AE129">
        <v>375349.5</v>
      </c>
      <c r="AF129">
        <v>5335.54</v>
      </c>
      <c r="AI129" s="59">
        <f t="shared" si="8"/>
        <v>146664.96000000002</v>
      </c>
      <c r="AJ129" s="29">
        <f t="shared" si="9"/>
        <v>1102363.1200000001</v>
      </c>
      <c r="AK129" s="19">
        <f t="shared" si="10"/>
        <v>-955698.16000000015</v>
      </c>
      <c r="AL129" s="13">
        <f t="shared" si="11"/>
        <v>304840</v>
      </c>
      <c r="AM129" s="14">
        <f t="shared" si="12"/>
        <v>493325.04</v>
      </c>
      <c r="AN129" s="24">
        <f t="shared" si="13"/>
        <v>-188485.03999999998</v>
      </c>
    </row>
    <row r="130" spans="1:40" x14ac:dyDescent="0.25">
      <c r="A130" t="s">
        <v>458</v>
      </c>
      <c r="B130" t="s">
        <v>459</v>
      </c>
      <c r="C130" s="55">
        <v>3203</v>
      </c>
      <c r="D130" s="46" t="s">
        <v>1004</v>
      </c>
      <c r="E130" t="s">
        <v>2715</v>
      </c>
      <c r="F130">
        <v>881522.82</v>
      </c>
      <c r="G130">
        <v>0</v>
      </c>
      <c r="H130">
        <v>59543.31</v>
      </c>
      <c r="J130">
        <v>1134398.75</v>
      </c>
      <c r="K130">
        <v>876412.02</v>
      </c>
      <c r="Q130">
        <v>0</v>
      </c>
      <c r="T130">
        <v>810657.06</v>
      </c>
      <c r="U130">
        <v>2368242.5</v>
      </c>
      <c r="V130">
        <v>274250</v>
      </c>
      <c r="Z130">
        <v>156720</v>
      </c>
      <c r="AB130">
        <v>170957</v>
      </c>
      <c r="AC130">
        <v>8818</v>
      </c>
      <c r="AE130">
        <v>457680.48</v>
      </c>
      <c r="AF130">
        <v>20537.18</v>
      </c>
      <c r="AI130" s="59">
        <f t="shared" si="8"/>
        <v>941066.12999999989</v>
      </c>
      <c r="AJ130" s="29">
        <f t="shared" si="9"/>
        <v>0</v>
      </c>
      <c r="AK130" s="19">
        <f t="shared" si="10"/>
        <v>941066.12999999989</v>
      </c>
      <c r="AL130" s="13">
        <f t="shared" si="11"/>
        <v>336495</v>
      </c>
      <c r="AM130" s="14">
        <f t="shared" si="12"/>
        <v>657992.66</v>
      </c>
      <c r="AN130" s="24">
        <f t="shared" si="13"/>
        <v>-321497.66000000003</v>
      </c>
    </row>
    <row r="131" spans="1:40" x14ac:dyDescent="0.25">
      <c r="A131" t="s">
        <v>458</v>
      </c>
      <c r="B131" t="s">
        <v>459</v>
      </c>
      <c r="C131" s="55">
        <v>3469</v>
      </c>
      <c r="D131" s="46" t="s">
        <v>1005</v>
      </c>
      <c r="E131" t="s">
        <v>2716</v>
      </c>
      <c r="F131">
        <v>474607.97</v>
      </c>
      <c r="G131">
        <v>189800</v>
      </c>
      <c r="H131">
        <v>521581.56</v>
      </c>
      <c r="J131">
        <v>1910206.22</v>
      </c>
      <c r="K131">
        <v>364940.91</v>
      </c>
      <c r="Q131">
        <v>0</v>
      </c>
      <c r="T131">
        <v>1680174.2</v>
      </c>
      <c r="U131">
        <v>1552681.09</v>
      </c>
      <c r="V131">
        <v>379600</v>
      </c>
      <c r="Z131">
        <v>77600</v>
      </c>
      <c r="AB131">
        <v>129869</v>
      </c>
      <c r="AD131">
        <v>12632</v>
      </c>
      <c r="AE131">
        <v>72920.78</v>
      </c>
      <c r="AF131">
        <v>13496.85</v>
      </c>
      <c r="AI131" s="59">
        <f t="shared" si="8"/>
        <v>1185989.53</v>
      </c>
      <c r="AJ131" s="29">
        <f t="shared" si="9"/>
        <v>0</v>
      </c>
      <c r="AK131" s="19">
        <f t="shared" si="10"/>
        <v>1185989.53</v>
      </c>
      <c r="AL131" s="13">
        <f t="shared" si="11"/>
        <v>220101</v>
      </c>
      <c r="AM131" s="14">
        <f t="shared" si="12"/>
        <v>228918.63</v>
      </c>
      <c r="AN131" s="24">
        <f t="shared" si="13"/>
        <v>-8817.6300000000047</v>
      </c>
    </row>
    <row r="132" spans="1:40" x14ac:dyDescent="0.25">
      <c r="A132" t="s">
        <v>458</v>
      </c>
      <c r="B132" t="s">
        <v>459</v>
      </c>
      <c r="C132" s="55">
        <v>3469</v>
      </c>
      <c r="D132" s="46" t="s">
        <v>1006</v>
      </c>
      <c r="E132" t="s">
        <v>2717</v>
      </c>
      <c r="F132">
        <v>671022.21</v>
      </c>
      <c r="G132">
        <v>66740</v>
      </c>
      <c r="H132">
        <v>1572254.24</v>
      </c>
      <c r="J132">
        <v>707191.18</v>
      </c>
      <c r="K132">
        <v>35</v>
      </c>
      <c r="O132">
        <v>215000</v>
      </c>
      <c r="Q132">
        <v>270</v>
      </c>
      <c r="T132">
        <v>-73895.91</v>
      </c>
      <c r="U132">
        <v>2662147.65</v>
      </c>
      <c r="V132">
        <v>295160</v>
      </c>
      <c r="Z132">
        <v>137400</v>
      </c>
      <c r="AB132">
        <v>161340</v>
      </c>
      <c r="AE132">
        <v>57499.11</v>
      </c>
      <c r="AI132" s="59">
        <f t="shared" si="8"/>
        <v>2310016.4500000002</v>
      </c>
      <c r="AJ132" s="29">
        <f t="shared" si="9"/>
        <v>215270</v>
      </c>
      <c r="AK132" s="19">
        <f t="shared" si="10"/>
        <v>2094746.4500000002</v>
      </c>
      <c r="AL132" s="13">
        <f t="shared" si="11"/>
        <v>298740</v>
      </c>
      <c r="AM132" s="14">
        <f t="shared" si="12"/>
        <v>218839.11</v>
      </c>
      <c r="AN132" s="24">
        <f t="shared" si="13"/>
        <v>79900.890000000014</v>
      </c>
    </row>
    <row r="133" spans="1:40" x14ac:dyDescent="0.25">
      <c r="A133" t="s">
        <v>462</v>
      </c>
      <c r="B133" t="s">
        <v>463</v>
      </c>
      <c r="C133" s="55">
        <v>2217</v>
      </c>
      <c r="D133" s="46" t="s">
        <v>1007</v>
      </c>
      <c r="E133" t="s">
        <v>2718</v>
      </c>
      <c r="F133">
        <v>113969.67</v>
      </c>
      <c r="G133">
        <v>0</v>
      </c>
      <c r="H133">
        <v>1597141.3</v>
      </c>
      <c r="J133">
        <v>4</v>
      </c>
      <c r="K133">
        <v>538011.1</v>
      </c>
      <c r="O133">
        <v>12540</v>
      </c>
      <c r="Q133">
        <v>16725.41</v>
      </c>
      <c r="S133">
        <v>577911.64</v>
      </c>
      <c r="U133">
        <v>1849445.73</v>
      </c>
      <c r="V133">
        <v>106032.57</v>
      </c>
      <c r="Z133">
        <v>68243.8</v>
      </c>
      <c r="AA133">
        <v>21231.5</v>
      </c>
      <c r="AB133">
        <v>87803.8</v>
      </c>
      <c r="AD133">
        <v>2544</v>
      </c>
      <c r="AE133">
        <v>311484.40999999997</v>
      </c>
      <c r="AF133">
        <v>1172.3699999999999</v>
      </c>
      <c r="AI133" s="59">
        <f t="shared" ref="AI133:AI139" si="14">SUM(F133:I133)</f>
        <v>1711110.97</v>
      </c>
      <c r="AJ133" s="29">
        <f t="shared" ref="AJ133:AJ139" si="15">SUM(N133:R133)</f>
        <v>29265.41</v>
      </c>
      <c r="AK133" s="19">
        <f t="shared" ref="AK133:AK139" si="16">AI133-AJ133</f>
        <v>1681845.56</v>
      </c>
      <c r="AL133" s="13">
        <f t="shared" ref="AL133:AL139" si="17">SUM(W133:AD133)</f>
        <v>179823.1</v>
      </c>
      <c r="AM133" s="14">
        <f t="shared" ref="AM133:AM139" si="18">SUM(AB133:AH133)</f>
        <v>403004.57999999996</v>
      </c>
      <c r="AN133" s="24">
        <f t="shared" si="13"/>
        <v>-223181.47999999995</v>
      </c>
    </row>
    <row r="134" spans="1:40" x14ac:dyDescent="0.25">
      <c r="A134" t="s">
        <v>462</v>
      </c>
      <c r="B134" t="s">
        <v>463</v>
      </c>
      <c r="C134" s="55">
        <v>4975</v>
      </c>
      <c r="D134" s="46" t="s">
        <v>1008</v>
      </c>
      <c r="E134" t="s">
        <v>2719</v>
      </c>
      <c r="F134">
        <v>165150.73000000001</v>
      </c>
      <c r="G134">
        <v>0</v>
      </c>
      <c r="H134">
        <v>8333.85</v>
      </c>
      <c r="J134">
        <v>6</v>
      </c>
      <c r="K134">
        <v>60391.07</v>
      </c>
      <c r="O134">
        <v>54780</v>
      </c>
      <c r="Q134">
        <v>1363.26</v>
      </c>
      <c r="T134">
        <v>-1158376.51</v>
      </c>
      <c r="U134">
        <v>1289115.33</v>
      </c>
      <c r="V134">
        <v>100439.1</v>
      </c>
      <c r="Z134">
        <v>145460</v>
      </c>
      <c r="AA134">
        <v>19500</v>
      </c>
      <c r="AB134">
        <v>164407</v>
      </c>
      <c r="AE134">
        <v>47833.79</v>
      </c>
      <c r="AF134">
        <v>6158.74</v>
      </c>
      <c r="AI134" s="59">
        <f t="shared" si="14"/>
        <v>173484.58000000002</v>
      </c>
      <c r="AJ134" s="29">
        <f t="shared" si="15"/>
        <v>56143.26</v>
      </c>
      <c r="AK134" s="19">
        <f t="shared" si="16"/>
        <v>117341.32</v>
      </c>
      <c r="AL134" s="13">
        <f t="shared" si="17"/>
        <v>329367</v>
      </c>
      <c r="AM134" s="14">
        <f t="shared" si="18"/>
        <v>218399.53</v>
      </c>
      <c r="AN134" s="24">
        <f t="shared" si="13"/>
        <v>110967.47</v>
      </c>
    </row>
    <row r="135" spans="1:40" x14ac:dyDescent="0.25">
      <c r="A135" t="s">
        <v>462</v>
      </c>
      <c r="B135" t="s">
        <v>463</v>
      </c>
      <c r="C135" s="55">
        <v>2059</v>
      </c>
      <c r="D135" s="46" t="s">
        <v>1009</v>
      </c>
      <c r="E135" t="s">
        <v>2720</v>
      </c>
      <c r="F135">
        <v>176319.99</v>
      </c>
      <c r="G135">
        <v>0</v>
      </c>
      <c r="H135">
        <v>334265.57</v>
      </c>
      <c r="J135">
        <v>1150135.3600000001</v>
      </c>
      <c r="K135">
        <v>70983.13</v>
      </c>
      <c r="O135">
        <v>29700</v>
      </c>
      <c r="Q135">
        <v>695</v>
      </c>
      <c r="T135">
        <v>-648142.54</v>
      </c>
      <c r="U135">
        <v>2316929.4300000002</v>
      </c>
      <c r="V135">
        <v>96969.29</v>
      </c>
      <c r="X135">
        <v>526.04</v>
      </c>
      <c r="Z135">
        <v>123200</v>
      </c>
      <c r="AA135">
        <v>14651.2</v>
      </c>
      <c r="AB135">
        <v>145909.20000000001</v>
      </c>
      <c r="AE135">
        <v>37891.83</v>
      </c>
      <c r="AF135">
        <v>19023.34</v>
      </c>
      <c r="AI135" s="59">
        <f t="shared" si="14"/>
        <v>510585.56</v>
      </c>
      <c r="AJ135" s="29">
        <f t="shared" si="15"/>
        <v>30395</v>
      </c>
      <c r="AK135" s="19">
        <f t="shared" si="16"/>
        <v>480190.56</v>
      </c>
      <c r="AL135" s="13">
        <f t="shared" si="17"/>
        <v>284286.44</v>
      </c>
      <c r="AM135" s="14">
        <f t="shared" si="18"/>
        <v>202824.37000000002</v>
      </c>
      <c r="AN135" s="24">
        <f t="shared" si="13"/>
        <v>81462.069999999978</v>
      </c>
    </row>
    <row r="136" spans="1:40" x14ac:dyDescent="0.25">
      <c r="A136" t="s">
        <v>462</v>
      </c>
      <c r="B136" t="s">
        <v>463</v>
      </c>
      <c r="C136" s="55">
        <v>1986</v>
      </c>
      <c r="D136" s="46" t="s">
        <v>1010</v>
      </c>
      <c r="E136" t="s">
        <v>2721</v>
      </c>
      <c r="F136">
        <v>442418.71</v>
      </c>
      <c r="G136">
        <v>0</v>
      </c>
      <c r="H136">
        <v>294504.64</v>
      </c>
      <c r="J136">
        <v>562081.74</v>
      </c>
      <c r="K136">
        <v>170321.52</v>
      </c>
      <c r="O136">
        <v>17744.07</v>
      </c>
      <c r="Q136">
        <v>1934</v>
      </c>
      <c r="T136">
        <v>-1034955.23</v>
      </c>
      <c r="U136">
        <v>2601070</v>
      </c>
      <c r="V136">
        <v>97265.78</v>
      </c>
      <c r="Z136">
        <v>48040</v>
      </c>
      <c r="AA136">
        <v>31350</v>
      </c>
      <c r="AB136">
        <v>78764</v>
      </c>
      <c r="AD136">
        <v>2600</v>
      </c>
      <c r="AE136">
        <v>201875.55</v>
      </c>
      <c r="AF136">
        <v>9882.4599999999991</v>
      </c>
      <c r="AI136" s="59">
        <f t="shared" si="14"/>
        <v>736923.35000000009</v>
      </c>
      <c r="AJ136" s="29">
        <f t="shared" si="15"/>
        <v>19678.07</v>
      </c>
      <c r="AK136" s="19">
        <f t="shared" si="16"/>
        <v>717245.28000000014</v>
      </c>
      <c r="AL136" s="13">
        <f t="shared" si="17"/>
        <v>160754</v>
      </c>
      <c r="AM136" s="14">
        <f t="shared" si="18"/>
        <v>293122.01</v>
      </c>
      <c r="AN136" s="24">
        <f t="shared" si="13"/>
        <v>-132368.01</v>
      </c>
    </row>
    <row r="137" spans="1:40" x14ac:dyDescent="0.25">
      <c r="A137" t="s">
        <v>466</v>
      </c>
      <c r="B137" t="s">
        <v>468</v>
      </c>
      <c r="C137" s="55">
        <v>2574</v>
      </c>
      <c r="D137" s="46" t="s">
        <v>1011</v>
      </c>
      <c r="E137" t="s">
        <v>2722</v>
      </c>
      <c r="F137">
        <v>300402.56</v>
      </c>
      <c r="G137">
        <v>2557.88</v>
      </c>
      <c r="H137">
        <v>573238.37</v>
      </c>
      <c r="J137">
        <v>471858.77</v>
      </c>
      <c r="K137">
        <v>153016.43</v>
      </c>
      <c r="N137">
        <v>0</v>
      </c>
      <c r="P137">
        <v>736730</v>
      </c>
      <c r="Q137">
        <v>14631</v>
      </c>
      <c r="T137">
        <v>-218640.79</v>
      </c>
      <c r="U137">
        <v>1034443.85</v>
      </c>
      <c r="V137">
        <v>12040</v>
      </c>
      <c r="Z137">
        <v>118630</v>
      </c>
      <c r="AB137">
        <v>145878</v>
      </c>
      <c r="AD137">
        <v>616</v>
      </c>
      <c r="AE137">
        <v>40338.35</v>
      </c>
      <c r="AF137">
        <v>9927.7000000000007</v>
      </c>
      <c r="AI137" s="59">
        <f t="shared" si="14"/>
        <v>876198.81</v>
      </c>
      <c r="AJ137" s="29">
        <f t="shared" si="15"/>
        <v>751361</v>
      </c>
      <c r="AK137" s="19">
        <f t="shared" si="16"/>
        <v>124837.81000000006</v>
      </c>
      <c r="AL137" s="13">
        <f t="shared" si="17"/>
        <v>265124</v>
      </c>
      <c r="AM137" s="14">
        <f t="shared" si="18"/>
        <v>196760.05000000002</v>
      </c>
      <c r="AN137" s="24">
        <f t="shared" si="13"/>
        <v>68363.949999999983</v>
      </c>
    </row>
    <row r="138" spans="1:40" x14ac:dyDescent="0.25">
      <c r="A138" t="s">
        <v>466</v>
      </c>
      <c r="B138" t="s">
        <v>468</v>
      </c>
      <c r="C138" s="55">
        <v>918</v>
      </c>
      <c r="D138" s="46" t="s">
        <v>1012</v>
      </c>
      <c r="E138" t="s">
        <v>2723</v>
      </c>
      <c r="F138">
        <v>178194.74</v>
      </c>
      <c r="G138">
        <v>0</v>
      </c>
      <c r="H138">
        <v>90967.6</v>
      </c>
      <c r="J138">
        <v>-194.03</v>
      </c>
      <c r="K138">
        <v>280896.90999999997</v>
      </c>
      <c r="O138">
        <v>11160</v>
      </c>
      <c r="Q138">
        <v>0</v>
      </c>
      <c r="T138">
        <v>-429865.14</v>
      </c>
      <c r="U138">
        <v>1020783.88</v>
      </c>
      <c r="V138">
        <v>0</v>
      </c>
      <c r="Z138">
        <v>72590</v>
      </c>
      <c r="AB138">
        <v>83248</v>
      </c>
      <c r="AD138">
        <v>624</v>
      </c>
      <c r="AE138">
        <v>32456.18</v>
      </c>
      <c r="AF138">
        <v>8475.34</v>
      </c>
      <c r="AI138" s="59">
        <f t="shared" si="14"/>
        <v>269162.33999999997</v>
      </c>
      <c r="AJ138" s="29">
        <f t="shared" si="15"/>
        <v>11160</v>
      </c>
      <c r="AK138" s="19">
        <f t="shared" si="16"/>
        <v>258002.33999999997</v>
      </c>
      <c r="AL138" s="13">
        <f t="shared" si="17"/>
        <v>156462</v>
      </c>
      <c r="AM138" s="14">
        <f t="shared" si="18"/>
        <v>124803.51999999999</v>
      </c>
      <c r="AN138" s="24">
        <f t="shared" si="13"/>
        <v>31658.48000000001</v>
      </c>
    </row>
    <row r="139" spans="1:40" x14ac:dyDescent="0.25">
      <c r="A139" t="s">
        <v>466</v>
      </c>
      <c r="B139" t="s">
        <v>468</v>
      </c>
      <c r="C139" s="55">
        <v>4046</v>
      </c>
      <c r="D139" s="46" t="s">
        <v>1013</v>
      </c>
      <c r="E139" t="s">
        <v>2724</v>
      </c>
      <c r="F139">
        <v>1141191.6000000001</v>
      </c>
      <c r="G139">
        <v>0</v>
      </c>
      <c r="H139">
        <v>73883.97</v>
      </c>
      <c r="J139">
        <v>287707.96999999997</v>
      </c>
      <c r="K139">
        <v>478998.1</v>
      </c>
      <c r="N139">
        <v>88000</v>
      </c>
      <c r="O139">
        <v>11160</v>
      </c>
      <c r="Q139">
        <v>0</v>
      </c>
      <c r="T139">
        <v>657201.81000000006</v>
      </c>
      <c r="U139">
        <v>1382150.48</v>
      </c>
      <c r="V139">
        <v>24884.400000000001</v>
      </c>
      <c r="Z139">
        <v>199630</v>
      </c>
      <c r="AB139">
        <v>210582</v>
      </c>
      <c r="AD139">
        <v>4056</v>
      </c>
      <c r="AE139">
        <v>150374.95000000001</v>
      </c>
      <c r="AF139">
        <v>16232.1</v>
      </c>
      <c r="AI139" s="59">
        <f t="shared" si="14"/>
        <v>1215075.57</v>
      </c>
      <c r="AJ139" s="29">
        <f t="shared" si="15"/>
        <v>99160</v>
      </c>
      <c r="AK139" s="19">
        <f t="shared" si="16"/>
        <v>1115915.57</v>
      </c>
      <c r="AL139" s="13">
        <f t="shared" si="17"/>
        <v>414268</v>
      </c>
      <c r="AM139" s="14">
        <f t="shared" si="18"/>
        <v>381245.05</v>
      </c>
      <c r="AN139" s="24">
        <f t="shared" si="13"/>
        <v>33022.950000000012</v>
      </c>
    </row>
    <row r="142" spans="1:40" x14ac:dyDescent="0.25">
      <c r="D142" s="41"/>
    </row>
    <row r="143" spans="1:40" x14ac:dyDescent="0.25">
      <c r="D143" s="41"/>
    </row>
    <row r="144" spans="1:40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L1:AM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K19" sqref="K19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1" t="s">
        <v>2053</v>
      </c>
    </row>
    <row r="2" spans="1:8" ht="24.6" x14ac:dyDescent="0.7">
      <c r="A2" s="265" t="s">
        <v>1019</v>
      </c>
      <c r="B2" s="265"/>
      <c r="C2" s="265"/>
      <c r="D2" s="265"/>
      <c r="E2" s="265"/>
      <c r="F2" s="265"/>
      <c r="G2" s="265"/>
      <c r="H2" s="265"/>
    </row>
    <row r="3" spans="1:8" ht="24.6" x14ac:dyDescent="0.7">
      <c r="A3" s="266" t="s">
        <v>2055</v>
      </c>
      <c r="B3" s="266"/>
      <c r="C3" s="266"/>
      <c r="D3" s="266"/>
      <c r="E3" s="266"/>
      <c r="F3" s="266"/>
      <c r="G3" s="266"/>
      <c r="H3" s="266"/>
    </row>
    <row r="4" spans="1:8" s="62" customFormat="1" ht="24.6" x14ac:dyDescent="0.45">
      <c r="A4" s="267" t="s">
        <v>45</v>
      </c>
      <c r="B4" s="267" t="s">
        <v>1020</v>
      </c>
      <c r="C4" s="89" t="s">
        <v>1021</v>
      </c>
      <c r="D4" s="90" t="s">
        <v>1022</v>
      </c>
      <c r="E4" s="269" t="s">
        <v>46</v>
      </c>
      <c r="F4" s="91" t="s">
        <v>47</v>
      </c>
      <c r="G4" s="271" t="s">
        <v>46</v>
      </c>
      <c r="H4" s="267" t="s">
        <v>1023</v>
      </c>
    </row>
    <row r="5" spans="1:8" s="62" customFormat="1" ht="24.6" x14ac:dyDescent="0.45">
      <c r="A5" s="268"/>
      <c r="B5" s="268"/>
      <c r="C5" s="89" t="s">
        <v>1024</v>
      </c>
      <c r="D5" s="92" t="s">
        <v>1024</v>
      </c>
      <c r="E5" s="270"/>
      <c r="F5" s="91" t="s">
        <v>1024</v>
      </c>
      <c r="G5" s="272"/>
      <c r="H5" s="268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1028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1" t="s">
        <v>1025</v>
      </c>
      <c r="B12" s="262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1020</v>
      </c>
      <c r="C13" s="76" t="s">
        <v>1026</v>
      </c>
      <c r="D13" s="76" t="s">
        <v>1027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1025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3"/>
      <c r="D34" s="263"/>
    </row>
    <row r="35" spans="1:4" x14ac:dyDescent="0.45">
      <c r="B35" s="68"/>
      <c r="C35" s="264"/>
      <c r="D35" s="264"/>
    </row>
    <row r="36" spans="1:4" x14ac:dyDescent="0.45">
      <c r="B36" s="68"/>
      <c r="C36" s="264"/>
      <c r="D36" s="264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1030</v>
      </c>
      <c r="B1" s="160"/>
      <c r="C1" s="160"/>
      <c r="D1" s="160"/>
      <c r="E1" s="161"/>
    </row>
    <row r="2" spans="1:5" x14ac:dyDescent="0.25">
      <c r="A2" s="162" t="s">
        <v>1031</v>
      </c>
      <c r="B2" s="154" t="s">
        <v>1032</v>
      </c>
      <c r="C2" s="155"/>
      <c r="D2" s="153"/>
      <c r="E2" s="163"/>
    </row>
    <row r="3" spans="1:5" x14ac:dyDescent="0.25">
      <c r="A3" s="162" t="s">
        <v>1033</v>
      </c>
      <c r="B3" s="154" t="s">
        <v>1032</v>
      </c>
      <c r="C3" s="155"/>
      <c r="D3" s="153"/>
      <c r="E3" s="163"/>
    </row>
    <row r="4" spans="1:5" ht="14.25" customHeight="1" x14ac:dyDescent="0.25">
      <c r="A4" s="162" t="s">
        <v>1034</v>
      </c>
      <c r="B4" s="277" t="s">
        <v>1035</v>
      </c>
      <c r="C4" s="278"/>
      <c r="D4" s="153"/>
      <c r="E4" s="163"/>
    </row>
    <row r="5" spans="1:5" x14ac:dyDescent="0.25">
      <c r="A5" s="162"/>
      <c r="B5" s="277"/>
      <c r="C5" s="278"/>
      <c r="D5" s="153"/>
      <c r="E5" s="163"/>
    </row>
    <row r="6" spans="1:5" x14ac:dyDescent="0.25">
      <c r="A6" s="281"/>
      <c r="B6" s="282"/>
      <c r="C6" s="282"/>
      <c r="D6" s="282"/>
      <c r="E6" s="283"/>
    </row>
    <row r="7" spans="1:5" x14ac:dyDescent="0.25">
      <c r="A7" s="164" t="s">
        <v>1036</v>
      </c>
      <c r="B7" s="279" t="s">
        <v>37</v>
      </c>
      <c r="C7" s="280"/>
      <c r="D7" s="156" t="s">
        <v>1020</v>
      </c>
      <c r="E7" s="165">
        <v>242248</v>
      </c>
    </row>
    <row r="8" spans="1:5" x14ac:dyDescent="0.25">
      <c r="A8" s="166" t="s">
        <v>1037</v>
      </c>
      <c r="B8" s="275"/>
      <c r="C8" s="276"/>
      <c r="D8" s="157" t="s">
        <v>38</v>
      </c>
      <c r="E8" s="167"/>
    </row>
    <row r="9" spans="1:5" x14ac:dyDescent="0.25">
      <c r="A9" s="168" t="s">
        <v>1038</v>
      </c>
      <c r="B9" s="273"/>
      <c r="C9" s="274"/>
      <c r="D9" s="158" t="s">
        <v>38</v>
      </c>
      <c r="E9" s="169"/>
    </row>
    <row r="10" spans="1:5" x14ac:dyDescent="0.25">
      <c r="A10" s="166" t="s">
        <v>1039</v>
      </c>
      <c r="B10" s="275"/>
      <c r="C10" s="276"/>
      <c r="D10" s="157" t="s">
        <v>38</v>
      </c>
      <c r="E10" s="167"/>
    </row>
    <row r="11" spans="1:5" x14ac:dyDescent="0.25">
      <c r="A11" s="168" t="s">
        <v>1040</v>
      </c>
      <c r="B11" s="273"/>
      <c r="C11" s="274"/>
      <c r="D11" s="158" t="s">
        <v>38</v>
      </c>
      <c r="E11" s="169"/>
    </row>
    <row r="12" spans="1:5" x14ac:dyDescent="0.25">
      <c r="A12" s="166" t="s">
        <v>1041</v>
      </c>
      <c r="B12" s="275"/>
      <c r="C12" s="276"/>
      <c r="D12" s="157" t="s">
        <v>38</v>
      </c>
      <c r="E12" s="167"/>
    </row>
    <row r="13" spans="1:5" x14ac:dyDescent="0.25">
      <c r="A13" s="168" t="s">
        <v>1042</v>
      </c>
      <c r="B13" s="273"/>
      <c r="C13" s="274"/>
      <c r="D13" s="158" t="s">
        <v>38</v>
      </c>
      <c r="E13" s="169"/>
    </row>
    <row r="14" spans="1:5" x14ac:dyDescent="0.25">
      <c r="A14" s="166" t="s">
        <v>1043</v>
      </c>
      <c r="B14" s="275"/>
      <c r="C14" s="276"/>
      <c r="D14" s="157" t="s">
        <v>38</v>
      </c>
      <c r="E14" s="167"/>
    </row>
    <row r="15" spans="1:5" x14ac:dyDescent="0.25">
      <c r="A15" s="168" t="s">
        <v>1044</v>
      </c>
      <c r="B15" s="273"/>
      <c r="C15" s="274"/>
      <c r="D15" s="158" t="s">
        <v>38</v>
      </c>
      <c r="E15" s="169"/>
    </row>
    <row r="16" spans="1:5" x14ac:dyDescent="0.25">
      <c r="A16" s="166" t="s">
        <v>1045</v>
      </c>
      <c r="B16" s="275"/>
      <c r="C16" s="276"/>
      <c r="D16" s="157" t="s">
        <v>38</v>
      </c>
      <c r="E16" s="167"/>
    </row>
    <row r="17" spans="1:5" x14ac:dyDescent="0.25">
      <c r="A17" s="168" t="s">
        <v>1046</v>
      </c>
      <c r="B17" s="273"/>
      <c r="C17" s="274"/>
      <c r="D17" s="158" t="s">
        <v>38</v>
      </c>
      <c r="E17" s="169"/>
    </row>
    <row r="18" spans="1:5" x14ac:dyDescent="0.25">
      <c r="A18" s="166" t="s">
        <v>1047</v>
      </c>
      <c r="B18" s="275"/>
      <c r="C18" s="276"/>
      <c r="D18" s="157" t="s">
        <v>38</v>
      </c>
      <c r="E18" s="167"/>
    </row>
    <row r="19" spans="1:5" x14ac:dyDescent="0.25">
      <c r="A19" s="168" t="s">
        <v>1048</v>
      </c>
      <c r="B19" s="273"/>
      <c r="C19" s="274"/>
      <c r="D19" s="158" t="s">
        <v>38</v>
      </c>
      <c r="E19" s="169"/>
    </row>
    <row r="20" spans="1:5" x14ac:dyDescent="0.25">
      <c r="A20" s="292" t="s">
        <v>1049</v>
      </c>
      <c r="B20" s="294" t="s">
        <v>1050</v>
      </c>
      <c r="C20" s="295"/>
      <c r="D20" s="298" t="s">
        <v>38</v>
      </c>
      <c r="E20" s="170" t="s">
        <v>1051</v>
      </c>
    </row>
    <row r="21" spans="1:5" x14ac:dyDescent="0.25">
      <c r="A21" s="293"/>
      <c r="B21" s="296"/>
      <c r="C21" s="297"/>
      <c r="D21" s="299"/>
      <c r="E21" s="171" t="s">
        <v>1052</v>
      </c>
    </row>
    <row r="22" spans="1:5" x14ac:dyDescent="0.25">
      <c r="A22" s="284" t="s">
        <v>1053</v>
      </c>
      <c r="B22" s="286" t="s">
        <v>1050</v>
      </c>
      <c r="C22" s="287"/>
      <c r="D22" s="290" t="s">
        <v>38</v>
      </c>
      <c r="E22" s="172" t="s">
        <v>1051</v>
      </c>
    </row>
    <row r="23" spans="1:5" x14ac:dyDescent="0.25">
      <c r="A23" s="285"/>
      <c r="B23" s="288"/>
      <c r="C23" s="289"/>
      <c r="D23" s="291"/>
      <c r="E23" s="173" t="s">
        <v>1052</v>
      </c>
    </row>
    <row r="24" spans="1:5" x14ac:dyDescent="0.25">
      <c r="A24" s="292" t="s">
        <v>1054</v>
      </c>
      <c r="B24" s="294" t="s">
        <v>1050</v>
      </c>
      <c r="C24" s="295"/>
      <c r="D24" s="298" t="s">
        <v>38</v>
      </c>
      <c r="E24" s="170" t="s">
        <v>1051</v>
      </c>
    </row>
    <row r="25" spans="1:5" x14ac:dyDescent="0.25">
      <c r="A25" s="293"/>
      <c r="B25" s="296"/>
      <c r="C25" s="297"/>
      <c r="D25" s="299"/>
      <c r="E25" s="171" t="s">
        <v>1052</v>
      </c>
    </row>
    <row r="26" spans="1:5" x14ac:dyDescent="0.25">
      <c r="A26" s="284" t="s">
        <v>1055</v>
      </c>
      <c r="B26" s="286" t="s">
        <v>1050</v>
      </c>
      <c r="C26" s="287"/>
      <c r="D26" s="290" t="s">
        <v>38</v>
      </c>
      <c r="E26" s="172" t="s">
        <v>1051</v>
      </c>
    </row>
    <row r="27" spans="1:5" x14ac:dyDescent="0.25">
      <c r="A27" s="285"/>
      <c r="B27" s="288"/>
      <c r="C27" s="289"/>
      <c r="D27" s="291"/>
      <c r="E27" s="173" t="s">
        <v>1052</v>
      </c>
    </row>
    <row r="28" spans="1:5" x14ac:dyDescent="0.25">
      <c r="A28" s="292" t="s">
        <v>1056</v>
      </c>
      <c r="B28" s="294" t="s">
        <v>1050</v>
      </c>
      <c r="C28" s="295"/>
      <c r="D28" s="298" t="s">
        <v>38</v>
      </c>
      <c r="E28" s="170" t="s">
        <v>1051</v>
      </c>
    </row>
    <row r="29" spans="1:5" x14ac:dyDescent="0.25">
      <c r="A29" s="293"/>
      <c r="B29" s="296"/>
      <c r="C29" s="297"/>
      <c r="D29" s="299"/>
      <c r="E29" s="171" t="s">
        <v>1052</v>
      </c>
    </row>
    <row r="30" spans="1:5" x14ac:dyDescent="0.25">
      <c r="A30" s="284" t="s">
        <v>1057</v>
      </c>
      <c r="B30" s="286" t="s">
        <v>1050</v>
      </c>
      <c r="C30" s="287"/>
      <c r="D30" s="290" t="s">
        <v>38</v>
      </c>
      <c r="E30" s="172" t="s">
        <v>1051</v>
      </c>
    </row>
    <row r="31" spans="1:5" x14ac:dyDescent="0.25">
      <c r="A31" s="285"/>
      <c r="B31" s="288"/>
      <c r="C31" s="289"/>
      <c r="D31" s="291"/>
      <c r="E31" s="173" t="s">
        <v>1052</v>
      </c>
    </row>
    <row r="32" spans="1:5" x14ac:dyDescent="0.25">
      <c r="A32" s="292" t="s">
        <v>1058</v>
      </c>
      <c r="B32" s="294" t="s">
        <v>1050</v>
      </c>
      <c r="C32" s="295"/>
      <c r="D32" s="298" t="s">
        <v>38</v>
      </c>
      <c r="E32" s="170" t="s">
        <v>1051</v>
      </c>
    </row>
    <row r="33" spans="1:5" x14ac:dyDescent="0.25">
      <c r="A33" s="293"/>
      <c r="B33" s="296"/>
      <c r="C33" s="297"/>
      <c r="D33" s="299"/>
      <c r="E33" s="171" t="s">
        <v>1052</v>
      </c>
    </row>
    <row r="34" spans="1:5" x14ac:dyDescent="0.25">
      <c r="A34" s="284" t="s">
        <v>1059</v>
      </c>
      <c r="B34" s="286" t="s">
        <v>1050</v>
      </c>
      <c r="C34" s="287"/>
      <c r="D34" s="290" t="s">
        <v>38</v>
      </c>
      <c r="E34" s="172" t="s">
        <v>1051</v>
      </c>
    </row>
    <row r="35" spans="1:5" x14ac:dyDescent="0.25">
      <c r="A35" s="285"/>
      <c r="B35" s="288"/>
      <c r="C35" s="289"/>
      <c r="D35" s="291"/>
      <c r="E35" s="173" t="s">
        <v>1052</v>
      </c>
    </row>
    <row r="36" spans="1:5" x14ac:dyDescent="0.25">
      <c r="A36" s="292" t="s">
        <v>1060</v>
      </c>
      <c r="B36" s="294" t="s">
        <v>1050</v>
      </c>
      <c r="C36" s="295"/>
      <c r="D36" s="298" t="s">
        <v>38</v>
      </c>
      <c r="E36" s="170" t="s">
        <v>1051</v>
      </c>
    </row>
    <row r="37" spans="1:5" x14ac:dyDescent="0.25">
      <c r="A37" s="293"/>
      <c r="B37" s="296"/>
      <c r="C37" s="297"/>
      <c r="D37" s="299"/>
      <c r="E37" s="171" t="s">
        <v>1052</v>
      </c>
    </row>
    <row r="38" spans="1:5" x14ac:dyDescent="0.25">
      <c r="A38" s="284" t="s">
        <v>1061</v>
      </c>
      <c r="B38" s="286" t="s">
        <v>1050</v>
      </c>
      <c r="C38" s="287"/>
      <c r="D38" s="290" t="s">
        <v>38</v>
      </c>
      <c r="E38" s="172" t="s">
        <v>1051</v>
      </c>
    </row>
    <row r="39" spans="1:5" x14ac:dyDescent="0.25">
      <c r="A39" s="285"/>
      <c r="B39" s="288"/>
      <c r="C39" s="289"/>
      <c r="D39" s="291"/>
      <c r="E39" s="173" t="s">
        <v>1052</v>
      </c>
    </row>
    <row r="40" spans="1:5" x14ac:dyDescent="0.25">
      <c r="A40" s="292" t="s">
        <v>1062</v>
      </c>
      <c r="B40" s="294" t="s">
        <v>1050</v>
      </c>
      <c r="C40" s="295"/>
      <c r="D40" s="298" t="s">
        <v>38</v>
      </c>
      <c r="E40" s="170" t="s">
        <v>1051</v>
      </c>
    </row>
    <row r="41" spans="1:5" x14ac:dyDescent="0.25">
      <c r="A41" s="293"/>
      <c r="B41" s="296"/>
      <c r="C41" s="297"/>
      <c r="D41" s="299"/>
      <c r="E41" s="171" t="s">
        <v>1052</v>
      </c>
    </row>
    <row r="42" spans="1:5" x14ac:dyDescent="0.25">
      <c r="A42" s="284" t="s">
        <v>1063</v>
      </c>
      <c r="B42" s="286" t="s">
        <v>1050</v>
      </c>
      <c r="C42" s="287"/>
      <c r="D42" s="290" t="s">
        <v>38</v>
      </c>
      <c r="E42" s="172" t="s">
        <v>1051</v>
      </c>
    </row>
    <row r="43" spans="1:5" x14ac:dyDescent="0.25">
      <c r="A43" s="285"/>
      <c r="B43" s="288"/>
      <c r="C43" s="289"/>
      <c r="D43" s="291"/>
      <c r="E43" s="173" t="s">
        <v>1052</v>
      </c>
    </row>
    <row r="44" spans="1:5" x14ac:dyDescent="0.25">
      <c r="A44" s="292" t="s">
        <v>1064</v>
      </c>
      <c r="B44" s="294" t="s">
        <v>1050</v>
      </c>
      <c r="C44" s="295"/>
      <c r="D44" s="298" t="s">
        <v>38</v>
      </c>
      <c r="E44" s="170" t="s">
        <v>1051</v>
      </c>
    </row>
    <row r="45" spans="1:5" x14ac:dyDescent="0.25">
      <c r="A45" s="293"/>
      <c r="B45" s="296"/>
      <c r="C45" s="297"/>
      <c r="D45" s="299"/>
      <c r="E45" s="171" t="s">
        <v>1052</v>
      </c>
    </row>
    <row r="46" spans="1:5" x14ac:dyDescent="0.25">
      <c r="A46" s="284" t="s">
        <v>1065</v>
      </c>
      <c r="B46" s="286" t="s">
        <v>1050</v>
      </c>
      <c r="C46" s="287"/>
      <c r="D46" s="290" t="s">
        <v>38</v>
      </c>
      <c r="E46" s="172" t="s">
        <v>1051</v>
      </c>
    </row>
    <row r="47" spans="1:5" x14ac:dyDescent="0.25">
      <c r="A47" s="285"/>
      <c r="B47" s="288"/>
      <c r="C47" s="289"/>
      <c r="D47" s="291"/>
      <c r="E47" s="173" t="s">
        <v>1052</v>
      </c>
    </row>
    <row r="48" spans="1:5" x14ac:dyDescent="0.25">
      <c r="A48" s="292" t="s">
        <v>1066</v>
      </c>
      <c r="B48" s="294" t="s">
        <v>1050</v>
      </c>
      <c r="C48" s="295"/>
      <c r="D48" s="298" t="s">
        <v>38</v>
      </c>
      <c r="E48" s="170" t="s">
        <v>1051</v>
      </c>
    </row>
    <row r="49" spans="1:5" x14ac:dyDescent="0.25">
      <c r="A49" s="293"/>
      <c r="B49" s="296"/>
      <c r="C49" s="297"/>
      <c r="D49" s="299"/>
      <c r="E49" s="171" t="s">
        <v>1052</v>
      </c>
    </row>
    <row r="50" spans="1:5" x14ac:dyDescent="0.25">
      <c r="A50" s="284" t="s">
        <v>1067</v>
      </c>
      <c r="B50" s="286" t="s">
        <v>1050</v>
      </c>
      <c r="C50" s="287"/>
      <c r="D50" s="290" t="s">
        <v>38</v>
      </c>
      <c r="E50" s="172" t="s">
        <v>1051</v>
      </c>
    </row>
    <row r="51" spans="1:5" x14ac:dyDescent="0.25">
      <c r="A51" s="285"/>
      <c r="B51" s="288"/>
      <c r="C51" s="289"/>
      <c r="D51" s="291"/>
      <c r="E51" s="173" t="s">
        <v>1052</v>
      </c>
    </row>
    <row r="52" spans="1:5" x14ac:dyDescent="0.25">
      <c r="A52" s="292" t="s">
        <v>1068</v>
      </c>
      <c r="B52" s="294" t="s">
        <v>1050</v>
      </c>
      <c r="C52" s="295"/>
      <c r="D52" s="298" t="s">
        <v>38</v>
      </c>
      <c r="E52" s="170" t="s">
        <v>1051</v>
      </c>
    </row>
    <row r="53" spans="1:5" x14ac:dyDescent="0.25">
      <c r="A53" s="293"/>
      <c r="B53" s="296"/>
      <c r="C53" s="297"/>
      <c r="D53" s="299"/>
      <c r="E53" s="171" t="s">
        <v>1052</v>
      </c>
    </row>
    <row r="54" spans="1:5" x14ac:dyDescent="0.25">
      <c r="A54" s="284" t="s">
        <v>1069</v>
      </c>
      <c r="B54" s="286" t="s">
        <v>1050</v>
      </c>
      <c r="C54" s="287"/>
      <c r="D54" s="290" t="s">
        <v>38</v>
      </c>
      <c r="E54" s="172" t="s">
        <v>1051</v>
      </c>
    </row>
    <row r="55" spans="1:5" x14ac:dyDescent="0.25">
      <c r="A55" s="285"/>
      <c r="B55" s="288"/>
      <c r="C55" s="289"/>
      <c r="D55" s="291"/>
      <c r="E55" s="173" t="s">
        <v>1052</v>
      </c>
    </row>
    <row r="56" spans="1:5" x14ac:dyDescent="0.25">
      <c r="A56" s="292" t="s">
        <v>1070</v>
      </c>
      <c r="B56" s="294" t="s">
        <v>1050</v>
      </c>
      <c r="C56" s="295"/>
      <c r="D56" s="298" t="s">
        <v>38</v>
      </c>
      <c r="E56" s="170" t="s">
        <v>1051</v>
      </c>
    </row>
    <row r="57" spans="1:5" x14ac:dyDescent="0.25">
      <c r="A57" s="293"/>
      <c r="B57" s="296"/>
      <c r="C57" s="297"/>
      <c r="D57" s="299"/>
      <c r="E57" s="171" t="s">
        <v>1052</v>
      </c>
    </row>
    <row r="58" spans="1:5" x14ac:dyDescent="0.25">
      <c r="A58" s="284" t="s">
        <v>1071</v>
      </c>
      <c r="B58" s="286" t="s">
        <v>1050</v>
      </c>
      <c r="C58" s="287"/>
      <c r="D58" s="290" t="s">
        <v>38</v>
      </c>
      <c r="E58" s="172" t="s">
        <v>1051</v>
      </c>
    </row>
    <row r="59" spans="1:5" x14ac:dyDescent="0.25">
      <c r="A59" s="285"/>
      <c r="B59" s="288"/>
      <c r="C59" s="289"/>
      <c r="D59" s="291"/>
      <c r="E59" s="173" t="s">
        <v>1052</v>
      </c>
    </row>
    <row r="60" spans="1:5" x14ac:dyDescent="0.25">
      <c r="A60" s="292" t="s">
        <v>1072</v>
      </c>
      <c r="B60" s="294" t="s">
        <v>1050</v>
      </c>
      <c r="C60" s="295"/>
      <c r="D60" s="298" t="s">
        <v>38</v>
      </c>
      <c r="E60" s="170" t="s">
        <v>1051</v>
      </c>
    </row>
    <row r="61" spans="1:5" x14ac:dyDescent="0.25">
      <c r="A61" s="293"/>
      <c r="B61" s="296"/>
      <c r="C61" s="297"/>
      <c r="D61" s="299"/>
      <c r="E61" s="171" t="s">
        <v>1052</v>
      </c>
    </row>
    <row r="62" spans="1:5" x14ac:dyDescent="0.25">
      <c r="A62" s="284" t="s">
        <v>1073</v>
      </c>
      <c r="B62" s="286" t="s">
        <v>1050</v>
      </c>
      <c r="C62" s="287"/>
      <c r="D62" s="290" t="s">
        <v>38</v>
      </c>
      <c r="E62" s="172" t="s">
        <v>1051</v>
      </c>
    </row>
    <row r="63" spans="1:5" x14ac:dyDescent="0.25">
      <c r="A63" s="285"/>
      <c r="B63" s="288"/>
      <c r="C63" s="289"/>
      <c r="D63" s="291"/>
      <c r="E63" s="173" t="s">
        <v>1052</v>
      </c>
    </row>
    <row r="64" spans="1:5" x14ac:dyDescent="0.25">
      <c r="A64" s="292" t="s">
        <v>1074</v>
      </c>
      <c r="B64" s="294" t="s">
        <v>1050</v>
      </c>
      <c r="C64" s="295"/>
      <c r="D64" s="298" t="s">
        <v>38</v>
      </c>
      <c r="E64" s="170" t="s">
        <v>1051</v>
      </c>
    </row>
    <row r="65" spans="1:5" x14ac:dyDescent="0.25">
      <c r="A65" s="293"/>
      <c r="B65" s="296"/>
      <c r="C65" s="297"/>
      <c r="D65" s="299"/>
      <c r="E65" s="171" t="s">
        <v>1052</v>
      </c>
    </row>
    <row r="66" spans="1:5" x14ac:dyDescent="0.25">
      <c r="A66" s="284" t="s">
        <v>1075</v>
      </c>
      <c r="B66" s="286" t="s">
        <v>1076</v>
      </c>
      <c r="C66" s="287"/>
      <c r="D66" s="290" t="s">
        <v>38</v>
      </c>
      <c r="E66" s="172" t="s">
        <v>1051</v>
      </c>
    </row>
    <row r="67" spans="1:5" x14ac:dyDescent="0.25">
      <c r="A67" s="285"/>
      <c r="B67" s="288"/>
      <c r="C67" s="289"/>
      <c r="D67" s="291"/>
      <c r="E67" s="173" t="s">
        <v>1052</v>
      </c>
    </row>
    <row r="68" spans="1:5" x14ac:dyDescent="0.25">
      <c r="A68" s="292" t="s">
        <v>1077</v>
      </c>
      <c r="B68" s="294" t="s">
        <v>1076</v>
      </c>
      <c r="C68" s="295"/>
      <c r="D68" s="298" t="s">
        <v>38</v>
      </c>
      <c r="E68" s="170" t="s">
        <v>1051</v>
      </c>
    </row>
    <row r="69" spans="1:5" x14ac:dyDescent="0.25">
      <c r="A69" s="293"/>
      <c r="B69" s="296"/>
      <c r="C69" s="297"/>
      <c r="D69" s="299"/>
      <c r="E69" s="171" t="s">
        <v>1052</v>
      </c>
    </row>
    <row r="70" spans="1:5" x14ac:dyDescent="0.25">
      <c r="A70" s="284" t="s">
        <v>1078</v>
      </c>
      <c r="B70" s="286" t="s">
        <v>1076</v>
      </c>
      <c r="C70" s="287"/>
      <c r="D70" s="290" t="s">
        <v>38</v>
      </c>
      <c r="E70" s="172" t="s">
        <v>1051</v>
      </c>
    </row>
    <row r="71" spans="1:5" x14ac:dyDescent="0.25">
      <c r="A71" s="285"/>
      <c r="B71" s="288"/>
      <c r="C71" s="289"/>
      <c r="D71" s="291"/>
      <c r="E71" s="173" t="s">
        <v>1052</v>
      </c>
    </row>
    <row r="72" spans="1:5" x14ac:dyDescent="0.25">
      <c r="A72" s="292" t="s">
        <v>1079</v>
      </c>
      <c r="B72" s="294" t="s">
        <v>1076</v>
      </c>
      <c r="C72" s="295"/>
      <c r="D72" s="298" t="s">
        <v>38</v>
      </c>
      <c r="E72" s="170" t="s">
        <v>1051</v>
      </c>
    </row>
    <row r="73" spans="1:5" x14ac:dyDescent="0.25">
      <c r="A73" s="293"/>
      <c r="B73" s="296"/>
      <c r="C73" s="297"/>
      <c r="D73" s="299"/>
      <c r="E73" s="171" t="s">
        <v>1052</v>
      </c>
    </row>
    <row r="74" spans="1:5" x14ac:dyDescent="0.25">
      <c r="A74" s="284" t="s">
        <v>1080</v>
      </c>
      <c r="B74" s="286" t="s">
        <v>1076</v>
      </c>
      <c r="C74" s="287"/>
      <c r="D74" s="290" t="s">
        <v>38</v>
      </c>
      <c r="E74" s="172" t="s">
        <v>1051</v>
      </c>
    </row>
    <row r="75" spans="1:5" x14ac:dyDescent="0.25">
      <c r="A75" s="285"/>
      <c r="B75" s="288"/>
      <c r="C75" s="289"/>
      <c r="D75" s="291"/>
      <c r="E75" s="173" t="s">
        <v>1052</v>
      </c>
    </row>
    <row r="76" spans="1:5" x14ac:dyDescent="0.25">
      <c r="A76" s="292" t="s">
        <v>1081</v>
      </c>
      <c r="B76" s="294" t="s">
        <v>1076</v>
      </c>
      <c r="C76" s="295"/>
      <c r="D76" s="298" t="s">
        <v>38</v>
      </c>
      <c r="E76" s="170" t="s">
        <v>1051</v>
      </c>
    </row>
    <row r="77" spans="1:5" x14ac:dyDescent="0.25">
      <c r="A77" s="293"/>
      <c r="B77" s="296"/>
      <c r="C77" s="297"/>
      <c r="D77" s="299"/>
      <c r="E77" s="171" t="s">
        <v>1052</v>
      </c>
    </row>
    <row r="78" spans="1:5" x14ac:dyDescent="0.25">
      <c r="A78" s="284" t="s">
        <v>1082</v>
      </c>
      <c r="B78" s="286" t="s">
        <v>1076</v>
      </c>
      <c r="C78" s="287"/>
      <c r="D78" s="290" t="s">
        <v>38</v>
      </c>
      <c r="E78" s="172" t="s">
        <v>1051</v>
      </c>
    </row>
    <row r="79" spans="1:5" x14ac:dyDescent="0.25">
      <c r="A79" s="285"/>
      <c r="B79" s="288"/>
      <c r="C79" s="289"/>
      <c r="D79" s="291"/>
      <c r="E79" s="173" t="s">
        <v>1052</v>
      </c>
    </row>
    <row r="80" spans="1:5" x14ac:dyDescent="0.25">
      <c r="A80" s="292" t="s">
        <v>1083</v>
      </c>
      <c r="B80" s="294" t="s">
        <v>1076</v>
      </c>
      <c r="C80" s="295"/>
      <c r="D80" s="298" t="s">
        <v>38</v>
      </c>
      <c r="E80" s="170" t="s">
        <v>1051</v>
      </c>
    </row>
    <row r="81" spans="1:5" x14ac:dyDescent="0.25">
      <c r="A81" s="293"/>
      <c r="B81" s="296"/>
      <c r="C81" s="297"/>
      <c r="D81" s="299"/>
      <c r="E81" s="171" t="s">
        <v>1052</v>
      </c>
    </row>
    <row r="82" spans="1:5" x14ac:dyDescent="0.25">
      <c r="A82" s="284" t="s">
        <v>1084</v>
      </c>
      <c r="B82" s="286" t="s">
        <v>1076</v>
      </c>
      <c r="C82" s="287"/>
      <c r="D82" s="290" t="s">
        <v>38</v>
      </c>
      <c r="E82" s="172" t="s">
        <v>1051</v>
      </c>
    </row>
    <row r="83" spans="1:5" x14ac:dyDescent="0.25">
      <c r="A83" s="285"/>
      <c r="B83" s="288"/>
      <c r="C83" s="289"/>
      <c r="D83" s="291"/>
      <c r="E83" s="173" t="s">
        <v>1052</v>
      </c>
    </row>
    <row r="84" spans="1:5" x14ac:dyDescent="0.25">
      <c r="A84" s="292" t="s">
        <v>1085</v>
      </c>
      <c r="B84" s="294" t="s">
        <v>1086</v>
      </c>
      <c r="C84" s="295"/>
      <c r="D84" s="298" t="s">
        <v>38</v>
      </c>
      <c r="E84" s="170" t="s">
        <v>1051</v>
      </c>
    </row>
    <row r="85" spans="1:5" x14ac:dyDescent="0.25">
      <c r="A85" s="293"/>
      <c r="B85" s="296"/>
      <c r="C85" s="297"/>
      <c r="D85" s="299"/>
      <c r="E85" s="171" t="s">
        <v>1052</v>
      </c>
    </row>
    <row r="86" spans="1:5" x14ac:dyDescent="0.25">
      <c r="A86" s="284" t="s">
        <v>1087</v>
      </c>
      <c r="B86" s="286" t="s">
        <v>1086</v>
      </c>
      <c r="C86" s="287"/>
      <c r="D86" s="290" t="s">
        <v>38</v>
      </c>
      <c r="E86" s="172" t="s">
        <v>1051</v>
      </c>
    </row>
    <row r="87" spans="1:5" x14ac:dyDescent="0.25">
      <c r="A87" s="285"/>
      <c r="B87" s="288"/>
      <c r="C87" s="289"/>
      <c r="D87" s="291"/>
      <c r="E87" s="173" t="s">
        <v>1052</v>
      </c>
    </row>
    <row r="88" spans="1:5" x14ac:dyDescent="0.25">
      <c r="A88" s="292" t="s">
        <v>1088</v>
      </c>
      <c r="B88" s="294" t="s">
        <v>1086</v>
      </c>
      <c r="C88" s="295"/>
      <c r="D88" s="298" t="s">
        <v>38</v>
      </c>
      <c r="E88" s="170" t="s">
        <v>1051</v>
      </c>
    </row>
    <row r="89" spans="1:5" x14ac:dyDescent="0.25">
      <c r="A89" s="293"/>
      <c r="B89" s="296"/>
      <c r="C89" s="297"/>
      <c r="D89" s="299"/>
      <c r="E89" s="171" t="s">
        <v>1052</v>
      </c>
    </row>
    <row r="90" spans="1:5" x14ac:dyDescent="0.25">
      <c r="A90" s="284" t="s">
        <v>1089</v>
      </c>
      <c r="B90" s="286" t="s">
        <v>1086</v>
      </c>
      <c r="C90" s="287"/>
      <c r="D90" s="290" t="s">
        <v>38</v>
      </c>
      <c r="E90" s="172" t="s">
        <v>1051</v>
      </c>
    </row>
    <row r="91" spans="1:5" x14ac:dyDescent="0.25">
      <c r="A91" s="285"/>
      <c r="B91" s="288"/>
      <c r="C91" s="289"/>
      <c r="D91" s="291"/>
      <c r="E91" s="173" t="s">
        <v>1052</v>
      </c>
    </row>
    <row r="92" spans="1:5" x14ac:dyDescent="0.25">
      <c r="A92" s="292" t="s">
        <v>1090</v>
      </c>
      <c r="B92" s="294" t="s">
        <v>1086</v>
      </c>
      <c r="C92" s="295"/>
      <c r="D92" s="298" t="s">
        <v>38</v>
      </c>
      <c r="E92" s="170" t="s">
        <v>1051</v>
      </c>
    </row>
    <row r="93" spans="1:5" x14ac:dyDescent="0.25">
      <c r="A93" s="293"/>
      <c r="B93" s="296"/>
      <c r="C93" s="297"/>
      <c r="D93" s="299"/>
      <c r="E93" s="171" t="s">
        <v>1052</v>
      </c>
    </row>
    <row r="94" spans="1:5" x14ac:dyDescent="0.25">
      <c r="A94" s="284" t="s">
        <v>1091</v>
      </c>
      <c r="B94" s="286" t="s">
        <v>1086</v>
      </c>
      <c r="C94" s="287"/>
      <c r="D94" s="290" t="s">
        <v>38</v>
      </c>
      <c r="E94" s="172" t="s">
        <v>1051</v>
      </c>
    </row>
    <row r="95" spans="1:5" x14ac:dyDescent="0.25">
      <c r="A95" s="285"/>
      <c r="B95" s="288"/>
      <c r="C95" s="289"/>
      <c r="D95" s="291"/>
      <c r="E95" s="173" t="s">
        <v>1052</v>
      </c>
    </row>
    <row r="96" spans="1:5" x14ac:dyDescent="0.25">
      <c r="A96" s="292" t="s">
        <v>1092</v>
      </c>
      <c r="B96" s="294" t="s">
        <v>1086</v>
      </c>
      <c r="C96" s="295"/>
      <c r="D96" s="298" t="s">
        <v>38</v>
      </c>
      <c r="E96" s="170" t="s">
        <v>1051</v>
      </c>
    </row>
    <row r="97" spans="1:5" x14ac:dyDescent="0.25">
      <c r="A97" s="293"/>
      <c r="B97" s="296"/>
      <c r="C97" s="297"/>
      <c r="D97" s="299"/>
      <c r="E97" s="171" t="s">
        <v>1052</v>
      </c>
    </row>
    <row r="98" spans="1:5" x14ac:dyDescent="0.25">
      <c r="A98" s="284" t="s">
        <v>1093</v>
      </c>
      <c r="B98" s="286" t="s">
        <v>1086</v>
      </c>
      <c r="C98" s="287"/>
      <c r="D98" s="290" t="s">
        <v>38</v>
      </c>
      <c r="E98" s="172" t="s">
        <v>1051</v>
      </c>
    </row>
    <row r="99" spans="1:5" x14ac:dyDescent="0.25">
      <c r="A99" s="285"/>
      <c r="B99" s="288"/>
      <c r="C99" s="289"/>
      <c r="D99" s="291"/>
      <c r="E99" s="173" t="s">
        <v>1052</v>
      </c>
    </row>
    <row r="100" spans="1:5" x14ac:dyDescent="0.25">
      <c r="A100" s="292" t="s">
        <v>1094</v>
      </c>
      <c r="B100" s="294" t="s">
        <v>1086</v>
      </c>
      <c r="C100" s="295"/>
      <c r="D100" s="298" t="s">
        <v>38</v>
      </c>
      <c r="E100" s="170" t="s">
        <v>1051</v>
      </c>
    </row>
    <row r="101" spans="1:5" x14ac:dyDescent="0.25">
      <c r="A101" s="293"/>
      <c r="B101" s="296"/>
      <c r="C101" s="297"/>
      <c r="D101" s="299"/>
      <c r="E101" s="171" t="s">
        <v>1052</v>
      </c>
    </row>
    <row r="102" spans="1:5" x14ac:dyDescent="0.25">
      <c r="A102" s="284" t="s">
        <v>1095</v>
      </c>
      <c r="B102" s="286" t="s">
        <v>1086</v>
      </c>
      <c r="C102" s="287"/>
      <c r="D102" s="290" t="s">
        <v>38</v>
      </c>
      <c r="E102" s="172" t="s">
        <v>1051</v>
      </c>
    </row>
    <row r="103" spans="1:5" x14ac:dyDescent="0.25">
      <c r="A103" s="285"/>
      <c r="B103" s="288"/>
      <c r="C103" s="289"/>
      <c r="D103" s="291"/>
      <c r="E103" s="173" t="s">
        <v>1052</v>
      </c>
    </row>
    <row r="104" spans="1:5" x14ac:dyDescent="0.25">
      <c r="A104" s="292" t="s">
        <v>1096</v>
      </c>
      <c r="B104" s="294" t="s">
        <v>1086</v>
      </c>
      <c r="C104" s="295"/>
      <c r="D104" s="298" t="s">
        <v>38</v>
      </c>
      <c r="E104" s="170" t="s">
        <v>1051</v>
      </c>
    </row>
    <row r="105" spans="1:5" x14ac:dyDescent="0.25">
      <c r="A105" s="293"/>
      <c r="B105" s="296"/>
      <c r="C105" s="297"/>
      <c r="D105" s="299"/>
      <c r="E105" s="171" t="s">
        <v>1052</v>
      </c>
    </row>
    <row r="106" spans="1:5" x14ac:dyDescent="0.25">
      <c r="A106" s="284" t="s">
        <v>1097</v>
      </c>
      <c r="B106" s="286" t="s">
        <v>1086</v>
      </c>
      <c r="C106" s="287"/>
      <c r="D106" s="290" t="s">
        <v>38</v>
      </c>
      <c r="E106" s="172" t="s">
        <v>1051</v>
      </c>
    </row>
    <row r="107" spans="1:5" x14ac:dyDescent="0.25">
      <c r="A107" s="285"/>
      <c r="B107" s="288"/>
      <c r="C107" s="289"/>
      <c r="D107" s="291"/>
      <c r="E107" s="173" t="s">
        <v>1052</v>
      </c>
    </row>
    <row r="108" spans="1:5" x14ac:dyDescent="0.25">
      <c r="A108" s="292" t="s">
        <v>1098</v>
      </c>
      <c r="B108" s="294" t="s">
        <v>1086</v>
      </c>
      <c r="C108" s="295"/>
      <c r="D108" s="298" t="s">
        <v>38</v>
      </c>
      <c r="E108" s="170" t="s">
        <v>1051</v>
      </c>
    </row>
    <row r="109" spans="1:5" x14ac:dyDescent="0.25">
      <c r="A109" s="293"/>
      <c r="B109" s="296"/>
      <c r="C109" s="297"/>
      <c r="D109" s="299"/>
      <c r="E109" s="171" t="s">
        <v>1052</v>
      </c>
    </row>
    <row r="110" spans="1:5" x14ac:dyDescent="0.25">
      <c r="A110" s="284" t="s">
        <v>1099</v>
      </c>
      <c r="B110" s="286" t="s">
        <v>1086</v>
      </c>
      <c r="C110" s="287"/>
      <c r="D110" s="290" t="s">
        <v>38</v>
      </c>
      <c r="E110" s="172" t="s">
        <v>1051</v>
      </c>
    </row>
    <row r="111" spans="1:5" x14ac:dyDescent="0.25">
      <c r="A111" s="285"/>
      <c r="B111" s="288"/>
      <c r="C111" s="289"/>
      <c r="D111" s="291"/>
      <c r="E111" s="173" t="s">
        <v>1052</v>
      </c>
    </row>
    <row r="112" spans="1:5" x14ac:dyDescent="0.25">
      <c r="A112" s="292" t="s">
        <v>1100</v>
      </c>
      <c r="B112" s="294" t="s">
        <v>1086</v>
      </c>
      <c r="C112" s="295"/>
      <c r="D112" s="298" t="s">
        <v>38</v>
      </c>
      <c r="E112" s="170" t="s">
        <v>1051</v>
      </c>
    </row>
    <row r="113" spans="1:5" x14ac:dyDescent="0.25">
      <c r="A113" s="293"/>
      <c r="B113" s="296"/>
      <c r="C113" s="297"/>
      <c r="D113" s="299"/>
      <c r="E113" s="171" t="s">
        <v>1052</v>
      </c>
    </row>
    <row r="114" spans="1:5" x14ac:dyDescent="0.25">
      <c r="A114" s="284" t="s">
        <v>1101</v>
      </c>
      <c r="B114" s="286" t="s">
        <v>1086</v>
      </c>
      <c r="C114" s="287"/>
      <c r="D114" s="290" t="s">
        <v>38</v>
      </c>
      <c r="E114" s="172" t="s">
        <v>1051</v>
      </c>
    </row>
    <row r="115" spans="1:5" x14ac:dyDescent="0.25">
      <c r="A115" s="285"/>
      <c r="B115" s="288"/>
      <c r="C115" s="289"/>
      <c r="D115" s="291"/>
      <c r="E115" s="173" t="s">
        <v>1052</v>
      </c>
    </row>
    <row r="116" spans="1:5" x14ac:dyDescent="0.25">
      <c r="A116" s="292" t="s">
        <v>1102</v>
      </c>
      <c r="B116" s="294" t="s">
        <v>1086</v>
      </c>
      <c r="C116" s="295"/>
      <c r="D116" s="298" t="s">
        <v>38</v>
      </c>
      <c r="E116" s="170" t="s">
        <v>1051</v>
      </c>
    </row>
    <row r="117" spans="1:5" x14ac:dyDescent="0.25">
      <c r="A117" s="293"/>
      <c r="B117" s="296"/>
      <c r="C117" s="297"/>
      <c r="D117" s="299"/>
      <c r="E117" s="171" t="s">
        <v>1052</v>
      </c>
    </row>
    <row r="118" spans="1:5" x14ac:dyDescent="0.25">
      <c r="A118" s="284" t="s">
        <v>1103</v>
      </c>
      <c r="B118" s="286" t="s">
        <v>1104</v>
      </c>
      <c r="C118" s="287"/>
      <c r="D118" s="290" t="s">
        <v>38</v>
      </c>
      <c r="E118" s="172" t="s">
        <v>1051</v>
      </c>
    </row>
    <row r="119" spans="1:5" x14ac:dyDescent="0.25">
      <c r="A119" s="285"/>
      <c r="B119" s="288"/>
      <c r="C119" s="289"/>
      <c r="D119" s="291"/>
      <c r="E119" s="173" t="s">
        <v>1052</v>
      </c>
    </row>
    <row r="120" spans="1:5" x14ac:dyDescent="0.25">
      <c r="A120" s="292" t="s">
        <v>1105</v>
      </c>
      <c r="B120" s="294" t="s">
        <v>1104</v>
      </c>
      <c r="C120" s="295"/>
      <c r="D120" s="298" t="s">
        <v>38</v>
      </c>
      <c r="E120" s="170" t="s">
        <v>1051</v>
      </c>
    </row>
    <row r="121" spans="1:5" x14ac:dyDescent="0.25">
      <c r="A121" s="293"/>
      <c r="B121" s="296"/>
      <c r="C121" s="297"/>
      <c r="D121" s="299"/>
      <c r="E121" s="171" t="s">
        <v>1052</v>
      </c>
    </row>
    <row r="122" spans="1:5" x14ac:dyDescent="0.25">
      <c r="A122" s="284" t="s">
        <v>1106</v>
      </c>
      <c r="B122" s="286" t="s">
        <v>1104</v>
      </c>
      <c r="C122" s="287"/>
      <c r="D122" s="290" t="s">
        <v>38</v>
      </c>
      <c r="E122" s="172" t="s">
        <v>1051</v>
      </c>
    </row>
    <row r="123" spans="1:5" x14ac:dyDescent="0.25">
      <c r="A123" s="285"/>
      <c r="B123" s="288"/>
      <c r="C123" s="289"/>
      <c r="D123" s="291"/>
      <c r="E123" s="173" t="s">
        <v>1052</v>
      </c>
    </row>
    <row r="124" spans="1:5" x14ac:dyDescent="0.25">
      <c r="A124" s="292" t="s">
        <v>1107</v>
      </c>
      <c r="B124" s="294" t="s">
        <v>1104</v>
      </c>
      <c r="C124" s="295"/>
      <c r="D124" s="298" t="s">
        <v>38</v>
      </c>
      <c r="E124" s="170" t="s">
        <v>1051</v>
      </c>
    </row>
    <row r="125" spans="1:5" x14ac:dyDescent="0.25">
      <c r="A125" s="293"/>
      <c r="B125" s="296"/>
      <c r="C125" s="297"/>
      <c r="D125" s="299"/>
      <c r="E125" s="171" t="s">
        <v>1052</v>
      </c>
    </row>
    <row r="126" spans="1:5" x14ac:dyDescent="0.25">
      <c r="A126" s="284" t="s">
        <v>1108</v>
      </c>
      <c r="B126" s="286" t="s">
        <v>1104</v>
      </c>
      <c r="C126" s="287"/>
      <c r="D126" s="290" t="s">
        <v>38</v>
      </c>
      <c r="E126" s="172" t="s">
        <v>1051</v>
      </c>
    </row>
    <row r="127" spans="1:5" x14ac:dyDescent="0.25">
      <c r="A127" s="285"/>
      <c r="B127" s="288"/>
      <c r="C127" s="289"/>
      <c r="D127" s="291"/>
      <c r="E127" s="173" t="s">
        <v>1052</v>
      </c>
    </row>
    <row r="128" spans="1:5" x14ac:dyDescent="0.25">
      <c r="A128" s="292" t="s">
        <v>1109</v>
      </c>
      <c r="B128" s="294" t="s">
        <v>1104</v>
      </c>
      <c r="C128" s="295"/>
      <c r="D128" s="298" t="s">
        <v>38</v>
      </c>
      <c r="E128" s="170" t="s">
        <v>1051</v>
      </c>
    </row>
    <row r="129" spans="1:5" x14ac:dyDescent="0.25">
      <c r="A129" s="293"/>
      <c r="B129" s="296"/>
      <c r="C129" s="297"/>
      <c r="D129" s="299"/>
      <c r="E129" s="171" t="s">
        <v>1052</v>
      </c>
    </row>
    <row r="130" spans="1:5" x14ac:dyDescent="0.25">
      <c r="A130" s="284" t="s">
        <v>1110</v>
      </c>
      <c r="B130" s="286" t="s">
        <v>1104</v>
      </c>
      <c r="C130" s="287"/>
      <c r="D130" s="290" t="s">
        <v>38</v>
      </c>
      <c r="E130" s="172" t="s">
        <v>1051</v>
      </c>
    </row>
    <row r="131" spans="1:5" x14ac:dyDescent="0.25">
      <c r="A131" s="285"/>
      <c r="B131" s="288"/>
      <c r="C131" s="289"/>
      <c r="D131" s="291"/>
      <c r="E131" s="173" t="s">
        <v>1052</v>
      </c>
    </row>
    <row r="132" spans="1:5" x14ac:dyDescent="0.25">
      <c r="A132" s="292" t="s">
        <v>1111</v>
      </c>
      <c r="B132" s="294" t="s">
        <v>1112</v>
      </c>
      <c r="C132" s="295"/>
      <c r="D132" s="298" t="s">
        <v>38</v>
      </c>
      <c r="E132" s="170" t="s">
        <v>1051</v>
      </c>
    </row>
    <row r="133" spans="1:5" x14ac:dyDescent="0.25">
      <c r="A133" s="293"/>
      <c r="B133" s="296"/>
      <c r="C133" s="297"/>
      <c r="D133" s="299"/>
      <c r="E133" s="171" t="s">
        <v>1052</v>
      </c>
    </row>
    <row r="134" spans="1:5" x14ac:dyDescent="0.25">
      <c r="A134" s="284" t="s">
        <v>1113</v>
      </c>
      <c r="B134" s="286" t="s">
        <v>1112</v>
      </c>
      <c r="C134" s="287"/>
      <c r="D134" s="290" t="s">
        <v>38</v>
      </c>
      <c r="E134" s="172" t="s">
        <v>1051</v>
      </c>
    </row>
    <row r="135" spans="1:5" x14ac:dyDescent="0.25">
      <c r="A135" s="285"/>
      <c r="B135" s="288"/>
      <c r="C135" s="289"/>
      <c r="D135" s="291"/>
      <c r="E135" s="173" t="s">
        <v>1052</v>
      </c>
    </row>
    <row r="136" spans="1:5" x14ac:dyDescent="0.25">
      <c r="A136" s="292" t="s">
        <v>1114</v>
      </c>
      <c r="B136" s="294" t="s">
        <v>1112</v>
      </c>
      <c r="C136" s="295"/>
      <c r="D136" s="298" t="s">
        <v>38</v>
      </c>
      <c r="E136" s="170" t="s">
        <v>1051</v>
      </c>
    </row>
    <row r="137" spans="1:5" x14ac:dyDescent="0.25">
      <c r="A137" s="293"/>
      <c r="B137" s="296"/>
      <c r="C137" s="297"/>
      <c r="D137" s="299"/>
      <c r="E137" s="171" t="s">
        <v>1052</v>
      </c>
    </row>
    <row r="138" spans="1:5" x14ac:dyDescent="0.25">
      <c r="A138" s="284" t="s">
        <v>1115</v>
      </c>
      <c r="B138" s="286" t="s">
        <v>1112</v>
      </c>
      <c r="C138" s="287"/>
      <c r="D138" s="290" t="s">
        <v>38</v>
      </c>
      <c r="E138" s="172" t="s">
        <v>1051</v>
      </c>
    </row>
    <row r="139" spans="1:5" x14ac:dyDescent="0.25">
      <c r="A139" s="285"/>
      <c r="B139" s="288"/>
      <c r="C139" s="289"/>
      <c r="D139" s="291"/>
      <c r="E139" s="173" t="s">
        <v>1052</v>
      </c>
    </row>
    <row r="140" spans="1:5" x14ac:dyDescent="0.25">
      <c r="A140" s="292" t="s">
        <v>1116</v>
      </c>
      <c r="B140" s="294" t="s">
        <v>1112</v>
      </c>
      <c r="C140" s="295"/>
      <c r="D140" s="298" t="s">
        <v>38</v>
      </c>
      <c r="E140" s="170" t="s">
        <v>1051</v>
      </c>
    </row>
    <row r="141" spans="1:5" x14ac:dyDescent="0.25">
      <c r="A141" s="293"/>
      <c r="B141" s="296"/>
      <c r="C141" s="297"/>
      <c r="D141" s="299"/>
      <c r="E141" s="171" t="s">
        <v>1052</v>
      </c>
    </row>
    <row r="142" spans="1:5" x14ac:dyDescent="0.25">
      <c r="A142" s="284" t="s">
        <v>1117</v>
      </c>
      <c r="B142" s="286" t="s">
        <v>1112</v>
      </c>
      <c r="C142" s="287"/>
      <c r="D142" s="290" t="s">
        <v>38</v>
      </c>
      <c r="E142" s="172" t="s">
        <v>1051</v>
      </c>
    </row>
    <row r="143" spans="1:5" x14ac:dyDescent="0.25">
      <c r="A143" s="285"/>
      <c r="B143" s="288"/>
      <c r="C143" s="289"/>
      <c r="D143" s="291"/>
      <c r="E143" s="173" t="s">
        <v>1052</v>
      </c>
    </row>
    <row r="144" spans="1:5" x14ac:dyDescent="0.25">
      <c r="A144" s="292" t="s">
        <v>1118</v>
      </c>
      <c r="B144" s="294" t="s">
        <v>1112</v>
      </c>
      <c r="C144" s="295"/>
      <c r="D144" s="298" t="s">
        <v>38</v>
      </c>
      <c r="E144" s="170" t="s">
        <v>1051</v>
      </c>
    </row>
    <row r="145" spans="1:5" x14ac:dyDescent="0.25">
      <c r="A145" s="293"/>
      <c r="B145" s="296"/>
      <c r="C145" s="297"/>
      <c r="D145" s="299"/>
      <c r="E145" s="171" t="s">
        <v>1052</v>
      </c>
    </row>
    <row r="146" spans="1:5" x14ac:dyDescent="0.25">
      <c r="A146" s="284" t="s">
        <v>1119</v>
      </c>
      <c r="B146" s="286" t="s">
        <v>1112</v>
      </c>
      <c r="C146" s="287"/>
      <c r="D146" s="290" t="s">
        <v>38</v>
      </c>
      <c r="E146" s="172" t="s">
        <v>1051</v>
      </c>
    </row>
    <row r="147" spans="1:5" x14ac:dyDescent="0.25">
      <c r="A147" s="285"/>
      <c r="B147" s="288"/>
      <c r="C147" s="289"/>
      <c r="D147" s="291"/>
      <c r="E147" s="173" t="s">
        <v>1052</v>
      </c>
    </row>
    <row r="148" spans="1:5" x14ac:dyDescent="0.25">
      <c r="A148" s="292" t="s">
        <v>1120</v>
      </c>
      <c r="B148" s="294" t="s">
        <v>1112</v>
      </c>
      <c r="C148" s="295"/>
      <c r="D148" s="298" t="s">
        <v>38</v>
      </c>
      <c r="E148" s="170" t="s">
        <v>1051</v>
      </c>
    </row>
    <row r="149" spans="1:5" x14ac:dyDescent="0.25">
      <c r="A149" s="293"/>
      <c r="B149" s="296"/>
      <c r="C149" s="297"/>
      <c r="D149" s="299"/>
      <c r="E149" s="171" t="s">
        <v>1052</v>
      </c>
    </row>
    <row r="150" spans="1:5" x14ac:dyDescent="0.25">
      <c r="A150" s="284" t="s">
        <v>1121</v>
      </c>
      <c r="B150" s="286" t="s">
        <v>1112</v>
      </c>
      <c r="C150" s="287"/>
      <c r="D150" s="290" t="s">
        <v>38</v>
      </c>
      <c r="E150" s="172" t="s">
        <v>1051</v>
      </c>
    </row>
    <row r="151" spans="1:5" x14ac:dyDescent="0.25">
      <c r="A151" s="285"/>
      <c r="B151" s="288"/>
      <c r="C151" s="289"/>
      <c r="D151" s="291"/>
      <c r="E151" s="173" t="s">
        <v>1052</v>
      </c>
    </row>
    <row r="152" spans="1:5" x14ac:dyDescent="0.25">
      <c r="A152" s="292" t="s">
        <v>1122</v>
      </c>
      <c r="B152" s="294" t="s">
        <v>1112</v>
      </c>
      <c r="C152" s="295"/>
      <c r="D152" s="298" t="s">
        <v>38</v>
      </c>
      <c r="E152" s="170" t="s">
        <v>1051</v>
      </c>
    </row>
    <row r="153" spans="1:5" x14ac:dyDescent="0.25">
      <c r="A153" s="293"/>
      <c r="B153" s="296"/>
      <c r="C153" s="297"/>
      <c r="D153" s="299"/>
      <c r="E153" s="171" t="s">
        <v>1052</v>
      </c>
    </row>
    <row r="154" spans="1:5" x14ac:dyDescent="0.25">
      <c r="A154" s="284" t="s">
        <v>1123</v>
      </c>
      <c r="B154" s="286" t="s">
        <v>1112</v>
      </c>
      <c r="C154" s="287"/>
      <c r="D154" s="290" t="s">
        <v>38</v>
      </c>
      <c r="E154" s="172" t="s">
        <v>1051</v>
      </c>
    </row>
    <row r="155" spans="1:5" x14ac:dyDescent="0.25">
      <c r="A155" s="285"/>
      <c r="B155" s="288"/>
      <c r="C155" s="289"/>
      <c r="D155" s="291"/>
      <c r="E155" s="173" t="s">
        <v>1052</v>
      </c>
    </row>
    <row r="156" spans="1:5" x14ac:dyDescent="0.25">
      <c r="A156" s="292" t="s">
        <v>1124</v>
      </c>
      <c r="B156" s="294" t="s">
        <v>1112</v>
      </c>
      <c r="C156" s="295"/>
      <c r="D156" s="298" t="s">
        <v>38</v>
      </c>
      <c r="E156" s="170" t="s">
        <v>1051</v>
      </c>
    </row>
    <row r="157" spans="1:5" x14ac:dyDescent="0.25">
      <c r="A157" s="293"/>
      <c r="B157" s="296"/>
      <c r="C157" s="297"/>
      <c r="D157" s="299"/>
      <c r="E157" s="171" t="s">
        <v>1052</v>
      </c>
    </row>
    <row r="158" spans="1:5" x14ac:dyDescent="0.25">
      <c r="A158" s="284" t="s">
        <v>1125</v>
      </c>
      <c r="B158" s="286" t="s">
        <v>1112</v>
      </c>
      <c r="C158" s="287"/>
      <c r="D158" s="290" t="s">
        <v>38</v>
      </c>
      <c r="E158" s="172" t="s">
        <v>1051</v>
      </c>
    </row>
    <row r="159" spans="1:5" x14ac:dyDescent="0.25">
      <c r="A159" s="285"/>
      <c r="B159" s="288"/>
      <c r="C159" s="289"/>
      <c r="D159" s="291"/>
      <c r="E159" s="173" t="s">
        <v>1052</v>
      </c>
    </row>
    <row r="160" spans="1:5" x14ac:dyDescent="0.25">
      <c r="A160" s="292" t="s">
        <v>1126</v>
      </c>
      <c r="B160" s="294" t="s">
        <v>1127</v>
      </c>
      <c r="C160" s="295"/>
      <c r="D160" s="298" t="s">
        <v>38</v>
      </c>
      <c r="E160" s="170" t="s">
        <v>1051</v>
      </c>
    </row>
    <row r="161" spans="1:5" x14ac:dyDescent="0.25">
      <c r="A161" s="293"/>
      <c r="B161" s="296"/>
      <c r="C161" s="297"/>
      <c r="D161" s="299"/>
      <c r="E161" s="171" t="s">
        <v>1052</v>
      </c>
    </row>
    <row r="162" spans="1:5" x14ac:dyDescent="0.25">
      <c r="A162" s="284" t="s">
        <v>1128</v>
      </c>
      <c r="B162" s="286" t="s">
        <v>1127</v>
      </c>
      <c r="C162" s="287"/>
      <c r="D162" s="290" t="s">
        <v>38</v>
      </c>
      <c r="E162" s="172" t="s">
        <v>1051</v>
      </c>
    </row>
    <row r="163" spans="1:5" x14ac:dyDescent="0.25">
      <c r="A163" s="285"/>
      <c r="B163" s="288"/>
      <c r="C163" s="289"/>
      <c r="D163" s="291"/>
      <c r="E163" s="173" t="s">
        <v>1052</v>
      </c>
    </row>
    <row r="164" spans="1:5" x14ac:dyDescent="0.25">
      <c r="A164" s="292" t="s">
        <v>1129</v>
      </c>
      <c r="B164" s="294" t="s">
        <v>1127</v>
      </c>
      <c r="C164" s="295"/>
      <c r="D164" s="298" t="s">
        <v>38</v>
      </c>
      <c r="E164" s="170" t="s">
        <v>1051</v>
      </c>
    </row>
    <row r="165" spans="1:5" x14ac:dyDescent="0.25">
      <c r="A165" s="293"/>
      <c r="B165" s="296"/>
      <c r="C165" s="297"/>
      <c r="D165" s="299"/>
      <c r="E165" s="171" t="s">
        <v>1052</v>
      </c>
    </row>
    <row r="166" spans="1:5" x14ac:dyDescent="0.25">
      <c r="A166" s="284" t="s">
        <v>1130</v>
      </c>
      <c r="B166" s="286" t="s">
        <v>1127</v>
      </c>
      <c r="C166" s="287"/>
      <c r="D166" s="290" t="s">
        <v>38</v>
      </c>
      <c r="E166" s="172" t="s">
        <v>1051</v>
      </c>
    </row>
    <row r="167" spans="1:5" x14ac:dyDescent="0.25">
      <c r="A167" s="285"/>
      <c r="B167" s="288"/>
      <c r="C167" s="289"/>
      <c r="D167" s="291"/>
      <c r="E167" s="173" t="s">
        <v>1052</v>
      </c>
    </row>
    <row r="168" spans="1:5" x14ac:dyDescent="0.25">
      <c r="A168" s="292" t="s">
        <v>1131</v>
      </c>
      <c r="B168" s="294" t="s">
        <v>1127</v>
      </c>
      <c r="C168" s="295"/>
      <c r="D168" s="298" t="s">
        <v>38</v>
      </c>
      <c r="E168" s="170" t="s">
        <v>1051</v>
      </c>
    </row>
    <row r="169" spans="1:5" x14ac:dyDescent="0.25">
      <c r="A169" s="293"/>
      <c r="B169" s="296"/>
      <c r="C169" s="297"/>
      <c r="D169" s="299"/>
      <c r="E169" s="171" t="s">
        <v>1052</v>
      </c>
    </row>
    <row r="170" spans="1:5" x14ac:dyDescent="0.25">
      <c r="A170" s="284" t="s">
        <v>1132</v>
      </c>
      <c r="B170" s="286" t="s">
        <v>1127</v>
      </c>
      <c r="C170" s="287"/>
      <c r="D170" s="290" t="s">
        <v>38</v>
      </c>
      <c r="E170" s="172" t="s">
        <v>1051</v>
      </c>
    </row>
    <row r="171" spans="1:5" x14ac:dyDescent="0.25">
      <c r="A171" s="285"/>
      <c r="B171" s="288"/>
      <c r="C171" s="289"/>
      <c r="D171" s="291"/>
      <c r="E171" s="173" t="s">
        <v>1052</v>
      </c>
    </row>
    <row r="172" spans="1:5" x14ac:dyDescent="0.25">
      <c r="A172" s="292" t="s">
        <v>1133</v>
      </c>
      <c r="B172" s="294" t="s">
        <v>1127</v>
      </c>
      <c r="C172" s="295"/>
      <c r="D172" s="298" t="s">
        <v>38</v>
      </c>
      <c r="E172" s="170" t="s">
        <v>1051</v>
      </c>
    </row>
    <row r="173" spans="1:5" x14ac:dyDescent="0.25">
      <c r="A173" s="293"/>
      <c r="B173" s="296"/>
      <c r="C173" s="297"/>
      <c r="D173" s="299"/>
      <c r="E173" s="171" t="s">
        <v>1052</v>
      </c>
    </row>
    <row r="174" spans="1:5" x14ac:dyDescent="0.25">
      <c r="A174" s="284" t="s">
        <v>1134</v>
      </c>
      <c r="B174" s="286" t="s">
        <v>1127</v>
      </c>
      <c r="C174" s="287"/>
      <c r="D174" s="290" t="s">
        <v>38</v>
      </c>
      <c r="E174" s="172" t="s">
        <v>1051</v>
      </c>
    </row>
    <row r="175" spans="1:5" x14ac:dyDescent="0.25">
      <c r="A175" s="285"/>
      <c r="B175" s="288"/>
      <c r="C175" s="289"/>
      <c r="D175" s="291"/>
      <c r="E175" s="173" t="s">
        <v>1052</v>
      </c>
    </row>
    <row r="176" spans="1:5" x14ac:dyDescent="0.25">
      <c r="A176" s="292" t="s">
        <v>1135</v>
      </c>
      <c r="B176" s="294" t="s">
        <v>1127</v>
      </c>
      <c r="C176" s="295"/>
      <c r="D176" s="298" t="s">
        <v>38</v>
      </c>
      <c r="E176" s="170" t="s">
        <v>1051</v>
      </c>
    </row>
    <row r="177" spans="1:5" x14ac:dyDescent="0.25">
      <c r="A177" s="293"/>
      <c r="B177" s="296"/>
      <c r="C177" s="297"/>
      <c r="D177" s="299"/>
      <c r="E177" s="171" t="s">
        <v>1052</v>
      </c>
    </row>
    <row r="178" spans="1:5" x14ac:dyDescent="0.25">
      <c r="A178" s="284" t="s">
        <v>1136</v>
      </c>
      <c r="B178" s="286" t="s">
        <v>1137</v>
      </c>
      <c r="C178" s="287"/>
      <c r="D178" s="290" t="s">
        <v>38</v>
      </c>
      <c r="E178" s="172" t="s">
        <v>1051</v>
      </c>
    </row>
    <row r="179" spans="1:5" x14ac:dyDescent="0.25">
      <c r="A179" s="285"/>
      <c r="B179" s="288"/>
      <c r="C179" s="289"/>
      <c r="D179" s="291"/>
      <c r="E179" s="173" t="s">
        <v>1052</v>
      </c>
    </row>
    <row r="180" spans="1:5" x14ac:dyDescent="0.25">
      <c r="A180" s="292" t="s">
        <v>1138</v>
      </c>
      <c r="B180" s="294" t="s">
        <v>1137</v>
      </c>
      <c r="C180" s="295"/>
      <c r="D180" s="298" t="s">
        <v>38</v>
      </c>
      <c r="E180" s="170" t="s">
        <v>1051</v>
      </c>
    </row>
    <row r="181" spans="1:5" x14ac:dyDescent="0.25">
      <c r="A181" s="293"/>
      <c r="B181" s="296"/>
      <c r="C181" s="297"/>
      <c r="D181" s="299"/>
      <c r="E181" s="171" t="s">
        <v>1052</v>
      </c>
    </row>
    <row r="182" spans="1:5" x14ac:dyDescent="0.25">
      <c r="A182" s="284" t="s">
        <v>1139</v>
      </c>
      <c r="B182" s="286" t="s">
        <v>1137</v>
      </c>
      <c r="C182" s="287"/>
      <c r="D182" s="290" t="s">
        <v>38</v>
      </c>
      <c r="E182" s="172" t="s">
        <v>1051</v>
      </c>
    </row>
    <row r="183" spans="1:5" x14ac:dyDescent="0.25">
      <c r="A183" s="285"/>
      <c r="B183" s="288"/>
      <c r="C183" s="289"/>
      <c r="D183" s="291"/>
      <c r="E183" s="173" t="s">
        <v>1052</v>
      </c>
    </row>
    <row r="184" spans="1:5" x14ac:dyDescent="0.25">
      <c r="A184" s="292" t="s">
        <v>1140</v>
      </c>
      <c r="B184" s="294" t="s">
        <v>1137</v>
      </c>
      <c r="C184" s="295"/>
      <c r="D184" s="298" t="s">
        <v>38</v>
      </c>
      <c r="E184" s="170" t="s">
        <v>1051</v>
      </c>
    </row>
    <row r="185" spans="1:5" x14ac:dyDescent="0.25">
      <c r="A185" s="293"/>
      <c r="B185" s="296"/>
      <c r="C185" s="297"/>
      <c r="D185" s="299"/>
      <c r="E185" s="171" t="s">
        <v>1052</v>
      </c>
    </row>
    <row r="186" spans="1:5" x14ac:dyDescent="0.25">
      <c r="A186" s="284" t="s">
        <v>1141</v>
      </c>
      <c r="B186" s="286" t="s">
        <v>1137</v>
      </c>
      <c r="C186" s="287"/>
      <c r="D186" s="290" t="s">
        <v>38</v>
      </c>
      <c r="E186" s="172" t="s">
        <v>1051</v>
      </c>
    </row>
    <row r="187" spans="1:5" x14ac:dyDescent="0.25">
      <c r="A187" s="285"/>
      <c r="B187" s="288"/>
      <c r="C187" s="289"/>
      <c r="D187" s="291"/>
      <c r="E187" s="173" t="s">
        <v>1052</v>
      </c>
    </row>
    <row r="188" spans="1:5" x14ac:dyDescent="0.25">
      <c r="A188" s="292" t="s">
        <v>1142</v>
      </c>
      <c r="B188" s="294" t="s">
        <v>1137</v>
      </c>
      <c r="C188" s="295"/>
      <c r="D188" s="298" t="s">
        <v>38</v>
      </c>
      <c r="E188" s="170" t="s">
        <v>1051</v>
      </c>
    </row>
    <row r="189" spans="1:5" x14ac:dyDescent="0.25">
      <c r="A189" s="293"/>
      <c r="B189" s="296"/>
      <c r="C189" s="297"/>
      <c r="D189" s="299"/>
      <c r="E189" s="171" t="s">
        <v>1052</v>
      </c>
    </row>
    <row r="190" spans="1:5" x14ac:dyDescent="0.25">
      <c r="A190" s="284" t="s">
        <v>1143</v>
      </c>
      <c r="B190" s="286" t="s">
        <v>1137</v>
      </c>
      <c r="C190" s="287"/>
      <c r="D190" s="290" t="s">
        <v>38</v>
      </c>
      <c r="E190" s="172" t="s">
        <v>1051</v>
      </c>
    </row>
    <row r="191" spans="1:5" x14ac:dyDescent="0.25">
      <c r="A191" s="285"/>
      <c r="B191" s="288"/>
      <c r="C191" s="289"/>
      <c r="D191" s="291"/>
      <c r="E191" s="173" t="s">
        <v>1052</v>
      </c>
    </row>
    <row r="192" spans="1:5" x14ac:dyDescent="0.25">
      <c r="A192" s="292" t="s">
        <v>1144</v>
      </c>
      <c r="B192" s="294" t="s">
        <v>1137</v>
      </c>
      <c r="C192" s="295"/>
      <c r="D192" s="298" t="s">
        <v>38</v>
      </c>
      <c r="E192" s="170" t="s">
        <v>1051</v>
      </c>
    </row>
    <row r="193" spans="1:5" x14ac:dyDescent="0.25">
      <c r="A193" s="293"/>
      <c r="B193" s="296"/>
      <c r="C193" s="297"/>
      <c r="D193" s="299"/>
      <c r="E193" s="171" t="s">
        <v>1052</v>
      </c>
    </row>
    <row r="194" spans="1:5" x14ac:dyDescent="0.25">
      <c r="A194" s="284" t="s">
        <v>1145</v>
      </c>
      <c r="B194" s="286" t="s">
        <v>1137</v>
      </c>
      <c r="C194" s="287"/>
      <c r="D194" s="290" t="s">
        <v>38</v>
      </c>
      <c r="E194" s="172" t="s">
        <v>1051</v>
      </c>
    </row>
    <row r="195" spans="1:5" x14ac:dyDescent="0.25">
      <c r="A195" s="285"/>
      <c r="B195" s="288"/>
      <c r="C195" s="289"/>
      <c r="D195" s="291"/>
      <c r="E195" s="173" t="s">
        <v>1052</v>
      </c>
    </row>
    <row r="196" spans="1:5" x14ac:dyDescent="0.25">
      <c r="A196" s="292" t="s">
        <v>1146</v>
      </c>
      <c r="B196" s="294" t="s">
        <v>1137</v>
      </c>
      <c r="C196" s="295"/>
      <c r="D196" s="298" t="s">
        <v>38</v>
      </c>
      <c r="E196" s="170" t="s">
        <v>1051</v>
      </c>
    </row>
    <row r="197" spans="1:5" x14ac:dyDescent="0.25">
      <c r="A197" s="293"/>
      <c r="B197" s="296"/>
      <c r="C197" s="297"/>
      <c r="D197" s="299"/>
      <c r="E197" s="171" t="s">
        <v>1052</v>
      </c>
    </row>
    <row r="198" spans="1:5" x14ac:dyDescent="0.25">
      <c r="A198" s="284" t="s">
        <v>1147</v>
      </c>
      <c r="B198" s="286" t="s">
        <v>1137</v>
      </c>
      <c r="C198" s="287"/>
      <c r="D198" s="290" t="s">
        <v>38</v>
      </c>
      <c r="E198" s="172" t="s">
        <v>1051</v>
      </c>
    </row>
    <row r="199" spans="1:5" x14ac:dyDescent="0.25">
      <c r="A199" s="285"/>
      <c r="B199" s="288"/>
      <c r="C199" s="289"/>
      <c r="D199" s="291"/>
      <c r="E199" s="173" t="s">
        <v>1052</v>
      </c>
    </row>
    <row r="200" spans="1:5" x14ac:dyDescent="0.25">
      <c r="A200" s="292" t="s">
        <v>1148</v>
      </c>
      <c r="B200" s="294" t="s">
        <v>1137</v>
      </c>
      <c r="C200" s="295"/>
      <c r="D200" s="298" t="s">
        <v>38</v>
      </c>
      <c r="E200" s="170" t="s">
        <v>1051</v>
      </c>
    </row>
    <row r="201" spans="1:5" x14ac:dyDescent="0.25">
      <c r="A201" s="293"/>
      <c r="B201" s="296"/>
      <c r="C201" s="297"/>
      <c r="D201" s="299"/>
      <c r="E201" s="171" t="s">
        <v>1052</v>
      </c>
    </row>
    <row r="202" spans="1:5" x14ac:dyDescent="0.25">
      <c r="A202" s="284" t="s">
        <v>1149</v>
      </c>
      <c r="B202" s="286" t="s">
        <v>1137</v>
      </c>
      <c r="C202" s="287"/>
      <c r="D202" s="290" t="s">
        <v>38</v>
      </c>
      <c r="E202" s="172" t="s">
        <v>1051</v>
      </c>
    </row>
    <row r="203" spans="1:5" x14ac:dyDescent="0.25">
      <c r="A203" s="285"/>
      <c r="B203" s="288"/>
      <c r="C203" s="289"/>
      <c r="D203" s="291"/>
      <c r="E203" s="173" t="s">
        <v>1052</v>
      </c>
    </row>
    <row r="204" spans="1:5" x14ac:dyDescent="0.25">
      <c r="A204" s="292" t="s">
        <v>1150</v>
      </c>
      <c r="B204" s="294" t="s">
        <v>1137</v>
      </c>
      <c r="C204" s="295"/>
      <c r="D204" s="298" t="s">
        <v>38</v>
      </c>
      <c r="E204" s="170" t="s">
        <v>1051</v>
      </c>
    </row>
    <row r="205" spans="1:5" x14ac:dyDescent="0.25">
      <c r="A205" s="293"/>
      <c r="B205" s="296"/>
      <c r="C205" s="297"/>
      <c r="D205" s="299"/>
      <c r="E205" s="171" t="s">
        <v>1052</v>
      </c>
    </row>
    <row r="206" spans="1:5" x14ac:dyDescent="0.25">
      <c r="A206" s="284" t="s">
        <v>1151</v>
      </c>
      <c r="B206" s="286" t="s">
        <v>1152</v>
      </c>
      <c r="C206" s="287"/>
      <c r="D206" s="290" t="s">
        <v>38</v>
      </c>
      <c r="E206" s="172" t="s">
        <v>1051</v>
      </c>
    </row>
    <row r="207" spans="1:5" x14ac:dyDescent="0.25">
      <c r="A207" s="285"/>
      <c r="B207" s="288"/>
      <c r="C207" s="289"/>
      <c r="D207" s="291"/>
      <c r="E207" s="173" t="s">
        <v>1052</v>
      </c>
    </row>
    <row r="208" spans="1:5" x14ac:dyDescent="0.25">
      <c r="A208" s="292" t="s">
        <v>1153</v>
      </c>
      <c r="B208" s="294" t="s">
        <v>1152</v>
      </c>
      <c r="C208" s="295"/>
      <c r="D208" s="298" t="s">
        <v>38</v>
      </c>
      <c r="E208" s="170" t="s">
        <v>1051</v>
      </c>
    </row>
    <row r="209" spans="1:5" x14ac:dyDescent="0.25">
      <c r="A209" s="293"/>
      <c r="B209" s="296"/>
      <c r="C209" s="297"/>
      <c r="D209" s="299"/>
      <c r="E209" s="171" t="s">
        <v>1052</v>
      </c>
    </row>
    <row r="210" spans="1:5" x14ac:dyDescent="0.25">
      <c r="A210" s="284" t="s">
        <v>1154</v>
      </c>
      <c r="B210" s="286" t="s">
        <v>1137</v>
      </c>
      <c r="C210" s="287"/>
      <c r="D210" s="290" t="s">
        <v>38</v>
      </c>
      <c r="E210" s="172" t="s">
        <v>1051</v>
      </c>
    </row>
    <row r="211" spans="1:5" x14ac:dyDescent="0.25">
      <c r="A211" s="285"/>
      <c r="B211" s="288"/>
      <c r="C211" s="289"/>
      <c r="D211" s="291"/>
      <c r="E211" s="173" t="s">
        <v>1052</v>
      </c>
    </row>
    <row r="212" spans="1:5" x14ac:dyDescent="0.25">
      <c r="A212" s="292" t="s">
        <v>1155</v>
      </c>
      <c r="B212" s="294" t="s">
        <v>1137</v>
      </c>
      <c r="C212" s="295"/>
      <c r="D212" s="298" t="s">
        <v>38</v>
      </c>
      <c r="E212" s="170" t="s">
        <v>1051</v>
      </c>
    </row>
    <row r="213" spans="1:5" x14ac:dyDescent="0.25">
      <c r="A213" s="293"/>
      <c r="B213" s="296"/>
      <c r="C213" s="297"/>
      <c r="D213" s="299"/>
      <c r="E213" s="171" t="s">
        <v>1052</v>
      </c>
    </row>
    <row r="214" spans="1:5" x14ac:dyDescent="0.25">
      <c r="A214" s="284" t="s">
        <v>1156</v>
      </c>
      <c r="B214" s="286" t="s">
        <v>1152</v>
      </c>
      <c r="C214" s="287"/>
      <c r="D214" s="290" t="s">
        <v>38</v>
      </c>
      <c r="E214" s="172" t="s">
        <v>1051</v>
      </c>
    </row>
    <row r="215" spans="1:5" x14ac:dyDescent="0.25">
      <c r="A215" s="285"/>
      <c r="B215" s="288"/>
      <c r="C215" s="289"/>
      <c r="D215" s="291"/>
      <c r="E215" s="173" t="s">
        <v>1052</v>
      </c>
    </row>
    <row r="216" spans="1:5" x14ac:dyDescent="0.25">
      <c r="A216" s="292" t="s">
        <v>1157</v>
      </c>
      <c r="B216" s="294" t="s">
        <v>1158</v>
      </c>
      <c r="C216" s="295"/>
      <c r="D216" s="298" t="s">
        <v>38</v>
      </c>
      <c r="E216" s="170" t="s">
        <v>1051</v>
      </c>
    </row>
    <row r="217" spans="1:5" x14ac:dyDescent="0.25">
      <c r="A217" s="293"/>
      <c r="B217" s="296"/>
      <c r="C217" s="297"/>
      <c r="D217" s="299"/>
      <c r="E217" s="171" t="s">
        <v>1052</v>
      </c>
    </row>
    <row r="218" spans="1:5" x14ac:dyDescent="0.25">
      <c r="A218" s="284" t="s">
        <v>1159</v>
      </c>
      <c r="B218" s="286" t="s">
        <v>1158</v>
      </c>
      <c r="C218" s="287"/>
      <c r="D218" s="290" t="s">
        <v>38</v>
      </c>
      <c r="E218" s="172" t="s">
        <v>1051</v>
      </c>
    </row>
    <row r="219" spans="1:5" x14ac:dyDescent="0.25">
      <c r="A219" s="285"/>
      <c r="B219" s="288"/>
      <c r="C219" s="289"/>
      <c r="D219" s="291"/>
      <c r="E219" s="173" t="s">
        <v>1052</v>
      </c>
    </row>
    <row r="220" spans="1:5" x14ac:dyDescent="0.25">
      <c r="A220" s="292" t="s">
        <v>1160</v>
      </c>
      <c r="B220" s="294" t="s">
        <v>1158</v>
      </c>
      <c r="C220" s="295"/>
      <c r="D220" s="298" t="s">
        <v>38</v>
      </c>
      <c r="E220" s="170" t="s">
        <v>1051</v>
      </c>
    </row>
    <row r="221" spans="1:5" x14ac:dyDescent="0.25">
      <c r="A221" s="293"/>
      <c r="B221" s="296"/>
      <c r="C221" s="297"/>
      <c r="D221" s="299"/>
      <c r="E221" s="171" t="s">
        <v>1052</v>
      </c>
    </row>
    <row r="222" spans="1:5" x14ac:dyDescent="0.25">
      <c r="A222" s="284" t="s">
        <v>1161</v>
      </c>
      <c r="B222" s="286" t="s">
        <v>1158</v>
      </c>
      <c r="C222" s="287"/>
      <c r="D222" s="290" t="s">
        <v>38</v>
      </c>
      <c r="E222" s="172" t="s">
        <v>1051</v>
      </c>
    </row>
    <row r="223" spans="1:5" x14ac:dyDescent="0.25">
      <c r="A223" s="285"/>
      <c r="B223" s="288"/>
      <c r="C223" s="289"/>
      <c r="D223" s="291"/>
      <c r="E223" s="173" t="s">
        <v>1052</v>
      </c>
    </row>
    <row r="224" spans="1:5" x14ac:dyDescent="0.25">
      <c r="A224" s="292" t="s">
        <v>1162</v>
      </c>
      <c r="B224" s="294" t="s">
        <v>1158</v>
      </c>
      <c r="C224" s="295"/>
      <c r="D224" s="298" t="s">
        <v>38</v>
      </c>
      <c r="E224" s="170" t="s">
        <v>1051</v>
      </c>
    </row>
    <row r="225" spans="1:5" x14ac:dyDescent="0.25">
      <c r="A225" s="293"/>
      <c r="B225" s="296"/>
      <c r="C225" s="297"/>
      <c r="D225" s="299"/>
      <c r="E225" s="171" t="s">
        <v>1052</v>
      </c>
    </row>
    <row r="226" spans="1:5" x14ac:dyDescent="0.25">
      <c r="A226" s="284" t="s">
        <v>1163</v>
      </c>
      <c r="B226" s="286" t="s">
        <v>1158</v>
      </c>
      <c r="C226" s="287"/>
      <c r="D226" s="290" t="s">
        <v>38</v>
      </c>
      <c r="E226" s="172" t="s">
        <v>1051</v>
      </c>
    </row>
    <row r="227" spans="1:5" x14ac:dyDescent="0.25">
      <c r="A227" s="285"/>
      <c r="B227" s="288"/>
      <c r="C227" s="289"/>
      <c r="D227" s="291"/>
      <c r="E227" s="173" t="s">
        <v>1052</v>
      </c>
    </row>
    <row r="228" spans="1:5" x14ac:dyDescent="0.25">
      <c r="A228" s="292" t="s">
        <v>1164</v>
      </c>
      <c r="B228" s="294" t="s">
        <v>1158</v>
      </c>
      <c r="C228" s="295"/>
      <c r="D228" s="298" t="s">
        <v>38</v>
      </c>
      <c r="E228" s="170" t="s">
        <v>1051</v>
      </c>
    </row>
    <row r="229" spans="1:5" x14ac:dyDescent="0.25">
      <c r="A229" s="293"/>
      <c r="B229" s="296"/>
      <c r="C229" s="297"/>
      <c r="D229" s="299"/>
      <c r="E229" s="171" t="s">
        <v>1052</v>
      </c>
    </row>
    <row r="230" spans="1:5" x14ac:dyDescent="0.25">
      <c r="A230" s="284" t="s">
        <v>1165</v>
      </c>
      <c r="B230" s="286" t="s">
        <v>1158</v>
      </c>
      <c r="C230" s="287"/>
      <c r="D230" s="290" t="s">
        <v>38</v>
      </c>
      <c r="E230" s="172" t="s">
        <v>1051</v>
      </c>
    </row>
    <row r="231" spans="1:5" x14ac:dyDescent="0.25">
      <c r="A231" s="285"/>
      <c r="B231" s="288"/>
      <c r="C231" s="289"/>
      <c r="D231" s="291"/>
      <c r="E231" s="173" t="s">
        <v>1052</v>
      </c>
    </row>
    <row r="232" spans="1:5" x14ac:dyDescent="0.25">
      <c r="A232" s="292" t="s">
        <v>1166</v>
      </c>
      <c r="B232" s="294" t="s">
        <v>1158</v>
      </c>
      <c r="C232" s="295"/>
      <c r="D232" s="298" t="s">
        <v>38</v>
      </c>
      <c r="E232" s="170" t="s">
        <v>1051</v>
      </c>
    </row>
    <row r="233" spans="1:5" x14ac:dyDescent="0.25">
      <c r="A233" s="293"/>
      <c r="B233" s="296"/>
      <c r="C233" s="297"/>
      <c r="D233" s="299"/>
      <c r="E233" s="171" t="s">
        <v>1052</v>
      </c>
    </row>
    <row r="234" spans="1:5" x14ac:dyDescent="0.25">
      <c r="A234" s="284" t="s">
        <v>1167</v>
      </c>
      <c r="B234" s="286" t="s">
        <v>1158</v>
      </c>
      <c r="C234" s="287"/>
      <c r="D234" s="290" t="s">
        <v>38</v>
      </c>
      <c r="E234" s="172" t="s">
        <v>1051</v>
      </c>
    </row>
    <row r="235" spans="1:5" x14ac:dyDescent="0.25">
      <c r="A235" s="285"/>
      <c r="B235" s="288"/>
      <c r="C235" s="289"/>
      <c r="D235" s="291"/>
      <c r="E235" s="173" t="s">
        <v>1052</v>
      </c>
    </row>
    <row r="236" spans="1:5" x14ac:dyDescent="0.25">
      <c r="A236" s="292" t="s">
        <v>1168</v>
      </c>
      <c r="B236" s="294" t="s">
        <v>1158</v>
      </c>
      <c r="C236" s="295"/>
      <c r="D236" s="298" t="s">
        <v>38</v>
      </c>
      <c r="E236" s="170" t="s">
        <v>1051</v>
      </c>
    </row>
    <row r="237" spans="1:5" x14ac:dyDescent="0.25">
      <c r="A237" s="293"/>
      <c r="B237" s="296"/>
      <c r="C237" s="297"/>
      <c r="D237" s="299"/>
      <c r="E237" s="171" t="s">
        <v>1052</v>
      </c>
    </row>
    <row r="238" spans="1:5" x14ac:dyDescent="0.25">
      <c r="A238" s="284" t="s">
        <v>1169</v>
      </c>
      <c r="B238" s="286" t="s">
        <v>1158</v>
      </c>
      <c r="C238" s="287"/>
      <c r="D238" s="290" t="s">
        <v>38</v>
      </c>
      <c r="E238" s="172" t="s">
        <v>1051</v>
      </c>
    </row>
    <row r="239" spans="1:5" x14ac:dyDescent="0.25">
      <c r="A239" s="285"/>
      <c r="B239" s="288"/>
      <c r="C239" s="289"/>
      <c r="D239" s="291"/>
      <c r="E239" s="173" t="s">
        <v>1052</v>
      </c>
    </row>
    <row r="240" spans="1:5" x14ac:dyDescent="0.25">
      <c r="A240" s="292" t="s">
        <v>1170</v>
      </c>
      <c r="B240" s="294" t="s">
        <v>1158</v>
      </c>
      <c r="C240" s="295"/>
      <c r="D240" s="298" t="s">
        <v>38</v>
      </c>
      <c r="E240" s="170" t="s">
        <v>1051</v>
      </c>
    </row>
    <row r="241" spans="1:5" x14ac:dyDescent="0.25">
      <c r="A241" s="293"/>
      <c r="B241" s="296"/>
      <c r="C241" s="297"/>
      <c r="D241" s="299"/>
      <c r="E241" s="171" t="s">
        <v>1052</v>
      </c>
    </row>
    <row r="242" spans="1:5" x14ac:dyDescent="0.25">
      <c r="A242" s="284" t="s">
        <v>1171</v>
      </c>
      <c r="B242" s="286" t="s">
        <v>1158</v>
      </c>
      <c r="C242" s="287"/>
      <c r="D242" s="290" t="s">
        <v>38</v>
      </c>
      <c r="E242" s="172" t="s">
        <v>1051</v>
      </c>
    </row>
    <row r="243" spans="1:5" x14ac:dyDescent="0.25">
      <c r="A243" s="285"/>
      <c r="B243" s="288"/>
      <c r="C243" s="289"/>
      <c r="D243" s="291"/>
      <c r="E243" s="173" t="s">
        <v>1052</v>
      </c>
    </row>
    <row r="244" spans="1:5" x14ac:dyDescent="0.25">
      <c r="A244" s="292" t="s">
        <v>1172</v>
      </c>
      <c r="B244" s="294" t="s">
        <v>1158</v>
      </c>
      <c r="C244" s="295"/>
      <c r="D244" s="298" t="s">
        <v>38</v>
      </c>
      <c r="E244" s="170" t="s">
        <v>1051</v>
      </c>
    </row>
    <row r="245" spans="1:5" x14ac:dyDescent="0.25">
      <c r="A245" s="293"/>
      <c r="B245" s="296"/>
      <c r="C245" s="297"/>
      <c r="D245" s="299"/>
      <c r="E245" s="171" t="s">
        <v>1052</v>
      </c>
    </row>
    <row r="246" spans="1:5" x14ac:dyDescent="0.25">
      <c r="A246" s="284" t="s">
        <v>1173</v>
      </c>
      <c r="B246" s="286" t="s">
        <v>1158</v>
      </c>
      <c r="C246" s="287"/>
      <c r="D246" s="290" t="s">
        <v>38</v>
      </c>
      <c r="E246" s="172" t="s">
        <v>1051</v>
      </c>
    </row>
    <row r="247" spans="1:5" x14ac:dyDescent="0.25">
      <c r="A247" s="285"/>
      <c r="B247" s="288"/>
      <c r="C247" s="289"/>
      <c r="D247" s="291"/>
      <c r="E247" s="173" t="s">
        <v>1052</v>
      </c>
    </row>
    <row r="248" spans="1:5" x14ac:dyDescent="0.25">
      <c r="A248" s="292" t="s">
        <v>1174</v>
      </c>
      <c r="B248" s="294" t="s">
        <v>1158</v>
      </c>
      <c r="C248" s="295"/>
      <c r="D248" s="298" t="s">
        <v>38</v>
      </c>
      <c r="E248" s="170" t="s">
        <v>1051</v>
      </c>
    </row>
    <row r="249" spans="1:5" x14ac:dyDescent="0.25">
      <c r="A249" s="293"/>
      <c r="B249" s="296"/>
      <c r="C249" s="297"/>
      <c r="D249" s="299"/>
      <c r="E249" s="171" t="s">
        <v>1052</v>
      </c>
    </row>
    <row r="250" spans="1:5" x14ac:dyDescent="0.25">
      <c r="A250" s="284" t="s">
        <v>1175</v>
      </c>
      <c r="B250" s="286" t="s">
        <v>1158</v>
      </c>
      <c r="C250" s="287"/>
      <c r="D250" s="290" t="s">
        <v>38</v>
      </c>
      <c r="E250" s="172" t="s">
        <v>1051</v>
      </c>
    </row>
    <row r="251" spans="1:5" x14ac:dyDescent="0.25">
      <c r="A251" s="285"/>
      <c r="B251" s="288"/>
      <c r="C251" s="289"/>
      <c r="D251" s="291"/>
      <c r="E251" s="173" t="s">
        <v>1052</v>
      </c>
    </row>
    <row r="252" spans="1:5" x14ac:dyDescent="0.25">
      <c r="A252" s="292" t="s">
        <v>1176</v>
      </c>
      <c r="B252" s="294" t="s">
        <v>1177</v>
      </c>
      <c r="C252" s="295"/>
      <c r="D252" s="298" t="s">
        <v>38</v>
      </c>
      <c r="E252" s="170" t="s">
        <v>1051</v>
      </c>
    </row>
    <row r="253" spans="1:5" x14ac:dyDescent="0.25">
      <c r="A253" s="293"/>
      <c r="B253" s="296"/>
      <c r="C253" s="297"/>
      <c r="D253" s="299"/>
      <c r="E253" s="171" t="s">
        <v>1052</v>
      </c>
    </row>
    <row r="254" spans="1:5" x14ac:dyDescent="0.25">
      <c r="A254" s="284" t="s">
        <v>1178</v>
      </c>
      <c r="B254" s="286" t="s">
        <v>1177</v>
      </c>
      <c r="C254" s="287"/>
      <c r="D254" s="290" t="s">
        <v>38</v>
      </c>
      <c r="E254" s="172" t="s">
        <v>1051</v>
      </c>
    </row>
    <row r="255" spans="1:5" x14ac:dyDescent="0.25">
      <c r="A255" s="285"/>
      <c r="B255" s="288"/>
      <c r="C255" s="289"/>
      <c r="D255" s="291"/>
      <c r="E255" s="173" t="s">
        <v>1052</v>
      </c>
    </row>
    <row r="256" spans="1:5" x14ac:dyDescent="0.25">
      <c r="A256" s="292" t="s">
        <v>1179</v>
      </c>
      <c r="B256" s="294" t="s">
        <v>1177</v>
      </c>
      <c r="C256" s="295"/>
      <c r="D256" s="298" t="s">
        <v>38</v>
      </c>
      <c r="E256" s="170" t="s">
        <v>1051</v>
      </c>
    </row>
    <row r="257" spans="1:5" x14ac:dyDescent="0.25">
      <c r="A257" s="293"/>
      <c r="B257" s="296"/>
      <c r="C257" s="297"/>
      <c r="D257" s="299"/>
      <c r="E257" s="171" t="s">
        <v>1052</v>
      </c>
    </row>
    <row r="258" spans="1:5" x14ac:dyDescent="0.25">
      <c r="A258" s="284" t="s">
        <v>1180</v>
      </c>
      <c r="B258" s="286" t="s">
        <v>1177</v>
      </c>
      <c r="C258" s="287"/>
      <c r="D258" s="290" t="s">
        <v>38</v>
      </c>
      <c r="E258" s="172" t="s">
        <v>1051</v>
      </c>
    </row>
    <row r="259" spans="1:5" x14ac:dyDescent="0.25">
      <c r="A259" s="285"/>
      <c r="B259" s="288"/>
      <c r="C259" s="289"/>
      <c r="D259" s="291"/>
      <c r="E259" s="173" t="s">
        <v>1052</v>
      </c>
    </row>
    <row r="260" spans="1:5" x14ac:dyDescent="0.25">
      <c r="A260" s="292" t="s">
        <v>1181</v>
      </c>
      <c r="B260" s="294" t="s">
        <v>1177</v>
      </c>
      <c r="C260" s="295"/>
      <c r="D260" s="298" t="s">
        <v>38</v>
      </c>
      <c r="E260" s="170" t="s">
        <v>1051</v>
      </c>
    </row>
    <row r="261" spans="1:5" x14ac:dyDescent="0.25">
      <c r="A261" s="293"/>
      <c r="B261" s="296"/>
      <c r="C261" s="297"/>
      <c r="D261" s="299"/>
      <c r="E261" s="171" t="s">
        <v>1052</v>
      </c>
    </row>
    <row r="262" spans="1:5" x14ac:dyDescent="0.25">
      <c r="A262" s="284" t="s">
        <v>1182</v>
      </c>
      <c r="B262" s="286" t="s">
        <v>1177</v>
      </c>
      <c r="C262" s="287"/>
      <c r="D262" s="290" t="s">
        <v>38</v>
      </c>
      <c r="E262" s="172" t="s">
        <v>1051</v>
      </c>
    </row>
    <row r="263" spans="1:5" x14ac:dyDescent="0.25">
      <c r="A263" s="285"/>
      <c r="B263" s="288"/>
      <c r="C263" s="289"/>
      <c r="D263" s="291"/>
      <c r="E263" s="173" t="s">
        <v>1052</v>
      </c>
    </row>
    <row r="264" spans="1:5" x14ac:dyDescent="0.25">
      <c r="A264" s="292" t="s">
        <v>1183</v>
      </c>
      <c r="B264" s="294" t="s">
        <v>1177</v>
      </c>
      <c r="C264" s="295"/>
      <c r="D264" s="298" t="s">
        <v>38</v>
      </c>
      <c r="E264" s="170" t="s">
        <v>1051</v>
      </c>
    </row>
    <row r="265" spans="1:5" x14ac:dyDescent="0.25">
      <c r="A265" s="293"/>
      <c r="B265" s="296"/>
      <c r="C265" s="297"/>
      <c r="D265" s="299"/>
      <c r="E265" s="171" t="s">
        <v>1052</v>
      </c>
    </row>
    <row r="266" spans="1:5" x14ac:dyDescent="0.25">
      <c r="A266" s="284" t="s">
        <v>1184</v>
      </c>
      <c r="B266" s="286" t="s">
        <v>1177</v>
      </c>
      <c r="C266" s="287"/>
      <c r="D266" s="290" t="s">
        <v>38</v>
      </c>
      <c r="E266" s="172" t="s">
        <v>1051</v>
      </c>
    </row>
    <row r="267" spans="1:5" x14ac:dyDescent="0.25">
      <c r="A267" s="285"/>
      <c r="B267" s="288"/>
      <c r="C267" s="289"/>
      <c r="D267" s="291"/>
      <c r="E267" s="173" t="s">
        <v>1052</v>
      </c>
    </row>
    <row r="268" spans="1:5" x14ac:dyDescent="0.25">
      <c r="A268" s="292" t="s">
        <v>1185</v>
      </c>
      <c r="B268" s="294" t="s">
        <v>1177</v>
      </c>
      <c r="C268" s="295"/>
      <c r="D268" s="298" t="s">
        <v>38</v>
      </c>
      <c r="E268" s="170" t="s">
        <v>1051</v>
      </c>
    </row>
    <row r="269" spans="1:5" x14ac:dyDescent="0.25">
      <c r="A269" s="293"/>
      <c r="B269" s="296"/>
      <c r="C269" s="297"/>
      <c r="D269" s="299"/>
      <c r="E269" s="171" t="s">
        <v>1052</v>
      </c>
    </row>
    <row r="270" spans="1:5" x14ac:dyDescent="0.25">
      <c r="A270" s="284" t="s">
        <v>1186</v>
      </c>
      <c r="B270" s="286" t="s">
        <v>1187</v>
      </c>
      <c r="C270" s="287"/>
      <c r="D270" s="290" t="s">
        <v>38</v>
      </c>
      <c r="E270" s="172" t="s">
        <v>1051</v>
      </c>
    </row>
    <row r="271" spans="1:5" x14ac:dyDescent="0.25">
      <c r="A271" s="285"/>
      <c r="B271" s="288"/>
      <c r="C271" s="289"/>
      <c r="D271" s="291"/>
      <c r="E271" s="173" t="s">
        <v>1052</v>
      </c>
    </row>
    <row r="272" spans="1:5" x14ac:dyDescent="0.25">
      <c r="A272" s="292" t="s">
        <v>1188</v>
      </c>
      <c r="B272" s="294" t="s">
        <v>1187</v>
      </c>
      <c r="C272" s="295"/>
      <c r="D272" s="298" t="s">
        <v>38</v>
      </c>
      <c r="E272" s="170" t="s">
        <v>1051</v>
      </c>
    </row>
    <row r="273" spans="1:5" x14ac:dyDescent="0.25">
      <c r="A273" s="293"/>
      <c r="B273" s="296"/>
      <c r="C273" s="297"/>
      <c r="D273" s="299"/>
      <c r="E273" s="171" t="s">
        <v>1052</v>
      </c>
    </row>
    <row r="274" spans="1:5" x14ac:dyDescent="0.25">
      <c r="A274" s="284" t="s">
        <v>1146</v>
      </c>
      <c r="B274" s="286" t="s">
        <v>1187</v>
      </c>
      <c r="C274" s="287"/>
      <c r="D274" s="290" t="s">
        <v>38</v>
      </c>
      <c r="E274" s="172" t="s">
        <v>1051</v>
      </c>
    </row>
    <row r="275" spans="1:5" x14ac:dyDescent="0.25">
      <c r="A275" s="285"/>
      <c r="B275" s="288"/>
      <c r="C275" s="289"/>
      <c r="D275" s="291"/>
      <c r="E275" s="173" t="s">
        <v>1052</v>
      </c>
    </row>
    <row r="276" spans="1:5" x14ac:dyDescent="0.25">
      <c r="A276" s="292" t="s">
        <v>1189</v>
      </c>
      <c r="B276" s="294" t="s">
        <v>1187</v>
      </c>
      <c r="C276" s="295"/>
      <c r="D276" s="298" t="s">
        <v>38</v>
      </c>
      <c r="E276" s="170" t="s">
        <v>1051</v>
      </c>
    </row>
    <row r="277" spans="1:5" x14ac:dyDescent="0.25">
      <c r="A277" s="293"/>
      <c r="B277" s="296"/>
      <c r="C277" s="297"/>
      <c r="D277" s="299"/>
      <c r="E277" s="171" t="s">
        <v>1052</v>
      </c>
    </row>
    <row r="278" spans="1:5" x14ac:dyDescent="0.25">
      <c r="A278" s="284" t="s">
        <v>1190</v>
      </c>
      <c r="B278" s="286" t="s">
        <v>1187</v>
      </c>
      <c r="C278" s="287"/>
      <c r="D278" s="290" t="s">
        <v>38</v>
      </c>
      <c r="E278" s="172" t="s">
        <v>1051</v>
      </c>
    </row>
    <row r="279" spans="1:5" x14ac:dyDescent="0.25">
      <c r="A279" s="285"/>
      <c r="B279" s="288"/>
      <c r="C279" s="289"/>
      <c r="D279" s="291"/>
      <c r="E279" s="173" t="s">
        <v>1052</v>
      </c>
    </row>
    <row r="280" spans="1:5" x14ac:dyDescent="0.25">
      <c r="A280" s="292" t="s">
        <v>1191</v>
      </c>
      <c r="B280" s="294" t="s">
        <v>1187</v>
      </c>
      <c r="C280" s="295"/>
      <c r="D280" s="298" t="s">
        <v>38</v>
      </c>
      <c r="E280" s="170" t="s">
        <v>1051</v>
      </c>
    </row>
    <row r="281" spans="1:5" x14ac:dyDescent="0.25">
      <c r="A281" s="293"/>
      <c r="B281" s="296"/>
      <c r="C281" s="297"/>
      <c r="D281" s="299"/>
      <c r="E281" s="171" t="s">
        <v>1052</v>
      </c>
    </row>
    <row r="282" spans="1:5" x14ac:dyDescent="0.25">
      <c r="A282" s="284" t="s">
        <v>1192</v>
      </c>
      <c r="B282" s="286" t="s">
        <v>1187</v>
      </c>
      <c r="C282" s="287"/>
      <c r="D282" s="290" t="s">
        <v>38</v>
      </c>
      <c r="E282" s="172" t="s">
        <v>1051</v>
      </c>
    </row>
    <row r="283" spans="1:5" x14ac:dyDescent="0.25">
      <c r="A283" s="285"/>
      <c r="B283" s="288"/>
      <c r="C283" s="289"/>
      <c r="D283" s="291"/>
      <c r="E283" s="173" t="s">
        <v>1052</v>
      </c>
    </row>
    <row r="284" spans="1:5" x14ac:dyDescent="0.25">
      <c r="A284" s="292" t="s">
        <v>1193</v>
      </c>
      <c r="B284" s="294" t="s">
        <v>1187</v>
      </c>
      <c r="C284" s="295"/>
      <c r="D284" s="298" t="s">
        <v>38</v>
      </c>
      <c r="E284" s="170" t="s">
        <v>1051</v>
      </c>
    </row>
    <row r="285" spans="1:5" x14ac:dyDescent="0.25">
      <c r="A285" s="293"/>
      <c r="B285" s="296"/>
      <c r="C285" s="297"/>
      <c r="D285" s="299"/>
      <c r="E285" s="171" t="s">
        <v>1052</v>
      </c>
    </row>
    <row r="286" spans="1:5" x14ac:dyDescent="0.25">
      <c r="A286" s="284" t="s">
        <v>1194</v>
      </c>
      <c r="B286" s="286" t="s">
        <v>1187</v>
      </c>
      <c r="C286" s="287"/>
      <c r="D286" s="290" t="s">
        <v>38</v>
      </c>
      <c r="E286" s="172" t="s">
        <v>1051</v>
      </c>
    </row>
    <row r="287" spans="1:5" x14ac:dyDescent="0.25">
      <c r="A287" s="285"/>
      <c r="B287" s="288"/>
      <c r="C287" s="289"/>
      <c r="D287" s="291"/>
      <c r="E287" s="173" t="s">
        <v>1052</v>
      </c>
    </row>
    <row r="288" spans="1:5" x14ac:dyDescent="0.25">
      <c r="A288" s="292" t="s">
        <v>1195</v>
      </c>
      <c r="B288" s="294" t="s">
        <v>1187</v>
      </c>
      <c r="C288" s="295"/>
      <c r="D288" s="298" t="s">
        <v>38</v>
      </c>
      <c r="E288" s="170" t="s">
        <v>1051</v>
      </c>
    </row>
    <row r="289" spans="1:5" x14ac:dyDescent="0.25">
      <c r="A289" s="293"/>
      <c r="B289" s="296"/>
      <c r="C289" s="297"/>
      <c r="D289" s="299"/>
      <c r="E289" s="171" t="s">
        <v>1052</v>
      </c>
    </row>
    <row r="290" spans="1:5" x14ac:dyDescent="0.25">
      <c r="A290" s="284" t="s">
        <v>1196</v>
      </c>
      <c r="B290" s="286" t="s">
        <v>1197</v>
      </c>
      <c r="C290" s="287"/>
      <c r="D290" s="290" t="s">
        <v>38</v>
      </c>
      <c r="E290" s="172" t="s">
        <v>1051</v>
      </c>
    </row>
    <row r="291" spans="1:5" x14ac:dyDescent="0.25">
      <c r="A291" s="285"/>
      <c r="B291" s="288"/>
      <c r="C291" s="289"/>
      <c r="D291" s="291"/>
      <c r="E291" s="173" t="s">
        <v>1052</v>
      </c>
    </row>
    <row r="292" spans="1:5" x14ac:dyDescent="0.25">
      <c r="A292" s="292" t="s">
        <v>1198</v>
      </c>
      <c r="B292" s="294" t="s">
        <v>1197</v>
      </c>
      <c r="C292" s="295"/>
      <c r="D292" s="298" t="s">
        <v>38</v>
      </c>
      <c r="E292" s="170" t="s">
        <v>1051</v>
      </c>
    </row>
    <row r="293" spans="1:5" x14ac:dyDescent="0.25">
      <c r="A293" s="293"/>
      <c r="B293" s="296"/>
      <c r="C293" s="297"/>
      <c r="D293" s="299"/>
      <c r="E293" s="171" t="s">
        <v>1052</v>
      </c>
    </row>
    <row r="294" spans="1:5" x14ac:dyDescent="0.25">
      <c r="A294" s="284" t="s">
        <v>1199</v>
      </c>
      <c r="B294" s="286" t="s">
        <v>1197</v>
      </c>
      <c r="C294" s="287"/>
      <c r="D294" s="290" t="s">
        <v>38</v>
      </c>
      <c r="E294" s="172" t="s">
        <v>1051</v>
      </c>
    </row>
    <row r="295" spans="1:5" x14ac:dyDescent="0.25">
      <c r="A295" s="285"/>
      <c r="B295" s="288"/>
      <c r="C295" s="289"/>
      <c r="D295" s="291"/>
      <c r="E295" s="173" t="s">
        <v>1052</v>
      </c>
    </row>
    <row r="296" spans="1:5" x14ac:dyDescent="0.25">
      <c r="A296" s="292" t="s">
        <v>1200</v>
      </c>
      <c r="B296" s="294" t="s">
        <v>1197</v>
      </c>
      <c r="C296" s="295"/>
      <c r="D296" s="298" t="s">
        <v>38</v>
      </c>
      <c r="E296" s="170" t="s">
        <v>1051</v>
      </c>
    </row>
    <row r="297" spans="1:5" x14ac:dyDescent="0.25">
      <c r="A297" s="293"/>
      <c r="B297" s="296"/>
      <c r="C297" s="297"/>
      <c r="D297" s="299"/>
      <c r="E297" s="171" t="s">
        <v>1052</v>
      </c>
    </row>
    <row r="298" spans="1:5" x14ac:dyDescent="0.25">
      <c r="A298" s="284" t="s">
        <v>1201</v>
      </c>
      <c r="B298" s="286" t="s">
        <v>1197</v>
      </c>
      <c r="C298" s="287"/>
      <c r="D298" s="290" t="s">
        <v>38</v>
      </c>
      <c r="E298" s="172" t="s">
        <v>1051</v>
      </c>
    </row>
    <row r="299" spans="1:5" x14ac:dyDescent="0.25">
      <c r="A299" s="285"/>
      <c r="B299" s="288"/>
      <c r="C299" s="289"/>
      <c r="D299" s="291"/>
      <c r="E299" s="173" t="s">
        <v>1052</v>
      </c>
    </row>
    <row r="300" spans="1:5" x14ac:dyDescent="0.25">
      <c r="A300" s="292" t="s">
        <v>1202</v>
      </c>
      <c r="B300" s="294" t="s">
        <v>1104</v>
      </c>
      <c r="C300" s="295"/>
      <c r="D300" s="298" t="s">
        <v>38</v>
      </c>
      <c r="E300" s="170" t="s">
        <v>1051</v>
      </c>
    </row>
    <row r="301" spans="1:5" x14ac:dyDescent="0.25">
      <c r="A301" s="293"/>
      <c r="B301" s="296"/>
      <c r="C301" s="297"/>
      <c r="D301" s="299"/>
      <c r="E301" s="171" t="s">
        <v>1052</v>
      </c>
    </row>
    <row r="302" spans="1:5" x14ac:dyDescent="0.25">
      <c r="A302" s="284" t="s">
        <v>1050</v>
      </c>
      <c r="B302" s="286"/>
      <c r="C302" s="287"/>
      <c r="D302" s="290" t="s">
        <v>38</v>
      </c>
      <c r="E302" s="172" t="s">
        <v>1051</v>
      </c>
    </row>
    <row r="303" spans="1:5" x14ac:dyDescent="0.25">
      <c r="A303" s="285"/>
      <c r="B303" s="288"/>
      <c r="C303" s="289"/>
      <c r="D303" s="291"/>
      <c r="E303" s="173" t="s">
        <v>1052</v>
      </c>
    </row>
    <row r="304" spans="1:5" x14ac:dyDescent="0.25">
      <c r="A304" s="292" t="s">
        <v>1076</v>
      </c>
      <c r="B304" s="294"/>
      <c r="C304" s="295"/>
      <c r="D304" s="298" t="s">
        <v>38</v>
      </c>
      <c r="E304" s="170" t="s">
        <v>1051</v>
      </c>
    </row>
    <row r="305" spans="1:5" x14ac:dyDescent="0.25">
      <c r="A305" s="293"/>
      <c r="B305" s="296"/>
      <c r="C305" s="297"/>
      <c r="D305" s="299"/>
      <c r="E305" s="171" t="s">
        <v>1052</v>
      </c>
    </row>
    <row r="306" spans="1:5" x14ac:dyDescent="0.25">
      <c r="A306" s="284" t="s">
        <v>1086</v>
      </c>
      <c r="B306" s="286"/>
      <c r="C306" s="287"/>
      <c r="D306" s="290" t="s">
        <v>38</v>
      </c>
      <c r="E306" s="172" t="s">
        <v>1051</v>
      </c>
    </row>
    <row r="307" spans="1:5" x14ac:dyDescent="0.25">
      <c r="A307" s="285"/>
      <c r="B307" s="288"/>
      <c r="C307" s="289"/>
      <c r="D307" s="291"/>
      <c r="E307" s="173" t="s">
        <v>1052</v>
      </c>
    </row>
    <row r="308" spans="1:5" x14ac:dyDescent="0.25">
      <c r="A308" s="292" t="s">
        <v>1104</v>
      </c>
      <c r="B308" s="294"/>
      <c r="C308" s="295"/>
      <c r="D308" s="298" t="s">
        <v>38</v>
      </c>
      <c r="E308" s="170" t="s">
        <v>1051</v>
      </c>
    </row>
    <row r="309" spans="1:5" x14ac:dyDescent="0.25">
      <c r="A309" s="293"/>
      <c r="B309" s="296"/>
      <c r="C309" s="297"/>
      <c r="D309" s="299"/>
      <c r="E309" s="171" t="s">
        <v>1052</v>
      </c>
    </row>
    <row r="310" spans="1:5" x14ac:dyDescent="0.25">
      <c r="A310" s="284" t="s">
        <v>1197</v>
      </c>
      <c r="B310" s="286"/>
      <c r="C310" s="287"/>
      <c r="D310" s="290" t="s">
        <v>38</v>
      </c>
      <c r="E310" s="172" t="s">
        <v>1051</v>
      </c>
    </row>
    <row r="311" spans="1:5" x14ac:dyDescent="0.25">
      <c r="A311" s="285"/>
      <c r="B311" s="288"/>
      <c r="C311" s="289"/>
      <c r="D311" s="291"/>
      <c r="E311" s="173" t="s">
        <v>1052</v>
      </c>
    </row>
    <row r="312" spans="1:5" x14ac:dyDescent="0.25">
      <c r="A312" s="292" t="s">
        <v>1127</v>
      </c>
      <c r="B312" s="294"/>
      <c r="C312" s="295"/>
      <c r="D312" s="298" t="s">
        <v>38</v>
      </c>
      <c r="E312" s="170" t="s">
        <v>1051</v>
      </c>
    </row>
    <row r="313" spans="1:5" x14ac:dyDescent="0.25">
      <c r="A313" s="293"/>
      <c r="B313" s="296"/>
      <c r="C313" s="297"/>
      <c r="D313" s="299"/>
      <c r="E313" s="171" t="s">
        <v>1052</v>
      </c>
    </row>
    <row r="314" spans="1:5" x14ac:dyDescent="0.25">
      <c r="A314" s="284" t="s">
        <v>1137</v>
      </c>
      <c r="B314" s="286"/>
      <c r="C314" s="287"/>
      <c r="D314" s="290" t="s">
        <v>38</v>
      </c>
      <c r="E314" s="172" t="s">
        <v>1051</v>
      </c>
    </row>
    <row r="315" spans="1:5" x14ac:dyDescent="0.25">
      <c r="A315" s="285"/>
      <c r="B315" s="288"/>
      <c r="C315" s="289"/>
      <c r="D315" s="291"/>
      <c r="E315" s="173" t="s">
        <v>1052</v>
      </c>
    </row>
    <row r="316" spans="1:5" x14ac:dyDescent="0.25">
      <c r="A316" s="292" t="s">
        <v>1158</v>
      </c>
      <c r="B316" s="294"/>
      <c r="C316" s="295"/>
      <c r="D316" s="298" t="s">
        <v>38</v>
      </c>
      <c r="E316" s="170" t="s">
        <v>1051</v>
      </c>
    </row>
    <row r="317" spans="1:5" x14ac:dyDescent="0.25">
      <c r="A317" s="293"/>
      <c r="B317" s="296"/>
      <c r="C317" s="297"/>
      <c r="D317" s="299"/>
      <c r="E317" s="171" t="s">
        <v>1052</v>
      </c>
    </row>
    <row r="318" spans="1:5" x14ac:dyDescent="0.25">
      <c r="A318" s="284" t="s">
        <v>1177</v>
      </c>
      <c r="B318" s="286"/>
      <c r="C318" s="287"/>
      <c r="D318" s="290" t="s">
        <v>38</v>
      </c>
      <c r="E318" s="172" t="s">
        <v>1051</v>
      </c>
    </row>
    <row r="319" spans="1:5" x14ac:dyDescent="0.25">
      <c r="A319" s="285"/>
      <c r="B319" s="288"/>
      <c r="C319" s="289"/>
      <c r="D319" s="291"/>
      <c r="E319" s="173" t="s">
        <v>1052</v>
      </c>
    </row>
    <row r="320" spans="1:5" x14ac:dyDescent="0.25">
      <c r="A320" s="292" t="s">
        <v>1187</v>
      </c>
      <c r="B320" s="294"/>
      <c r="C320" s="295"/>
      <c r="D320" s="298" t="s">
        <v>38</v>
      </c>
      <c r="E320" s="170" t="s">
        <v>1051</v>
      </c>
    </row>
    <row r="321" spans="1:5" x14ac:dyDescent="0.25">
      <c r="A321" s="293"/>
      <c r="B321" s="296"/>
      <c r="C321" s="297"/>
      <c r="D321" s="299"/>
      <c r="E321" s="171" t="s">
        <v>1052</v>
      </c>
    </row>
    <row r="322" spans="1:5" x14ac:dyDescent="0.25">
      <c r="A322" s="284" t="s">
        <v>1112</v>
      </c>
      <c r="B322" s="286"/>
      <c r="C322" s="287"/>
      <c r="D322" s="290" t="s">
        <v>38</v>
      </c>
      <c r="E322" s="172" t="s">
        <v>1051</v>
      </c>
    </row>
    <row r="323" spans="1:5" x14ac:dyDescent="0.25">
      <c r="A323" s="285"/>
      <c r="B323" s="288"/>
      <c r="C323" s="289"/>
      <c r="D323" s="291"/>
      <c r="E323" s="173" t="s">
        <v>1052</v>
      </c>
    </row>
    <row r="324" spans="1:5" x14ac:dyDescent="0.25">
      <c r="A324" s="292" t="s">
        <v>1203</v>
      </c>
      <c r="B324" s="294" t="s">
        <v>1112</v>
      </c>
      <c r="C324" s="295"/>
      <c r="D324" s="298" t="s">
        <v>38</v>
      </c>
      <c r="E324" s="170" t="s">
        <v>1051</v>
      </c>
    </row>
    <row r="325" spans="1:5" x14ac:dyDescent="0.25">
      <c r="A325" s="293"/>
      <c r="B325" s="296"/>
      <c r="C325" s="297"/>
      <c r="D325" s="299"/>
      <c r="E325" s="171" t="s">
        <v>1052</v>
      </c>
    </row>
    <row r="326" spans="1:5" x14ac:dyDescent="0.25">
      <c r="A326" s="284" t="s">
        <v>1204</v>
      </c>
      <c r="B326" s="286" t="s">
        <v>1050</v>
      </c>
      <c r="C326" s="287"/>
      <c r="D326" s="290" t="s">
        <v>38</v>
      </c>
      <c r="E326" s="172" t="s">
        <v>1051</v>
      </c>
    </row>
    <row r="327" spans="1:5" x14ac:dyDescent="0.25">
      <c r="A327" s="285"/>
      <c r="B327" s="288"/>
      <c r="C327" s="289"/>
      <c r="D327" s="291"/>
      <c r="E327" s="173" t="s">
        <v>1052</v>
      </c>
    </row>
    <row r="328" spans="1:5" x14ac:dyDescent="0.25">
      <c r="A328" s="292" t="s">
        <v>1205</v>
      </c>
      <c r="B328" s="294" t="s">
        <v>1104</v>
      </c>
      <c r="C328" s="295"/>
      <c r="D328" s="298" t="s">
        <v>38</v>
      </c>
      <c r="E328" s="170" t="s">
        <v>1051</v>
      </c>
    </row>
    <row r="329" spans="1:5" x14ac:dyDescent="0.25">
      <c r="A329" s="293"/>
      <c r="B329" s="296"/>
      <c r="C329" s="297"/>
      <c r="D329" s="299"/>
      <c r="E329" s="171" t="s">
        <v>1052</v>
      </c>
    </row>
    <row r="330" spans="1:5" x14ac:dyDescent="0.25">
      <c r="A330" s="284" t="s">
        <v>1206</v>
      </c>
      <c r="B330" s="286" t="s">
        <v>1137</v>
      </c>
      <c r="C330" s="287"/>
      <c r="D330" s="290" t="s">
        <v>38</v>
      </c>
      <c r="E330" s="172" t="s">
        <v>1051</v>
      </c>
    </row>
    <row r="331" spans="1:5" x14ac:dyDescent="0.25">
      <c r="A331" s="285"/>
      <c r="B331" s="288"/>
      <c r="C331" s="289"/>
      <c r="D331" s="291"/>
      <c r="E331" s="173" t="s">
        <v>1052</v>
      </c>
    </row>
    <row r="332" spans="1:5" x14ac:dyDescent="0.25">
      <c r="A332" s="292" t="s">
        <v>1207</v>
      </c>
      <c r="B332" s="294" t="s">
        <v>1137</v>
      </c>
      <c r="C332" s="295"/>
      <c r="D332" s="298" t="s">
        <v>38</v>
      </c>
      <c r="E332" s="170" t="s">
        <v>1051</v>
      </c>
    </row>
    <row r="333" spans="1:5" x14ac:dyDescent="0.25">
      <c r="A333" s="293"/>
      <c r="B333" s="296"/>
      <c r="C333" s="297"/>
      <c r="D333" s="299"/>
      <c r="E333" s="171" t="s">
        <v>1052</v>
      </c>
    </row>
    <row r="334" spans="1:5" x14ac:dyDescent="0.25">
      <c r="A334" s="284" t="s">
        <v>1208</v>
      </c>
      <c r="B334" s="286" t="s">
        <v>1152</v>
      </c>
      <c r="C334" s="287"/>
      <c r="D334" s="290" t="s">
        <v>38</v>
      </c>
      <c r="E334" s="172" t="s">
        <v>1051</v>
      </c>
    </row>
    <row r="335" spans="1:5" x14ac:dyDescent="0.25">
      <c r="A335" s="285"/>
      <c r="B335" s="288"/>
      <c r="C335" s="289"/>
      <c r="D335" s="291"/>
      <c r="E335" s="173" t="s">
        <v>1052</v>
      </c>
    </row>
    <row r="336" spans="1:5" x14ac:dyDescent="0.25">
      <c r="A336" s="292" t="s">
        <v>1209</v>
      </c>
      <c r="B336" s="294" t="s">
        <v>1050</v>
      </c>
      <c r="C336" s="295"/>
      <c r="D336" s="298" t="s">
        <v>38</v>
      </c>
      <c r="E336" s="170" t="s">
        <v>1051</v>
      </c>
    </row>
    <row r="337" spans="1:5" x14ac:dyDescent="0.25">
      <c r="A337" s="293"/>
      <c r="B337" s="296"/>
      <c r="C337" s="297"/>
      <c r="D337" s="299"/>
      <c r="E337" s="171" t="s">
        <v>1052</v>
      </c>
    </row>
    <row r="338" spans="1:5" x14ac:dyDescent="0.25">
      <c r="A338" s="284" t="s">
        <v>1210</v>
      </c>
      <c r="B338" s="286" t="s">
        <v>1127</v>
      </c>
      <c r="C338" s="287"/>
      <c r="D338" s="290" t="s">
        <v>38</v>
      </c>
      <c r="E338" s="172" t="s">
        <v>1051</v>
      </c>
    </row>
    <row r="339" spans="1:5" x14ac:dyDescent="0.25">
      <c r="A339" s="285"/>
      <c r="B339" s="288"/>
      <c r="C339" s="289"/>
      <c r="D339" s="291"/>
      <c r="E339" s="173" t="s">
        <v>1052</v>
      </c>
    </row>
    <row r="340" spans="1:5" x14ac:dyDescent="0.25">
      <c r="A340" s="292" t="s">
        <v>1211</v>
      </c>
      <c r="B340" s="294" t="s">
        <v>1187</v>
      </c>
      <c r="C340" s="295"/>
      <c r="D340" s="298" t="s">
        <v>38</v>
      </c>
      <c r="E340" s="170" t="s">
        <v>1051</v>
      </c>
    </row>
    <row r="341" spans="1:5" x14ac:dyDescent="0.25">
      <c r="A341" s="293"/>
      <c r="B341" s="296"/>
      <c r="C341" s="297"/>
      <c r="D341" s="299"/>
      <c r="E341" s="171" t="s">
        <v>1052</v>
      </c>
    </row>
    <row r="342" spans="1:5" x14ac:dyDescent="0.25">
      <c r="A342" s="284" t="s">
        <v>1212</v>
      </c>
      <c r="B342" s="286" t="s">
        <v>1137</v>
      </c>
      <c r="C342" s="287"/>
      <c r="D342" s="290" t="s">
        <v>38</v>
      </c>
      <c r="E342" s="172" t="s">
        <v>1051</v>
      </c>
    </row>
    <row r="343" spans="1:5" x14ac:dyDescent="0.25">
      <c r="A343" s="285"/>
      <c r="B343" s="288"/>
      <c r="C343" s="289"/>
      <c r="D343" s="291"/>
      <c r="E343" s="173" t="s">
        <v>1052</v>
      </c>
    </row>
    <row r="344" spans="1:5" x14ac:dyDescent="0.25">
      <c r="A344" s="292" t="s">
        <v>1152</v>
      </c>
      <c r="B344" s="294"/>
      <c r="C344" s="295"/>
      <c r="D344" s="298" t="s">
        <v>38</v>
      </c>
      <c r="E344" s="170" t="s">
        <v>1051</v>
      </c>
    </row>
    <row r="345" spans="1:5" x14ac:dyDescent="0.25">
      <c r="A345" s="293"/>
      <c r="B345" s="296"/>
      <c r="C345" s="297"/>
      <c r="D345" s="299"/>
      <c r="E345" s="171" t="s">
        <v>1052</v>
      </c>
    </row>
    <row r="346" spans="1:5" x14ac:dyDescent="0.25">
      <c r="A346" s="168" t="s">
        <v>1213</v>
      </c>
      <c r="B346" s="273"/>
      <c r="C346" s="274"/>
      <c r="D346" s="158" t="s">
        <v>39</v>
      </c>
      <c r="E346" s="169"/>
    </row>
    <row r="347" spans="1:5" x14ac:dyDescent="0.25">
      <c r="A347" s="166" t="s">
        <v>1214</v>
      </c>
      <c r="B347" s="275"/>
      <c r="C347" s="276"/>
      <c r="D347" s="157" t="s">
        <v>39</v>
      </c>
      <c r="E347" s="167"/>
    </row>
    <row r="348" spans="1:5" x14ac:dyDescent="0.25">
      <c r="A348" s="168" t="s">
        <v>1215</v>
      </c>
      <c r="B348" s="273"/>
      <c r="C348" s="274"/>
      <c r="D348" s="158" t="s">
        <v>39</v>
      </c>
      <c r="E348" s="169"/>
    </row>
    <row r="349" spans="1:5" x14ac:dyDescent="0.25">
      <c r="A349" s="166" t="s">
        <v>1216</v>
      </c>
      <c r="B349" s="275"/>
      <c r="C349" s="276"/>
      <c r="D349" s="157" t="s">
        <v>39</v>
      </c>
      <c r="E349" s="167"/>
    </row>
    <row r="350" spans="1:5" x14ac:dyDescent="0.25">
      <c r="A350" s="284" t="s">
        <v>1217</v>
      </c>
      <c r="B350" s="286"/>
      <c r="C350" s="287"/>
      <c r="D350" s="290" t="s">
        <v>39</v>
      </c>
      <c r="E350" s="172" t="s">
        <v>1051</v>
      </c>
    </row>
    <row r="351" spans="1:5" x14ac:dyDescent="0.25">
      <c r="A351" s="285"/>
      <c r="B351" s="288"/>
      <c r="C351" s="289"/>
      <c r="D351" s="291"/>
      <c r="E351" s="173" t="s">
        <v>1052</v>
      </c>
    </row>
    <row r="352" spans="1:5" x14ac:dyDescent="0.25">
      <c r="A352" s="166" t="s">
        <v>1218</v>
      </c>
      <c r="B352" s="275"/>
      <c r="C352" s="276"/>
      <c r="D352" s="157" t="s">
        <v>39</v>
      </c>
      <c r="E352" s="167"/>
    </row>
    <row r="353" spans="1:5" x14ac:dyDescent="0.25">
      <c r="A353" s="284" t="s">
        <v>1219</v>
      </c>
      <c r="B353" s="286"/>
      <c r="C353" s="287"/>
      <c r="D353" s="290" t="s">
        <v>39</v>
      </c>
      <c r="E353" s="172" t="s">
        <v>1051</v>
      </c>
    </row>
    <row r="354" spans="1:5" x14ac:dyDescent="0.25">
      <c r="A354" s="285"/>
      <c r="B354" s="288"/>
      <c r="C354" s="289"/>
      <c r="D354" s="291"/>
      <c r="E354" s="173" t="s">
        <v>1052</v>
      </c>
    </row>
    <row r="355" spans="1:5" x14ac:dyDescent="0.25">
      <c r="A355" s="292" t="s">
        <v>1220</v>
      </c>
      <c r="B355" s="294"/>
      <c r="C355" s="295"/>
      <c r="D355" s="298" t="s">
        <v>39</v>
      </c>
      <c r="E355" s="170" t="s">
        <v>1051</v>
      </c>
    </row>
    <row r="356" spans="1:5" x14ac:dyDescent="0.25">
      <c r="A356" s="293"/>
      <c r="B356" s="296"/>
      <c r="C356" s="297"/>
      <c r="D356" s="299"/>
      <c r="E356" s="171" t="s">
        <v>1052</v>
      </c>
    </row>
    <row r="357" spans="1:5" x14ac:dyDescent="0.25">
      <c r="A357" s="284" t="s">
        <v>1221</v>
      </c>
      <c r="B357" s="286" t="s">
        <v>1222</v>
      </c>
      <c r="C357" s="287"/>
      <c r="D357" s="290" t="s">
        <v>39</v>
      </c>
      <c r="E357" s="172" t="s">
        <v>1051</v>
      </c>
    </row>
    <row r="358" spans="1:5" x14ac:dyDescent="0.25">
      <c r="A358" s="285"/>
      <c r="B358" s="288"/>
      <c r="C358" s="289"/>
      <c r="D358" s="291"/>
      <c r="E358" s="173" t="s">
        <v>1052</v>
      </c>
    </row>
    <row r="359" spans="1:5" x14ac:dyDescent="0.25">
      <c r="A359" s="292" t="s">
        <v>1223</v>
      </c>
      <c r="B359" s="294" t="s">
        <v>1222</v>
      </c>
      <c r="C359" s="295"/>
      <c r="D359" s="298" t="s">
        <v>39</v>
      </c>
      <c r="E359" s="170" t="s">
        <v>1051</v>
      </c>
    </row>
    <row r="360" spans="1:5" x14ac:dyDescent="0.25">
      <c r="A360" s="293"/>
      <c r="B360" s="296"/>
      <c r="C360" s="297"/>
      <c r="D360" s="299"/>
      <c r="E360" s="171" t="s">
        <v>1052</v>
      </c>
    </row>
    <row r="361" spans="1:5" x14ac:dyDescent="0.25">
      <c r="A361" s="284" t="s">
        <v>1224</v>
      </c>
      <c r="B361" s="286" t="s">
        <v>1222</v>
      </c>
      <c r="C361" s="287"/>
      <c r="D361" s="290" t="s">
        <v>39</v>
      </c>
      <c r="E361" s="172" t="s">
        <v>1051</v>
      </c>
    </row>
    <row r="362" spans="1:5" x14ac:dyDescent="0.25">
      <c r="A362" s="285"/>
      <c r="B362" s="288"/>
      <c r="C362" s="289"/>
      <c r="D362" s="291"/>
      <c r="E362" s="173" t="s">
        <v>1052</v>
      </c>
    </row>
    <row r="363" spans="1:5" x14ac:dyDescent="0.25">
      <c r="A363" s="292" t="s">
        <v>1225</v>
      </c>
      <c r="B363" s="294" t="s">
        <v>1222</v>
      </c>
      <c r="C363" s="295"/>
      <c r="D363" s="298" t="s">
        <v>39</v>
      </c>
      <c r="E363" s="170" t="s">
        <v>1051</v>
      </c>
    </row>
    <row r="364" spans="1:5" x14ac:dyDescent="0.25">
      <c r="A364" s="293"/>
      <c r="B364" s="296"/>
      <c r="C364" s="297"/>
      <c r="D364" s="299"/>
      <c r="E364" s="171" t="s">
        <v>1052</v>
      </c>
    </row>
    <row r="365" spans="1:5" x14ac:dyDescent="0.25">
      <c r="A365" s="284" t="s">
        <v>1226</v>
      </c>
      <c r="B365" s="286" t="s">
        <v>1222</v>
      </c>
      <c r="C365" s="287"/>
      <c r="D365" s="290" t="s">
        <v>39</v>
      </c>
      <c r="E365" s="172" t="s">
        <v>1051</v>
      </c>
    </row>
    <row r="366" spans="1:5" x14ac:dyDescent="0.25">
      <c r="A366" s="285"/>
      <c r="B366" s="288"/>
      <c r="C366" s="289"/>
      <c r="D366" s="291"/>
      <c r="E366" s="173" t="s">
        <v>1052</v>
      </c>
    </row>
    <row r="367" spans="1:5" x14ac:dyDescent="0.25">
      <c r="A367" s="292" t="s">
        <v>1227</v>
      </c>
      <c r="B367" s="294" t="s">
        <v>1222</v>
      </c>
      <c r="C367" s="295"/>
      <c r="D367" s="298" t="s">
        <v>39</v>
      </c>
      <c r="E367" s="170" t="s">
        <v>1051</v>
      </c>
    </row>
    <row r="368" spans="1:5" x14ac:dyDescent="0.25">
      <c r="A368" s="293"/>
      <c r="B368" s="296"/>
      <c r="C368" s="297"/>
      <c r="D368" s="299"/>
      <c r="E368" s="171" t="s">
        <v>1052</v>
      </c>
    </row>
    <row r="369" spans="1:5" x14ac:dyDescent="0.25">
      <c r="A369" s="284" t="s">
        <v>1228</v>
      </c>
      <c r="B369" s="286" t="s">
        <v>1222</v>
      </c>
      <c r="C369" s="287"/>
      <c r="D369" s="290" t="s">
        <v>39</v>
      </c>
      <c r="E369" s="172" t="s">
        <v>1051</v>
      </c>
    </row>
    <row r="370" spans="1:5" x14ac:dyDescent="0.25">
      <c r="A370" s="285"/>
      <c r="B370" s="288"/>
      <c r="C370" s="289"/>
      <c r="D370" s="291"/>
      <c r="E370" s="173" t="s">
        <v>1052</v>
      </c>
    </row>
    <row r="371" spans="1:5" x14ac:dyDescent="0.25">
      <c r="A371" s="292" t="s">
        <v>1229</v>
      </c>
      <c r="B371" s="294" t="s">
        <v>1222</v>
      </c>
      <c r="C371" s="295"/>
      <c r="D371" s="298" t="s">
        <v>39</v>
      </c>
      <c r="E371" s="170" t="s">
        <v>1051</v>
      </c>
    </row>
    <row r="372" spans="1:5" x14ac:dyDescent="0.25">
      <c r="A372" s="293"/>
      <c r="B372" s="296"/>
      <c r="C372" s="297"/>
      <c r="D372" s="299"/>
      <c r="E372" s="171" t="s">
        <v>1052</v>
      </c>
    </row>
    <row r="373" spans="1:5" x14ac:dyDescent="0.25">
      <c r="A373" s="284" t="s">
        <v>1230</v>
      </c>
      <c r="B373" s="286" t="s">
        <v>1222</v>
      </c>
      <c r="C373" s="287"/>
      <c r="D373" s="290" t="s">
        <v>39</v>
      </c>
      <c r="E373" s="172" t="s">
        <v>1051</v>
      </c>
    </row>
    <row r="374" spans="1:5" x14ac:dyDescent="0.25">
      <c r="A374" s="285"/>
      <c r="B374" s="288"/>
      <c r="C374" s="289"/>
      <c r="D374" s="291"/>
      <c r="E374" s="173" t="s">
        <v>1052</v>
      </c>
    </row>
    <row r="375" spans="1:5" x14ac:dyDescent="0.25">
      <c r="A375" s="292" t="s">
        <v>1231</v>
      </c>
      <c r="B375" s="294" t="s">
        <v>1222</v>
      </c>
      <c r="C375" s="295"/>
      <c r="D375" s="298" t="s">
        <v>39</v>
      </c>
      <c r="E375" s="170" t="s">
        <v>1051</v>
      </c>
    </row>
    <row r="376" spans="1:5" x14ac:dyDescent="0.25">
      <c r="A376" s="293"/>
      <c r="B376" s="296"/>
      <c r="C376" s="297"/>
      <c r="D376" s="299"/>
      <c r="E376" s="171" t="s">
        <v>1052</v>
      </c>
    </row>
    <row r="377" spans="1:5" x14ac:dyDescent="0.25">
      <c r="A377" s="284" t="s">
        <v>1232</v>
      </c>
      <c r="B377" s="286" t="s">
        <v>1222</v>
      </c>
      <c r="C377" s="287"/>
      <c r="D377" s="290" t="s">
        <v>39</v>
      </c>
      <c r="E377" s="172" t="s">
        <v>1051</v>
      </c>
    </row>
    <row r="378" spans="1:5" x14ac:dyDescent="0.25">
      <c r="A378" s="285"/>
      <c r="B378" s="288"/>
      <c r="C378" s="289"/>
      <c r="D378" s="291"/>
      <c r="E378" s="173" t="s">
        <v>1052</v>
      </c>
    </row>
    <row r="379" spans="1:5" x14ac:dyDescent="0.25">
      <c r="A379" s="292" t="s">
        <v>1233</v>
      </c>
      <c r="B379" s="294" t="s">
        <v>1222</v>
      </c>
      <c r="C379" s="295"/>
      <c r="D379" s="298" t="s">
        <v>39</v>
      </c>
      <c r="E379" s="170" t="s">
        <v>1051</v>
      </c>
    </row>
    <row r="380" spans="1:5" x14ac:dyDescent="0.25">
      <c r="A380" s="293"/>
      <c r="B380" s="296"/>
      <c r="C380" s="297"/>
      <c r="D380" s="299"/>
      <c r="E380" s="171" t="s">
        <v>1052</v>
      </c>
    </row>
    <row r="381" spans="1:5" x14ac:dyDescent="0.25">
      <c r="A381" s="284" t="s">
        <v>1234</v>
      </c>
      <c r="B381" s="286" t="s">
        <v>1222</v>
      </c>
      <c r="C381" s="287"/>
      <c r="D381" s="290" t="s">
        <v>39</v>
      </c>
      <c r="E381" s="172" t="s">
        <v>1051</v>
      </c>
    </row>
    <row r="382" spans="1:5" x14ac:dyDescent="0.25">
      <c r="A382" s="285"/>
      <c r="B382" s="288"/>
      <c r="C382" s="289"/>
      <c r="D382" s="291"/>
      <c r="E382" s="173" t="s">
        <v>1052</v>
      </c>
    </row>
    <row r="383" spans="1:5" x14ac:dyDescent="0.25">
      <c r="A383" s="292" t="s">
        <v>1235</v>
      </c>
      <c r="B383" s="294" t="s">
        <v>1236</v>
      </c>
      <c r="C383" s="295"/>
      <c r="D383" s="298" t="s">
        <v>39</v>
      </c>
      <c r="E383" s="170" t="s">
        <v>1051</v>
      </c>
    </row>
    <row r="384" spans="1:5" x14ac:dyDescent="0.25">
      <c r="A384" s="293"/>
      <c r="B384" s="296"/>
      <c r="C384" s="297"/>
      <c r="D384" s="299"/>
      <c r="E384" s="171" t="s">
        <v>1052</v>
      </c>
    </row>
    <row r="385" spans="1:5" x14ac:dyDescent="0.25">
      <c r="A385" s="284" t="s">
        <v>1237</v>
      </c>
      <c r="B385" s="286" t="s">
        <v>1236</v>
      </c>
      <c r="C385" s="287"/>
      <c r="D385" s="290" t="s">
        <v>39</v>
      </c>
      <c r="E385" s="172" t="s">
        <v>1051</v>
      </c>
    </row>
    <row r="386" spans="1:5" x14ac:dyDescent="0.25">
      <c r="A386" s="285"/>
      <c r="B386" s="288"/>
      <c r="C386" s="289"/>
      <c r="D386" s="291"/>
      <c r="E386" s="173" t="s">
        <v>1052</v>
      </c>
    </row>
    <row r="387" spans="1:5" x14ac:dyDescent="0.25">
      <c r="A387" s="292" t="s">
        <v>1238</v>
      </c>
      <c r="B387" s="294" t="s">
        <v>1236</v>
      </c>
      <c r="C387" s="295"/>
      <c r="D387" s="298" t="s">
        <v>39</v>
      </c>
      <c r="E387" s="170" t="s">
        <v>1051</v>
      </c>
    </row>
    <row r="388" spans="1:5" x14ac:dyDescent="0.25">
      <c r="A388" s="293"/>
      <c r="B388" s="296"/>
      <c r="C388" s="297"/>
      <c r="D388" s="299"/>
      <c r="E388" s="171" t="s">
        <v>1052</v>
      </c>
    </row>
    <row r="389" spans="1:5" x14ac:dyDescent="0.25">
      <c r="A389" s="284" t="s">
        <v>1239</v>
      </c>
      <c r="B389" s="286" t="s">
        <v>1236</v>
      </c>
      <c r="C389" s="287"/>
      <c r="D389" s="290" t="s">
        <v>39</v>
      </c>
      <c r="E389" s="172" t="s">
        <v>1051</v>
      </c>
    </row>
    <row r="390" spans="1:5" x14ac:dyDescent="0.25">
      <c r="A390" s="285"/>
      <c r="B390" s="288"/>
      <c r="C390" s="289"/>
      <c r="D390" s="291"/>
      <c r="E390" s="173" t="s">
        <v>1052</v>
      </c>
    </row>
    <row r="391" spans="1:5" x14ac:dyDescent="0.25">
      <c r="A391" s="292" t="s">
        <v>1240</v>
      </c>
      <c r="B391" s="294" t="s">
        <v>1236</v>
      </c>
      <c r="C391" s="295"/>
      <c r="D391" s="298" t="s">
        <v>39</v>
      </c>
      <c r="E391" s="170" t="s">
        <v>1051</v>
      </c>
    </row>
    <row r="392" spans="1:5" x14ac:dyDescent="0.25">
      <c r="A392" s="293"/>
      <c r="B392" s="296"/>
      <c r="C392" s="297"/>
      <c r="D392" s="299"/>
      <c r="E392" s="171" t="s">
        <v>1052</v>
      </c>
    </row>
    <row r="393" spans="1:5" x14ac:dyDescent="0.25">
      <c r="A393" s="284" t="s">
        <v>1241</v>
      </c>
      <c r="B393" s="286" t="s">
        <v>1242</v>
      </c>
      <c r="C393" s="287"/>
      <c r="D393" s="290" t="s">
        <v>39</v>
      </c>
      <c r="E393" s="172" t="s">
        <v>1051</v>
      </c>
    </row>
    <row r="394" spans="1:5" x14ac:dyDescent="0.25">
      <c r="A394" s="285"/>
      <c r="B394" s="288"/>
      <c r="C394" s="289"/>
      <c r="D394" s="291"/>
      <c r="E394" s="173" t="s">
        <v>1052</v>
      </c>
    </row>
    <row r="395" spans="1:5" x14ac:dyDescent="0.25">
      <c r="A395" s="292" t="s">
        <v>1243</v>
      </c>
      <c r="B395" s="294" t="s">
        <v>1244</v>
      </c>
      <c r="C395" s="295"/>
      <c r="D395" s="298" t="s">
        <v>39</v>
      </c>
      <c r="E395" s="170" t="s">
        <v>1051</v>
      </c>
    </row>
    <row r="396" spans="1:5" x14ac:dyDescent="0.25">
      <c r="A396" s="293"/>
      <c r="B396" s="296"/>
      <c r="C396" s="297"/>
      <c r="D396" s="299"/>
      <c r="E396" s="171" t="s">
        <v>1052</v>
      </c>
    </row>
    <row r="397" spans="1:5" x14ac:dyDescent="0.25">
      <c r="A397" s="284" t="s">
        <v>1245</v>
      </c>
      <c r="B397" s="286" t="s">
        <v>1242</v>
      </c>
      <c r="C397" s="287"/>
      <c r="D397" s="290" t="s">
        <v>39</v>
      </c>
      <c r="E397" s="172" t="s">
        <v>1051</v>
      </c>
    </row>
    <row r="398" spans="1:5" x14ac:dyDescent="0.25">
      <c r="A398" s="285"/>
      <c r="B398" s="288"/>
      <c r="C398" s="289"/>
      <c r="D398" s="291"/>
      <c r="E398" s="173" t="s">
        <v>1052</v>
      </c>
    </row>
    <row r="399" spans="1:5" x14ac:dyDescent="0.25">
      <c r="A399" s="292" t="s">
        <v>1246</v>
      </c>
      <c r="B399" s="294" t="s">
        <v>1242</v>
      </c>
      <c r="C399" s="295"/>
      <c r="D399" s="298" t="s">
        <v>39</v>
      </c>
      <c r="E399" s="170" t="s">
        <v>1051</v>
      </c>
    </row>
    <row r="400" spans="1:5" x14ac:dyDescent="0.25">
      <c r="A400" s="293"/>
      <c r="B400" s="296"/>
      <c r="C400" s="297"/>
      <c r="D400" s="299"/>
      <c r="E400" s="171" t="s">
        <v>1052</v>
      </c>
    </row>
    <row r="401" spans="1:5" x14ac:dyDescent="0.25">
      <c r="A401" s="284" t="s">
        <v>1247</v>
      </c>
      <c r="B401" s="286" t="s">
        <v>1242</v>
      </c>
      <c r="C401" s="287"/>
      <c r="D401" s="290" t="s">
        <v>39</v>
      </c>
      <c r="E401" s="172" t="s">
        <v>1051</v>
      </c>
    </row>
    <row r="402" spans="1:5" x14ac:dyDescent="0.25">
      <c r="A402" s="285"/>
      <c r="B402" s="288"/>
      <c r="C402" s="289"/>
      <c r="D402" s="291"/>
      <c r="E402" s="173" t="s">
        <v>1052</v>
      </c>
    </row>
    <row r="403" spans="1:5" x14ac:dyDescent="0.25">
      <c r="A403" s="292" t="s">
        <v>1248</v>
      </c>
      <c r="B403" s="294" t="s">
        <v>1242</v>
      </c>
      <c r="C403" s="295"/>
      <c r="D403" s="298" t="s">
        <v>39</v>
      </c>
      <c r="E403" s="170" t="s">
        <v>1051</v>
      </c>
    </row>
    <row r="404" spans="1:5" x14ac:dyDescent="0.25">
      <c r="A404" s="293"/>
      <c r="B404" s="296"/>
      <c r="C404" s="297"/>
      <c r="D404" s="299"/>
      <c r="E404" s="171" t="s">
        <v>1052</v>
      </c>
    </row>
    <row r="405" spans="1:5" x14ac:dyDescent="0.25">
      <c r="A405" s="284" t="s">
        <v>1249</v>
      </c>
      <c r="B405" s="286" t="s">
        <v>1242</v>
      </c>
      <c r="C405" s="287"/>
      <c r="D405" s="290" t="s">
        <v>39</v>
      </c>
      <c r="E405" s="172" t="s">
        <v>1051</v>
      </c>
    </row>
    <row r="406" spans="1:5" x14ac:dyDescent="0.25">
      <c r="A406" s="285"/>
      <c r="B406" s="288"/>
      <c r="C406" s="289"/>
      <c r="D406" s="291"/>
      <c r="E406" s="173" t="s">
        <v>1052</v>
      </c>
    </row>
    <row r="407" spans="1:5" x14ac:dyDescent="0.25">
      <c r="A407" s="292" t="s">
        <v>1250</v>
      </c>
      <c r="B407" s="294" t="s">
        <v>1242</v>
      </c>
      <c r="C407" s="295"/>
      <c r="D407" s="298" t="s">
        <v>39</v>
      </c>
      <c r="E407" s="170" t="s">
        <v>1051</v>
      </c>
    </row>
    <row r="408" spans="1:5" x14ac:dyDescent="0.25">
      <c r="A408" s="293"/>
      <c r="B408" s="296"/>
      <c r="C408" s="297"/>
      <c r="D408" s="299"/>
      <c r="E408" s="171" t="s">
        <v>1052</v>
      </c>
    </row>
    <row r="409" spans="1:5" x14ac:dyDescent="0.25">
      <c r="A409" s="284" t="s">
        <v>1251</v>
      </c>
      <c r="B409" s="286" t="s">
        <v>1222</v>
      </c>
      <c r="C409" s="287"/>
      <c r="D409" s="290" t="s">
        <v>39</v>
      </c>
      <c r="E409" s="172" t="s">
        <v>1051</v>
      </c>
    </row>
    <row r="410" spans="1:5" x14ac:dyDescent="0.25">
      <c r="A410" s="285"/>
      <c r="B410" s="288"/>
      <c r="C410" s="289"/>
      <c r="D410" s="291"/>
      <c r="E410" s="173" t="s">
        <v>1052</v>
      </c>
    </row>
    <row r="411" spans="1:5" x14ac:dyDescent="0.25">
      <c r="A411" s="292" t="s">
        <v>1252</v>
      </c>
      <c r="B411" s="294" t="s">
        <v>1242</v>
      </c>
      <c r="C411" s="295"/>
      <c r="D411" s="298" t="s">
        <v>39</v>
      </c>
      <c r="E411" s="170" t="s">
        <v>1051</v>
      </c>
    </row>
    <row r="412" spans="1:5" x14ac:dyDescent="0.25">
      <c r="A412" s="293"/>
      <c r="B412" s="296"/>
      <c r="C412" s="297"/>
      <c r="D412" s="299"/>
      <c r="E412" s="171" t="s">
        <v>1052</v>
      </c>
    </row>
    <row r="413" spans="1:5" x14ac:dyDescent="0.25">
      <c r="A413" s="284" t="s">
        <v>1253</v>
      </c>
      <c r="B413" s="286" t="s">
        <v>1254</v>
      </c>
      <c r="C413" s="287"/>
      <c r="D413" s="290" t="s">
        <v>39</v>
      </c>
      <c r="E413" s="172" t="s">
        <v>1051</v>
      </c>
    </row>
    <row r="414" spans="1:5" x14ac:dyDescent="0.25">
      <c r="A414" s="285"/>
      <c r="B414" s="288"/>
      <c r="C414" s="289"/>
      <c r="D414" s="291"/>
      <c r="E414" s="173" t="s">
        <v>1052</v>
      </c>
    </row>
    <row r="415" spans="1:5" x14ac:dyDescent="0.25">
      <c r="A415" s="292" t="s">
        <v>1255</v>
      </c>
      <c r="B415" s="294" t="s">
        <v>1254</v>
      </c>
      <c r="C415" s="295"/>
      <c r="D415" s="298" t="s">
        <v>39</v>
      </c>
      <c r="E415" s="170" t="s">
        <v>1051</v>
      </c>
    </row>
    <row r="416" spans="1:5" x14ac:dyDescent="0.25">
      <c r="A416" s="293"/>
      <c r="B416" s="296"/>
      <c r="C416" s="297"/>
      <c r="D416" s="299"/>
      <c r="E416" s="171" t="s">
        <v>1052</v>
      </c>
    </row>
    <row r="417" spans="1:5" x14ac:dyDescent="0.25">
      <c r="A417" s="284" t="s">
        <v>1256</v>
      </c>
      <c r="B417" s="286" t="s">
        <v>1254</v>
      </c>
      <c r="C417" s="287"/>
      <c r="D417" s="290" t="s">
        <v>39</v>
      </c>
      <c r="E417" s="172" t="s">
        <v>1051</v>
      </c>
    </row>
    <row r="418" spans="1:5" x14ac:dyDescent="0.25">
      <c r="A418" s="285"/>
      <c r="B418" s="288"/>
      <c r="C418" s="289"/>
      <c r="D418" s="291"/>
      <c r="E418" s="173" t="s">
        <v>1052</v>
      </c>
    </row>
    <row r="419" spans="1:5" x14ac:dyDescent="0.25">
      <c r="A419" s="292" t="s">
        <v>1257</v>
      </c>
      <c r="B419" s="294" t="s">
        <v>1254</v>
      </c>
      <c r="C419" s="295"/>
      <c r="D419" s="298" t="s">
        <v>39</v>
      </c>
      <c r="E419" s="170" t="s">
        <v>1051</v>
      </c>
    </row>
    <row r="420" spans="1:5" x14ac:dyDescent="0.25">
      <c r="A420" s="293"/>
      <c r="B420" s="296"/>
      <c r="C420" s="297"/>
      <c r="D420" s="299"/>
      <c r="E420" s="171" t="s">
        <v>1052</v>
      </c>
    </row>
    <row r="421" spans="1:5" x14ac:dyDescent="0.25">
      <c r="A421" s="284" t="s">
        <v>1258</v>
      </c>
      <c r="B421" s="286" t="s">
        <v>1254</v>
      </c>
      <c r="C421" s="287"/>
      <c r="D421" s="290" t="s">
        <v>39</v>
      </c>
      <c r="E421" s="172" t="s">
        <v>1051</v>
      </c>
    </row>
    <row r="422" spans="1:5" x14ac:dyDescent="0.25">
      <c r="A422" s="285"/>
      <c r="B422" s="288"/>
      <c r="C422" s="289"/>
      <c r="D422" s="291"/>
      <c r="E422" s="173" t="s">
        <v>1052</v>
      </c>
    </row>
    <row r="423" spans="1:5" x14ac:dyDescent="0.25">
      <c r="A423" s="292" t="s">
        <v>1259</v>
      </c>
      <c r="B423" s="294" t="s">
        <v>1254</v>
      </c>
      <c r="C423" s="295"/>
      <c r="D423" s="298" t="s">
        <v>39</v>
      </c>
      <c r="E423" s="170" t="s">
        <v>1051</v>
      </c>
    </row>
    <row r="424" spans="1:5" x14ac:dyDescent="0.25">
      <c r="A424" s="293"/>
      <c r="B424" s="296"/>
      <c r="C424" s="297"/>
      <c r="D424" s="299"/>
      <c r="E424" s="171" t="s">
        <v>1052</v>
      </c>
    </row>
    <row r="425" spans="1:5" x14ac:dyDescent="0.25">
      <c r="A425" s="284" t="s">
        <v>1260</v>
      </c>
      <c r="B425" s="286" t="s">
        <v>1254</v>
      </c>
      <c r="C425" s="287"/>
      <c r="D425" s="290" t="s">
        <v>39</v>
      </c>
      <c r="E425" s="172" t="s">
        <v>1051</v>
      </c>
    </row>
    <row r="426" spans="1:5" x14ac:dyDescent="0.25">
      <c r="A426" s="285"/>
      <c r="B426" s="288"/>
      <c r="C426" s="289"/>
      <c r="D426" s="291"/>
      <c r="E426" s="173" t="s">
        <v>1052</v>
      </c>
    </row>
    <row r="427" spans="1:5" x14ac:dyDescent="0.25">
      <c r="A427" s="292" t="s">
        <v>1261</v>
      </c>
      <c r="B427" s="294" t="s">
        <v>1254</v>
      </c>
      <c r="C427" s="295"/>
      <c r="D427" s="298" t="s">
        <v>39</v>
      </c>
      <c r="E427" s="170" t="s">
        <v>1051</v>
      </c>
    </row>
    <row r="428" spans="1:5" x14ac:dyDescent="0.25">
      <c r="A428" s="293"/>
      <c r="B428" s="296"/>
      <c r="C428" s="297"/>
      <c r="D428" s="299"/>
      <c r="E428" s="171" t="s">
        <v>1052</v>
      </c>
    </row>
    <row r="429" spans="1:5" x14ac:dyDescent="0.25">
      <c r="A429" s="284" t="s">
        <v>1262</v>
      </c>
      <c r="B429" s="286" t="s">
        <v>1236</v>
      </c>
      <c r="C429" s="287"/>
      <c r="D429" s="290" t="s">
        <v>39</v>
      </c>
      <c r="E429" s="172" t="s">
        <v>1051</v>
      </c>
    </row>
    <row r="430" spans="1:5" x14ac:dyDescent="0.25">
      <c r="A430" s="285"/>
      <c r="B430" s="288"/>
      <c r="C430" s="289"/>
      <c r="D430" s="291"/>
      <c r="E430" s="173" t="s">
        <v>1052</v>
      </c>
    </row>
    <row r="431" spans="1:5" x14ac:dyDescent="0.25">
      <c r="A431" s="292" t="s">
        <v>1263</v>
      </c>
      <c r="B431" s="294" t="s">
        <v>1254</v>
      </c>
      <c r="C431" s="295"/>
      <c r="D431" s="298" t="s">
        <v>39</v>
      </c>
      <c r="E431" s="170" t="s">
        <v>1051</v>
      </c>
    </row>
    <row r="432" spans="1:5" x14ac:dyDescent="0.25">
      <c r="A432" s="293"/>
      <c r="B432" s="296"/>
      <c r="C432" s="297"/>
      <c r="D432" s="299"/>
      <c r="E432" s="171" t="s">
        <v>1052</v>
      </c>
    </row>
    <row r="433" spans="1:5" x14ac:dyDescent="0.25">
      <c r="A433" s="284" t="s">
        <v>1264</v>
      </c>
      <c r="B433" s="286" t="s">
        <v>1254</v>
      </c>
      <c r="C433" s="287"/>
      <c r="D433" s="290" t="s">
        <v>39</v>
      </c>
      <c r="E433" s="172" t="s">
        <v>1051</v>
      </c>
    </row>
    <row r="434" spans="1:5" x14ac:dyDescent="0.25">
      <c r="A434" s="285"/>
      <c r="B434" s="288"/>
      <c r="C434" s="289"/>
      <c r="D434" s="291"/>
      <c r="E434" s="173" t="s">
        <v>1052</v>
      </c>
    </row>
    <row r="435" spans="1:5" x14ac:dyDescent="0.25">
      <c r="A435" s="292" t="s">
        <v>1265</v>
      </c>
      <c r="B435" s="294" t="s">
        <v>1244</v>
      </c>
      <c r="C435" s="295"/>
      <c r="D435" s="298" t="s">
        <v>39</v>
      </c>
      <c r="E435" s="170" t="s">
        <v>1051</v>
      </c>
    </row>
    <row r="436" spans="1:5" x14ac:dyDescent="0.25">
      <c r="A436" s="293"/>
      <c r="B436" s="296"/>
      <c r="C436" s="297"/>
      <c r="D436" s="299"/>
      <c r="E436" s="171" t="s">
        <v>1052</v>
      </c>
    </row>
    <row r="437" spans="1:5" x14ac:dyDescent="0.25">
      <c r="A437" s="284" t="s">
        <v>1266</v>
      </c>
      <c r="B437" s="286" t="s">
        <v>1244</v>
      </c>
      <c r="C437" s="287"/>
      <c r="D437" s="290" t="s">
        <v>39</v>
      </c>
      <c r="E437" s="172" t="s">
        <v>1051</v>
      </c>
    </row>
    <row r="438" spans="1:5" x14ac:dyDescent="0.25">
      <c r="A438" s="285"/>
      <c r="B438" s="288"/>
      <c r="C438" s="289"/>
      <c r="D438" s="291"/>
      <c r="E438" s="173" t="s">
        <v>1052</v>
      </c>
    </row>
    <row r="439" spans="1:5" x14ac:dyDescent="0.25">
      <c r="A439" s="292" t="s">
        <v>1267</v>
      </c>
      <c r="B439" s="294" t="s">
        <v>1244</v>
      </c>
      <c r="C439" s="295"/>
      <c r="D439" s="298" t="s">
        <v>39</v>
      </c>
      <c r="E439" s="170" t="s">
        <v>1051</v>
      </c>
    </row>
    <row r="440" spans="1:5" x14ac:dyDescent="0.25">
      <c r="A440" s="293"/>
      <c r="B440" s="296"/>
      <c r="C440" s="297"/>
      <c r="D440" s="299"/>
      <c r="E440" s="171" t="s">
        <v>1052</v>
      </c>
    </row>
    <row r="441" spans="1:5" x14ac:dyDescent="0.25">
      <c r="A441" s="284" t="s">
        <v>1268</v>
      </c>
      <c r="B441" s="286" t="s">
        <v>1244</v>
      </c>
      <c r="C441" s="287"/>
      <c r="D441" s="290" t="s">
        <v>39</v>
      </c>
      <c r="E441" s="172" t="s">
        <v>1051</v>
      </c>
    </row>
    <row r="442" spans="1:5" x14ac:dyDescent="0.25">
      <c r="A442" s="285"/>
      <c r="B442" s="288"/>
      <c r="C442" s="289"/>
      <c r="D442" s="291"/>
      <c r="E442" s="173" t="s">
        <v>1052</v>
      </c>
    </row>
    <row r="443" spans="1:5" x14ac:dyDescent="0.25">
      <c r="A443" s="292" t="s">
        <v>1269</v>
      </c>
      <c r="B443" s="294" t="s">
        <v>1244</v>
      </c>
      <c r="C443" s="295"/>
      <c r="D443" s="298" t="s">
        <v>39</v>
      </c>
      <c r="E443" s="170" t="s">
        <v>1051</v>
      </c>
    </row>
    <row r="444" spans="1:5" x14ac:dyDescent="0.25">
      <c r="A444" s="293"/>
      <c r="B444" s="296"/>
      <c r="C444" s="297"/>
      <c r="D444" s="299"/>
      <c r="E444" s="171" t="s">
        <v>1052</v>
      </c>
    </row>
    <row r="445" spans="1:5" x14ac:dyDescent="0.25">
      <c r="A445" s="284" t="s">
        <v>1270</v>
      </c>
      <c r="B445" s="286" t="s">
        <v>1271</v>
      </c>
      <c r="C445" s="287"/>
      <c r="D445" s="290" t="s">
        <v>39</v>
      </c>
      <c r="E445" s="172" t="s">
        <v>1051</v>
      </c>
    </row>
    <row r="446" spans="1:5" x14ac:dyDescent="0.25">
      <c r="A446" s="285"/>
      <c r="B446" s="288"/>
      <c r="C446" s="289"/>
      <c r="D446" s="291"/>
      <c r="E446" s="173" t="s">
        <v>1052</v>
      </c>
    </row>
    <row r="447" spans="1:5" x14ac:dyDescent="0.25">
      <c r="A447" s="292" t="s">
        <v>1272</v>
      </c>
      <c r="B447" s="294" t="s">
        <v>1271</v>
      </c>
      <c r="C447" s="295"/>
      <c r="D447" s="298" t="s">
        <v>39</v>
      </c>
      <c r="E447" s="170" t="s">
        <v>1051</v>
      </c>
    </row>
    <row r="448" spans="1:5" x14ac:dyDescent="0.25">
      <c r="A448" s="293"/>
      <c r="B448" s="296"/>
      <c r="C448" s="297"/>
      <c r="D448" s="299"/>
      <c r="E448" s="171" t="s">
        <v>1052</v>
      </c>
    </row>
    <row r="449" spans="1:5" x14ac:dyDescent="0.25">
      <c r="A449" s="284" t="s">
        <v>1273</v>
      </c>
      <c r="B449" s="286" t="s">
        <v>1271</v>
      </c>
      <c r="C449" s="287"/>
      <c r="D449" s="290" t="s">
        <v>39</v>
      </c>
      <c r="E449" s="172" t="s">
        <v>1051</v>
      </c>
    </row>
    <row r="450" spans="1:5" x14ac:dyDescent="0.25">
      <c r="A450" s="285"/>
      <c r="B450" s="288"/>
      <c r="C450" s="289"/>
      <c r="D450" s="291"/>
      <c r="E450" s="173" t="s">
        <v>1052</v>
      </c>
    </row>
    <row r="451" spans="1:5" x14ac:dyDescent="0.25">
      <c r="A451" s="292" t="s">
        <v>1274</v>
      </c>
      <c r="B451" s="294" t="s">
        <v>1271</v>
      </c>
      <c r="C451" s="295"/>
      <c r="D451" s="298" t="s">
        <v>39</v>
      </c>
      <c r="E451" s="170" t="s">
        <v>1051</v>
      </c>
    </row>
    <row r="452" spans="1:5" x14ac:dyDescent="0.25">
      <c r="A452" s="293"/>
      <c r="B452" s="296"/>
      <c r="C452" s="297"/>
      <c r="D452" s="299"/>
      <c r="E452" s="171" t="s">
        <v>1052</v>
      </c>
    </row>
    <row r="453" spans="1:5" x14ac:dyDescent="0.25">
      <c r="A453" s="284" t="s">
        <v>1275</v>
      </c>
      <c r="B453" s="286" t="s">
        <v>1276</v>
      </c>
      <c r="C453" s="287"/>
      <c r="D453" s="290" t="s">
        <v>39</v>
      </c>
      <c r="E453" s="172" t="s">
        <v>1051</v>
      </c>
    </row>
    <row r="454" spans="1:5" x14ac:dyDescent="0.25">
      <c r="A454" s="285"/>
      <c r="B454" s="288"/>
      <c r="C454" s="289"/>
      <c r="D454" s="291"/>
      <c r="E454" s="173" t="s">
        <v>1052</v>
      </c>
    </row>
    <row r="455" spans="1:5" x14ac:dyDescent="0.25">
      <c r="A455" s="292" t="s">
        <v>1277</v>
      </c>
      <c r="B455" s="294" t="s">
        <v>1276</v>
      </c>
      <c r="C455" s="295"/>
      <c r="D455" s="298" t="s">
        <v>39</v>
      </c>
      <c r="E455" s="170" t="s">
        <v>1051</v>
      </c>
    </row>
    <row r="456" spans="1:5" x14ac:dyDescent="0.25">
      <c r="A456" s="293"/>
      <c r="B456" s="296"/>
      <c r="C456" s="297"/>
      <c r="D456" s="299"/>
      <c r="E456" s="171" t="s">
        <v>1052</v>
      </c>
    </row>
    <row r="457" spans="1:5" x14ac:dyDescent="0.25">
      <c r="A457" s="284" t="s">
        <v>1278</v>
      </c>
      <c r="B457" s="286" t="s">
        <v>1276</v>
      </c>
      <c r="C457" s="287"/>
      <c r="D457" s="290" t="s">
        <v>39</v>
      </c>
      <c r="E457" s="172" t="s">
        <v>1051</v>
      </c>
    </row>
    <row r="458" spans="1:5" x14ac:dyDescent="0.25">
      <c r="A458" s="285"/>
      <c r="B458" s="288"/>
      <c r="C458" s="289"/>
      <c r="D458" s="291"/>
      <c r="E458" s="173" t="s">
        <v>1052</v>
      </c>
    </row>
    <row r="459" spans="1:5" x14ac:dyDescent="0.25">
      <c r="A459" s="292" t="s">
        <v>1279</v>
      </c>
      <c r="B459" s="294" t="s">
        <v>1276</v>
      </c>
      <c r="C459" s="295"/>
      <c r="D459" s="298" t="s">
        <v>39</v>
      </c>
      <c r="E459" s="170" t="s">
        <v>1051</v>
      </c>
    </row>
    <row r="460" spans="1:5" x14ac:dyDescent="0.25">
      <c r="A460" s="293"/>
      <c r="B460" s="296"/>
      <c r="C460" s="297"/>
      <c r="D460" s="299"/>
      <c r="E460" s="171" t="s">
        <v>1052</v>
      </c>
    </row>
    <row r="461" spans="1:5" x14ac:dyDescent="0.25">
      <c r="A461" s="284" t="s">
        <v>1280</v>
      </c>
      <c r="B461" s="286" t="s">
        <v>1276</v>
      </c>
      <c r="C461" s="287"/>
      <c r="D461" s="290" t="s">
        <v>39</v>
      </c>
      <c r="E461" s="172" t="s">
        <v>1051</v>
      </c>
    </row>
    <row r="462" spans="1:5" x14ac:dyDescent="0.25">
      <c r="A462" s="285"/>
      <c r="B462" s="288"/>
      <c r="C462" s="289"/>
      <c r="D462" s="291"/>
      <c r="E462" s="173" t="s">
        <v>1052</v>
      </c>
    </row>
    <row r="463" spans="1:5" x14ac:dyDescent="0.25">
      <c r="A463" s="292" t="s">
        <v>1281</v>
      </c>
      <c r="B463" s="294" t="s">
        <v>1282</v>
      </c>
      <c r="C463" s="295"/>
      <c r="D463" s="298" t="s">
        <v>39</v>
      </c>
      <c r="E463" s="170" t="s">
        <v>1051</v>
      </c>
    </row>
    <row r="464" spans="1:5" x14ac:dyDescent="0.25">
      <c r="A464" s="293"/>
      <c r="B464" s="296"/>
      <c r="C464" s="297"/>
      <c r="D464" s="299"/>
      <c r="E464" s="171" t="s">
        <v>1052</v>
      </c>
    </row>
    <row r="465" spans="1:5" x14ac:dyDescent="0.25">
      <c r="A465" s="284" t="s">
        <v>1283</v>
      </c>
      <c r="B465" s="286" t="s">
        <v>1282</v>
      </c>
      <c r="C465" s="287"/>
      <c r="D465" s="290" t="s">
        <v>39</v>
      </c>
      <c r="E465" s="172" t="s">
        <v>1051</v>
      </c>
    </row>
    <row r="466" spans="1:5" x14ac:dyDescent="0.25">
      <c r="A466" s="285"/>
      <c r="B466" s="288"/>
      <c r="C466" s="289"/>
      <c r="D466" s="291"/>
      <c r="E466" s="173" t="s">
        <v>1052</v>
      </c>
    </row>
    <row r="467" spans="1:5" x14ac:dyDescent="0.25">
      <c r="A467" s="292" t="s">
        <v>1284</v>
      </c>
      <c r="B467" s="294" t="s">
        <v>1242</v>
      </c>
      <c r="C467" s="295"/>
      <c r="D467" s="298" t="s">
        <v>39</v>
      </c>
      <c r="E467" s="170" t="s">
        <v>1051</v>
      </c>
    </row>
    <row r="468" spans="1:5" x14ac:dyDescent="0.25">
      <c r="A468" s="293"/>
      <c r="B468" s="296"/>
      <c r="C468" s="297"/>
      <c r="D468" s="299"/>
      <c r="E468" s="171" t="s">
        <v>1052</v>
      </c>
    </row>
    <row r="469" spans="1:5" x14ac:dyDescent="0.25">
      <c r="A469" s="284" t="s">
        <v>1285</v>
      </c>
      <c r="B469" s="286" t="s">
        <v>1236</v>
      </c>
      <c r="C469" s="287"/>
      <c r="D469" s="290" t="s">
        <v>39</v>
      </c>
      <c r="E469" s="172" t="s">
        <v>1051</v>
      </c>
    </row>
    <row r="470" spans="1:5" x14ac:dyDescent="0.25">
      <c r="A470" s="285"/>
      <c r="B470" s="288"/>
      <c r="C470" s="289"/>
      <c r="D470" s="291"/>
      <c r="E470" s="173" t="s">
        <v>1052</v>
      </c>
    </row>
    <row r="471" spans="1:5" x14ac:dyDescent="0.25">
      <c r="A471" s="292" t="s">
        <v>1222</v>
      </c>
      <c r="B471" s="294"/>
      <c r="C471" s="295"/>
      <c r="D471" s="298" t="s">
        <v>39</v>
      </c>
      <c r="E471" s="170" t="s">
        <v>1051</v>
      </c>
    </row>
    <row r="472" spans="1:5" x14ac:dyDescent="0.25">
      <c r="A472" s="293"/>
      <c r="B472" s="296"/>
      <c r="C472" s="297"/>
      <c r="D472" s="299"/>
      <c r="E472" s="171" t="s">
        <v>1052</v>
      </c>
    </row>
    <row r="473" spans="1:5" x14ac:dyDescent="0.25">
      <c r="A473" s="284" t="s">
        <v>1236</v>
      </c>
      <c r="B473" s="286"/>
      <c r="C473" s="287"/>
      <c r="D473" s="290" t="s">
        <v>39</v>
      </c>
      <c r="E473" s="172" t="s">
        <v>1051</v>
      </c>
    </row>
    <row r="474" spans="1:5" x14ac:dyDescent="0.25">
      <c r="A474" s="285"/>
      <c r="B474" s="288"/>
      <c r="C474" s="289"/>
      <c r="D474" s="291"/>
      <c r="E474" s="173" t="s">
        <v>1052</v>
      </c>
    </row>
    <row r="475" spans="1:5" x14ac:dyDescent="0.25">
      <c r="A475" s="292" t="s">
        <v>1242</v>
      </c>
      <c r="B475" s="294"/>
      <c r="C475" s="295"/>
      <c r="D475" s="298" t="s">
        <v>39</v>
      </c>
      <c r="E475" s="170" t="s">
        <v>1051</v>
      </c>
    </row>
    <row r="476" spans="1:5" x14ac:dyDescent="0.25">
      <c r="A476" s="293"/>
      <c r="B476" s="296"/>
      <c r="C476" s="297"/>
      <c r="D476" s="299"/>
      <c r="E476" s="171" t="s">
        <v>1052</v>
      </c>
    </row>
    <row r="477" spans="1:5" x14ac:dyDescent="0.25">
      <c r="A477" s="284" t="s">
        <v>1254</v>
      </c>
      <c r="B477" s="286"/>
      <c r="C477" s="287"/>
      <c r="D477" s="290" t="s">
        <v>39</v>
      </c>
      <c r="E477" s="172" t="s">
        <v>1051</v>
      </c>
    </row>
    <row r="478" spans="1:5" x14ac:dyDescent="0.25">
      <c r="A478" s="285"/>
      <c r="B478" s="288"/>
      <c r="C478" s="289"/>
      <c r="D478" s="291"/>
      <c r="E478" s="173" t="s">
        <v>1052</v>
      </c>
    </row>
    <row r="479" spans="1:5" x14ac:dyDescent="0.25">
      <c r="A479" s="292" t="s">
        <v>1244</v>
      </c>
      <c r="B479" s="294"/>
      <c r="C479" s="295"/>
      <c r="D479" s="298" t="s">
        <v>39</v>
      </c>
      <c r="E479" s="170" t="s">
        <v>1051</v>
      </c>
    </row>
    <row r="480" spans="1:5" x14ac:dyDescent="0.25">
      <c r="A480" s="293"/>
      <c r="B480" s="296"/>
      <c r="C480" s="297"/>
      <c r="D480" s="299"/>
      <c r="E480" s="171" t="s">
        <v>1052</v>
      </c>
    </row>
    <row r="481" spans="1:5" x14ac:dyDescent="0.25">
      <c r="A481" s="284" t="s">
        <v>1271</v>
      </c>
      <c r="B481" s="286"/>
      <c r="C481" s="287"/>
      <c r="D481" s="290" t="s">
        <v>39</v>
      </c>
      <c r="E481" s="172" t="s">
        <v>1051</v>
      </c>
    </row>
    <row r="482" spans="1:5" x14ac:dyDescent="0.25">
      <c r="A482" s="285"/>
      <c r="B482" s="288"/>
      <c r="C482" s="289"/>
      <c r="D482" s="291"/>
      <c r="E482" s="173" t="s">
        <v>1052</v>
      </c>
    </row>
    <row r="483" spans="1:5" x14ac:dyDescent="0.25">
      <c r="A483" s="292" t="s">
        <v>1276</v>
      </c>
      <c r="B483" s="294"/>
      <c r="C483" s="295"/>
      <c r="D483" s="298" t="s">
        <v>39</v>
      </c>
      <c r="E483" s="170" t="s">
        <v>1051</v>
      </c>
    </row>
    <row r="484" spans="1:5" x14ac:dyDescent="0.25">
      <c r="A484" s="293"/>
      <c r="B484" s="296"/>
      <c r="C484" s="297"/>
      <c r="D484" s="299"/>
      <c r="E484" s="171" t="s">
        <v>1052</v>
      </c>
    </row>
    <row r="485" spans="1:5" x14ac:dyDescent="0.25">
      <c r="A485" s="284" t="s">
        <v>1282</v>
      </c>
      <c r="B485" s="286"/>
      <c r="C485" s="287"/>
      <c r="D485" s="290" t="s">
        <v>39</v>
      </c>
      <c r="E485" s="172" t="s">
        <v>1051</v>
      </c>
    </row>
    <row r="486" spans="1:5" x14ac:dyDescent="0.25">
      <c r="A486" s="285"/>
      <c r="B486" s="288"/>
      <c r="C486" s="289"/>
      <c r="D486" s="291"/>
      <c r="E486" s="173" t="s">
        <v>1052</v>
      </c>
    </row>
    <row r="487" spans="1:5" x14ac:dyDescent="0.25">
      <c r="A487" s="292" t="s">
        <v>1286</v>
      </c>
      <c r="B487" s="294" t="s">
        <v>1222</v>
      </c>
      <c r="C487" s="295"/>
      <c r="D487" s="298" t="s">
        <v>39</v>
      </c>
      <c r="E487" s="170" t="s">
        <v>1051</v>
      </c>
    </row>
    <row r="488" spans="1:5" x14ac:dyDescent="0.25">
      <c r="A488" s="293"/>
      <c r="B488" s="296"/>
      <c r="C488" s="297"/>
      <c r="D488" s="299"/>
      <c r="E488" s="171" t="s">
        <v>1052</v>
      </c>
    </row>
    <row r="489" spans="1:5" x14ac:dyDescent="0.25">
      <c r="A489" s="284" t="s">
        <v>1287</v>
      </c>
      <c r="B489" s="286" t="s">
        <v>1244</v>
      </c>
      <c r="C489" s="287"/>
      <c r="D489" s="290" t="s">
        <v>39</v>
      </c>
      <c r="E489" s="172" t="s">
        <v>1051</v>
      </c>
    </row>
    <row r="490" spans="1:5" x14ac:dyDescent="0.25">
      <c r="A490" s="285"/>
      <c r="B490" s="288"/>
      <c r="C490" s="289"/>
      <c r="D490" s="291"/>
      <c r="E490" s="173" t="s">
        <v>1052</v>
      </c>
    </row>
    <row r="491" spans="1:5" x14ac:dyDescent="0.25">
      <c r="A491" s="292" t="s">
        <v>1288</v>
      </c>
      <c r="B491" s="294" t="s">
        <v>1282</v>
      </c>
      <c r="C491" s="295"/>
      <c r="D491" s="298" t="s">
        <v>39</v>
      </c>
      <c r="E491" s="170" t="s">
        <v>1051</v>
      </c>
    </row>
    <row r="492" spans="1:5" x14ac:dyDescent="0.25">
      <c r="A492" s="293"/>
      <c r="B492" s="296"/>
      <c r="C492" s="297"/>
      <c r="D492" s="299"/>
      <c r="E492" s="171" t="s">
        <v>1052</v>
      </c>
    </row>
    <row r="493" spans="1:5" x14ac:dyDescent="0.25">
      <c r="A493" s="284" t="s">
        <v>1289</v>
      </c>
      <c r="B493" s="286" t="s">
        <v>1236</v>
      </c>
      <c r="C493" s="287"/>
      <c r="D493" s="290" t="s">
        <v>39</v>
      </c>
      <c r="E493" s="172" t="s">
        <v>1051</v>
      </c>
    </row>
    <row r="494" spans="1:5" x14ac:dyDescent="0.25">
      <c r="A494" s="285"/>
      <c r="B494" s="288"/>
      <c r="C494" s="289"/>
      <c r="D494" s="291"/>
      <c r="E494" s="173" t="s">
        <v>1052</v>
      </c>
    </row>
    <row r="495" spans="1:5" x14ac:dyDescent="0.25">
      <c r="A495" s="166" t="s">
        <v>1290</v>
      </c>
      <c r="B495" s="275"/>
      <c r="C495" s="276"/>
      <c r="D495" s="157" t="s">
        <v>40</v>
      </c>
      <c r="E495" s="167"/>
    </row>
    <row r="496" spans="1:5" x14ac:dyDescent="0.25">
      <c r="A496" s="168" t="s">
        <v>1291</v>
      </c>
      <c r="B496" s="273"/>
      <c r="C496" s="274"/>
      <c r="D496" s="158" t="s">
        <v>40</v>
      </c>
      <c r="E496" s="169"/>
    </row>
    <row r="497" spans="1:5" x14ac:dyDescent="0.25">
      <c r="A497" s="166" t="s">
        <v>1292</v>
      </c>
      <c r="B497" s="275"/>
      <c r="C497" s="276"/>
      <c r="D497" s="157" t="s">
        <v>40</v>
      </c>
      <c r="E497" s="167"/>
    </row>
    <row r="498" spans="1:5" x14ac:dyDescent="0.25">
      <c r="A498" s="168" t="s">
        <v>1293</v>
      </c>
      <c r="B498" s="273"/>
      <c r="C498" s="274"/>
      <c r="D498" s="158" t="s">
        <v>40</v>
      </c>
      <c r="E498" s="169"/>
    </row>
    <row r="499" spans="1:5" x14ac:dyDescent="0.25">
      <c r="A499" s="166" t="s">
        <v>1294</v>
      </c>
      <c r="B499" s="275"/>
      <c r="C499" s="276"/>
      <c r="D499" s="157" t="s">
        <v>40</v>
      </c>
      <c r="E499" s="167"/>
    </row>
    <row r="500" spans="1:5" x14ac:dyDescent="0.25">
      <c r="A500" s="168" t="s">
        <v>1295</v>
      </c>
      <c r="B500" s="273"/>
      <c r="C500" s="274"/>
      <c r="D500" s="158" t="s">
        <v>40</v>
      </c>
      <c r="E500" s="169"/>
    </row>
    <row r="501" spans="1:5" x14ac:dyDescent="0.25">
      <c r="A501" s="166" t="s">
        <v>1296</v>
      </c>
      <c r="B501" s="275"/>
      <c r="C501" s="276"/>
      <c r="D501" s="157" t="s">
        <v>40</v>
      </c>
      <c r="E501" s="167"/>
    </row>
    <row r="502" spans="1:5" x14ac:dyDescent="0.25">
      <c r="A502" s="168" t="s">
        <v>1297</v>
      </c>
      <c r="B502" s="273"/>
      <c r="C502" s="274"/>
      <c r="D502" s="158" t="s">
        <v>40</v>
      </c>
      <c r="E502" s="169"/>
    </row>
    <row r="503" spans="1:5" x14ac:dyDescent="0.25">
      <c r="A503" s="166" t="s">
        <v>1298</v>
      </c>
      <c r="B503" s="275"/>
      <c r="C503" s="276"/>
      <c r="D503" s="157" t="s">
        <v>40</v>
      </c>
      <c r="E503" s="167"/>
    </row>
    <row r="504" spans="1:5" x14ac:dyDescent="0.25">
      <c r="A504" s="168" t="s">
        <v>1299</v>
      </c>
      <c r="B504" s="273"/>
      <c r="C504" s="274"/>
      <c r="D504" s="158" t="s">
        <v>40</v>
      </c>
      <c r="E504" s="169"/>
    </row>
    <row r="505" spans="1:5" x14ac:dyDescent="0.25">
      <c r="A505" s="166" t="s">
        <v>1300</v>
      </c>
      <c r="B505" s="275"/>
      <c r="C505" s="276"/>
      <c r="D505" s="157" t="s">
        <v>40</v>
      </c>
      <c r="E505" s="167"/>
    </row>
    <row r="506" spans="1:5" x14ac:dyDescent="0.25">
      <c r="A506" s="168" t="s">
        <v>1301</v>
      </c>
      <c r="B506" s="273"/>
      <c r="C506" s="274"/>
      <c r="D506" s="158" t="s">
        <v>40</v>
      </c>
      <c r="E506" s="169"/>
    </row>
    <row r="507" spans="1:5" x14ac:dyDescent="0.25">
      <c r="A507" s="166" t="s">
        <v>1302</v>
      </c>
      <c r="B507" s="275"/>
      <c r="C507" s="276"/>
      <c r="D507" s="157" t="s">
        <v>40</v>
      </c>
      <c r="E507" s="167"/>
    </row>
    <row r="508" spans="1:5" x14ac:dyDescent="0.25">
      <c r="A508" s="284" t="s">
        <v>1303</v>
      </c>
      <c r="B508" s="286" t="s">
        <v>1304</v>
      </c>
      <c r="C508" s="287"/>
      <c r="D508" s="290" t="s">
        <v>40</v>
      </c>
      <c r="E508" s="172" t="s">
        <v>1051</v>
      </c>
    </row>
    <row r="509" spans="1:5" x14ac:dyDescent="0.25">
      <c r="A509" s="285"/>
      <c r="B509" s="288"/>
      <c r="C509" s="289"/>
      <c r="D509" s="291"/>
      <c r="E509" s="173" t="s">
        <v>1052</v>
      </c>
    </row>
    <row r="510" spans="1:5" x14ac:dyDescent="0.25">
      <c r="A510" s="292" t="s">
        <v>1305</v>
      </c>
      <c r="B510" s="294" t="s">
        <v>1304</v>
      </c>
      <c r="C510" s="295"/>
      <c r="D510" s="298" t="s">
        <v>40</v>
      </c>
      <c r="E510" s="170" t="s">
        <v>1051</v>
      </c>
    </row>
    <row r="511" spans="1:5" x14ac:dyDescent="0.25">
      <c r="A511" s="293"/>
      <c r="B511" s="296"/>
      <c r="C511" s="297"/>
      <c r="D511" s="299"/>
      <c r="E511" s="171" t="s">
        <v>1052</v>
      </c>
    </row>
    <row r="512" spans="1:5" x14ac:dyDescent="0.25">
      <c r="A512" s="284" t="s">
        <v>1306</v>
      </c>
      <c r="B512" s="286" t="s">
        <v>1304</v>
      </c>
      <c r="C512" s="287"/>
      <c r="D512" s="290" t="s">
        <v>40</v>
      </c>
      <c r="E512" s="172" t="s">
        <v>1051</v>
      </c>
    </row>
    <row r="513" spans="1:5" x14ac:dyDescent="0.25">
      <c r="A513" s="285"/>
      <c r="B513" s="288"/>
      <c r="C513" s="289"/>
      <c r="D513" s="291"/>
      <c r="E513" s="173" t="s">
        <v>1052</v>
      </c>
    </row>
    <row r="514" spans="1:5" x14ac:dyDescent="0.25">
      <c r="A514" s="292" t="s">
        <v>1307</v>
      </c>
      <c r="B514" s="294" t="s">
        <v>1304</v>
      </c>
      <c r="C514" s="295"/>
      <c r="D514" s="298" t="s">
        <v>40</v>
      </c>
      <c r="E514" s="170" t="s">
        <v>1051</v>
      </c>
    </row>
    <row r="515" spans="1:5" x14ac:dyDescent="0.25">
      <c r="A515" s="293"/>
      <c r="B515" s="296"/>
      <c r="C515" s="297"/>
      <c r="D515" s="299"/>
      <c r="E515" s="171" t="s">
        <v>1052</v>
      </c>
    </row>
    <row r="516" spans="1:5" x14ac:dyDescent="0.25">
      <c r="A516" s="284" t="s">
        <v>1308</v>
      </c>
      <c r="B516" s="286" t="s">
        <v>1304</v>
      </c>
      <c r="C516" s="287"/>
      <c r="D516" s="290" t="s">
        <v>40</v>
      </c>
      <c r="E516" s="172" t="s">
        <v>1051</v>
      </c>
    </row>
    <row r="517" spans="1:5" x14ac:dyDescent="0.25">
      <c r="A517" s="285"/>
      <c r="B517" s="288"/>
      <c r="C517" s="289"/>
      <c r="D517" s="291"/>
      <c r="E517" s="173" t="s">
        <v>1052</v>
      </c>
    </row>
    <row r="518" spans="1:5" x14ac:dyDescent="0.25">
      <c r="A518" s="292" t="s">
        <v>1309</v>
      </c>
      <c r="B518" s="294" t="s">
        <v>1304</v>
      </c>
      <c r="C518" s="295"/>
      <c r="D518" s="298" t="s">
        <v>40</v>
      </c>
      <c r="E518" s="170" t="s">
        <v>1051</v>
      </c>
    </row>
    <row r="519" spans="1:5" x14ac:dyDescent="0.25">
      <c r="A519" s="293"/>
      <c r="B519" s="296"/>
      <c r="C519" s="297"/>
      <c r="D519" s="299"/>
      <c r="E519" s="171" t="s">
        <v>1052</v>
      </c>
    </row>
    <row r="520" spans="1:5" x14ac:dyDescent="0.25">
      <c r="A520" s="284" t="s">
        <v>1310</v>
      </c>
      <c r="B520" s="286" t="s">
        <v>1304</v>
      </c>
      <c r="C520" s="287"/>
      <c r="D520" s="290" t="s">
        <v>40</v>
      </c>
      <c r="E520" s="172" t="s">
        <v>1051</v>
      </c>
    </row>
    <row r="521" spans="1:5" x14ac:dyDescent="0.25">
      <c r="A521" s="285"/>
      <c r="B521" s="288"/>
      <c r="C521" s="289"/>
      <c r="D521" s="291"/>
      <c r="E521" s="173" t="s">
        <v>1052</v>
      </c>
    </row>
    <row r="522" spans="1:5" x14ac:dyDescent="0.25">
      <c r="A522" s="292" t="s">
        <v>1311</v>
      </c>
      <c r="B522" s="294" t="s">
        <v>1304</v>
      </c>
      <c r="C522" s="295"/>
      <c r="D522" s="298" t="s">
        <v>40</v>
      </c>
      <c r="E522" s="170" t="s">
        <v>1051</v>
      </c>
    </row>
    <row r="523" spans="1:5" x14ac:dyDescent="0.25">
      <c r="A523" s="293"/>
      <c r="B523" s="296"/>
      <c r="C523" s="297"/>
      <c r="D523" s="299"/>
      <c r="E523" s="171" t="s">
        <v>1052</v>
      </c>
    </row>
    <row r="524" spans="1:5" x14ac:dyDescent="0.25">
      <c r="A524" s="284" t="s">
        <v>1312</v>
      </c>
      <c r="B524" s="286" t="s">
        <v>1304</v>
      </c>
      <c r="C524" s="287"/>
      <c r="D524" s="290" t="s">
        <v>40</v>
      </c>
      <c r="E524" s="172" t="s">
        <v>1051</v>
      </c>
    </row>
    <row r="525" spans="1:5" x14ac:dyDescent="0.25">
      <c r="A525" s="285"/>
      <c r="B525" s="288"/>
      <c r="C525" s="289"/>
      <c r="D525" s="291"/>
      <c r="E525" s="173" t="s">
        <v>1052</v>
      </c>
    </row>
    <row r="526" spans="1:5" x14ac:dyDescent="0.25">
      <c r="A526" s="292" t="s">
        <v>1313</v>
      </c>
      <c r="B526" s="294" t="s">
        <v>1304</v>
      </c>
      <c r="C526" s="295"/>
      <c r="D526" s="298" t="s">
        <v>40</v>
      </c>
      <c r="E526" s="170" t="s">
        <v>1051</v>
      </c>
    </row>
    <row r="527" spans="1:5" x14ac:dyDescent="0.25">
      <c r="A527" s="293"/>
      <c r="B527" s="296"/>
      <c r="C527" s="297"/>
      <c r="D527" s="299"/>
      <c r="E527" s="171" t="s">
        <v>1052</v>
      </c>
    </row>
    <row r="528" spans="1:5" x14ac:dyDescent="0.25">
      <c r="A528" s="284" t="s">
        <v>1314</v>
      </c>
      <c r="B528" s="286" t="s">
        <v>1304</v>
      </c>
      <c r="C528" s="287"/>
      <c r="D528" s="290" t="s">
        <v>40</v>
      </c>
      <c r="E528" s="172" t="s">
        <v>1051</v>
      </c>
    </row>
    <row r="529" spans="1:5" x14ac:dyDescent="0.25">
      <c r="A529" s="285"/>
      <c r="B529" s="288"/>
      <c r="C529" s="289"/>
      <c r="D529" s="291"/>
      <c r="E529" s="173" t="s">
        <v>1052</v>
      </c>
    </row>
    <row r="530" spans="1:5" x14ac:dyDescent="0.25">
      <c r="A530" s="292" t="s">
        <v>1315</v>
      </c>
      <c r="B530" s="294" t="s">
        <v>1304</v>
      </c>
      <c r="C530" s="295"/>
      <c r="D530" s="298" t="s">
        <v>40</v>
      </c>
      <c r="E530" s="170" t="s">
        <v>1051</v>
      </c>
    </row>
    <row r="531" spans="1:5" x14ac:dyDescent="0.25">
      <c r="A531" s="293"/>
      <c r="B531" s="296"/>
      <c r="C531" s="297"/>
      <c r="D531" s="299"/>
      <c r="E531" s="171" t="s">
        <v>1052</v>
      </c>
    </row>
    <row r="532" spans="1:5" x14ac:dyDescent="0.25">
      <c r="A532" s="284" t="s">
        <v>1316</v>
      </c>
      <c r="B532" s="286" t="s">
        <v>1304</v>
      </c>
      <c r="C532" s="287"/>
      <c r="D532" s="290" t="s">
        <v>40</v>
      </c>
      <c r="E532" s="172" t="s">
        <v>1051</v>
      </c>
    </row>
    <row r="533" spans="1:5" x14ac:dyDescent="0.25">
      <c r="A533" s="285"/>
      <c r="B533" s="288"/>
      <c r="C533" s="289"/>
      <c r="D533" s="291"/>
      <c r="E533" s="173" t="s">
        <v>1052</v>
      </c>
    </row>
    <row r="534" spans="1:5" x14ac:dyDescent="0.25">
      <c r="A534" s="292" t="s">
        <v>1317</v>
      </c>
      <c r="B534" s="294" t="s">
        <v>1304</v>
      </c>
      <c r="C534" s="295"/>
      <c r="D534" s="298" t="s">
        <v>40</v>
      </c>
      <c r="E534" s="170" t="s">
        <v>1051</v>
      </c>
    </row>
    <row r="535" spans="1:5" x14ac:dyDescent="0.25">
      <c r="A535" s="293"/>
      <c r="B535" s="296"/>
      <c r="C535" s="297"/>
      <c r="D535" s="299"/>
      <c r="E535" s="171" t="s">
        <v>1052</v>
      </c>
    </row>
    <row r="536" spans="1:5" x14ac:dyDescent="0.25">
      <c r="A536" s="284" t="s">
        <v>1318</v>
      </c>
      <c r="B536" s="286" t="s">
        <v>1304</v>
      </c>
      <c r="C536" s="287"/>
      <c r="D536" s="290" t="s">
        <v>40</v>
      </c>
      <c r="E536" s="172" t="s">
        <v>1051</v>
      </c>
    </row>
    <row r="537" spans="1:5" x14ac:dyDescent="0.25">
      <c r="A537" s="285"/>
      <c r="B537" s="288"/>
      <c r="C537" s="289"/>
      <c r="D537" s="291"/>
      <c r="E537" s="173" t="s">
        <v>1052</v>
      </c>
    </row>
    <row r="538" spans="1:5" x14ac:dyDescent="0.25">
      <c r="A538" s="292" t="s">
        <v>1319</v>
      </c>
      <c r="B538" s="294" t="s">
        <v>1304</v>
      </c>
      <c r="C538" s="295"/>
      <c r="D538" s="298" t="s">
        <v>40</v>
      </c>
      <c r="E538" s="170" t="s">
        <v>1051</v>
      </c>
    </row>
    <row r="539" spans="1:5" x14ac:dyDescent="0.25">
      <c r="A539" s="293"/>
      <c r="B539" s="296"/>
      <c r="C539" s="297"/>
      <c r="D539" s="299"/>
      <c r="E539" s="171" t="s">
        <v>1052</v>
      </c>
    </row>
    <row r="540" spans="1:5" x14ac:dyDescent="0.25">
      <c r="A540" s="284" t="s">
        <v>1320</v>
      </c>
      <c r="B540" s="286" t="s">
        <v>1304</v>
      </c>
      <c r="C540" s="287"/>
      <c r="D540" s="290" t="s">
        <v>40</v>
      </c>
      <c r="E540" s="172" t="s">
        <v>1051</v>
      </c>
    </row>
    <row r="541" spans="1:5" x14ac:dyDescent="0.25">
      <c r="A541" s="285"/>
      <c r="B541" s="288"/>
      <c r="C541" s="289"/>
      <c r="D541" s="291"/>
      <c r="E541" s="173" t="s">
        <v>1052</v>
      </c>
    </row>
    <row r="542" spans="1:5" x14ac:dyDescent="0.25">
      <c r="A542" s="292" t="s">
        <v>1321</v>
      </c>
      <c r="B542" s="294" t="s">
        <v>1304</v>
      </c>
      <c r="C542" s="295"/>
      <c r="D542" s="298" t="s">
        <v>40</v>
      </c>
      <c r="E542" s="170" t="s">
        <v>1051</v>
      </c>
    </row>
    <row r="543" spans="1:5" x14ac:dyDescent="0.25">
      <c r="A543" s="293"/>
      <c r="B543" s="296"/>
      <c r="C543" s="297"/>
      <c r="D543" s="299"/>
      <c r="E543" s="171" t="s">
        <v>1052</v>
      </c>
    </row>
    <row r="544" spans="1:5" x14ac:dyDescent="0.25">
      <c r="A544" s="284" t="s">
        <v>1322</v>
      </c>
      <c r="B544" s="286" t="s">
        <v>1323</v>
      </c>
      <c r="C544" s="287"/>
      <c r="D544" s="290" t="s">
        <v>40</v>
      </c>
      <c r="E544" s="172" t="s">
        <v>1051</v>
      </c>
    </row>
    <row r="545" spans="1:5" x14ac:dyDescent="0.25">
      <c r="A545" s="285"/>
      <c r="B545" s="288"/>
      <c r="C545" s="289"/>
      <c r="D545" s="291"/>
      <c r="E545" s="173" t="s">
        <v>1052</v>
      </c>
    </row>
    <row r="546" spans="1:5" x14ac:dyDescent="0.25">
      <c r="A546" s="292" t="s">
        <v>1324</v>
      </c>
      <c r="B546" s="294" t="s">
        <v>1323</v>
      </c>
      <c r="C546" s="295"/>
      <c r="D546" s="298" t="s">
        <v>40</v>
      </c>
      <c r="E546" s="170" t="s">
        <v>1051</v>
      </c>
    </row>
    <row r="547" spans="1:5" x14ac:dyDescent="0.25">
      <c r="A547" s="293"/>
      <c r="B547" s="296"/>
      <c r="C547" s="297"/>
      <c r="D547" s="299"/>
      <c r="E547" s="171" t="s">
        <v>1052</v>
      </c>
    </row>
    <row r="548" spans="1:5" x14ac:dyDescent="0.25">
      <c r="A548" s="284" t="s">
        <v>1325</v>
      </c>
      <c r="B548" s="286" t="s">
        <v>1323</v>
      </c>
      <c r="C548" s="287"/>
      <c r="D548" s="290" t="s">
        <v>40</v>
      </c>
      <c r="E548" s="172" t="s">
        <v>1051</v>
      </c>
    </row>
    <row r="549" spans="1:5" x14ac:dyDescent="0.25">
      <c r="A549" s="285"/>
      <c r="B549" s="288"/>
      <c r="C549" s="289"/>
      <c r="D549" s="291"/>
      <c r="E549" s="173" t="s">
        <v>1052</v>
      </c>
    </row>
    <row r="550" spans="1:5" x14ac:dyDescent="0.25">
      <c r="A550" s="292" t="s">
        <v>1326</v>
      </c>
      <c r="B550" s="294" t="s">
        <v>1323</v>
      </c>
      <c r="C550" s="295"/>
      <c r="D550" s="298" t="s">
        <v>40</v>
      </c>
      <c r="E550" s="170" t="s">
        <v>1051</v>
      </c>
    </row>
    <row r="551" spans="1:5" x14ac:dyDescent="0.25">
      <c r="A551" s="293"/>
      <c r="B551" s="296"/>
      <c r="C551" s="297"/>
      <c r="D551" s="299"/>
      <c r="E551" s="171" t="s">
        <v>1052</v>
      </c>
    </row>
    <row r="552" spans="1:5" x14ac:dyDescent="0.25">
      <c r="A552" s="284" t="s">
        <v>1327</v>
      </c>
      <c r="B552" s="286" t="s">
        <v>1323</v>
      </c>
      <c r="C552" s="287"/>
      <c r="D552" s="290" t="s">
        <v>40</v>
      </c>
      <c r="E552" s="172" t="s">
        <v>1051</v>
      </c>
    </row>
    <row r="553" spans="1:5" x14ac:dyDescent="0.25">
      <c r="A553" s="285"/>
      <c r="B553" s="288"/>
      <c r="C553" s="289"/>
      <c r="D553" s="291"/>
      <c r="E553" s="173" t="s">
        <v>1052</v>
      </c>
    </row>
    <row r="554" spans="1:5" x14ac:dyDescent="0.25">
      <c r="A554" s="292" t="s">
        <v>1328</v>
      </c>
      <c r="B554" s="294" t="s">
        <v>1329</v>
      </c>
      <c r="C554" s="295"/>
      <c r="D554" s="298" t="s">
        <v>40</v>
      </c>
      <c r="E554" s="170" t="s">
        <v>1051</v>
      </c>
    </row>
    <row r="555" spans="1:5" x14ac:dyDescent="0.25">
      <c r="A555" s="293"/>
      <c r="B555" s="296"/>
      <c r="C555" s="297"/>
      <c r="D555" s="299"/>
      <c r="E555" s="171" t="s">
        <v>1052</v>
      </c>
    </row>
    <row r="556" spans="1:5" x14ac:dyDescent="0.25">
      <c r="A556" s="284" t="s">
        <v>1330</v>
      </c>
      <c r="B556" s="286" t="s">
        <v>1329</v>
      </c>
      <c r="C556" s="287"/>
      <c r="D556" s="290" t="s">
        <v>40</v>
      </c>
      <c r="E556" s="172" t="s">
        <v>1051</v>
      </c>
    </row>
    <row r="557" spans="1:5" x14ac:dyDescent="0.25">
      <c r="A557" s="285"/>
      <c r="B557" s="288"/>
      <c r="C557" s="289"/>
      <c r="D557" s="291"/>
      <c r="E557" s="173" t="s">
        <v>1052</v>
      </c>
    </row>
    <row r="558" spans="1:5" x14ac:dyDescent="0.25">
      <c r="A558" s="292" t="s">
        <v>1087</v>
      </c>
      <c r="B558" s="294" t="s">
        <v>1329</v>
      </c>
      <c r="C558" s="295"/>
      <c r="D558" s="298" t="s">
        <v>40</v>
      </c>
      <c r="E558" s="170" t="s">
        <v>1051</v>
      </c>
    </row>
    <row r="559" spans="1:5" x14ac:dyDescent="0.25">
      <c r="A559" s="293"/>
      <c r="B559" s="296"/>
      <c r="C559" s="297"/>
      <c r="D559" s="299"/>
      <c r="E559" s="171" t="s">
        <v>1052</v>
      </c>
    </row>
    <row r="560" spans="1:5" x14ac:dyDescent="0.25">
      <c r="A560" s="284" t="s">
        <v>1331</v>
      </c>
      <c r="B560" s="286" t="s">
        <v>1329</v>
      </c>
      <c r="C560" s="287"/>
      <c r="D560" s="290" t="s">
        <v>40</v>
      </c>
      <c r="E560" s="172" t="s">
        <v>1051</v>
      </c>
    </row>
    <row r="561" spans="1:5" x14ac:dyDescent="0.25">
      <c r="A561" s="285"/>
      <c r="B561" s="288"/>
      <c r="C561" s="289"/>
      <c r="D561" s="291"/>
      <c r="E561" s="173" t="s">
        <v>1052</v>
      </c>
    </row>
    <row r="562" spans="1:5" x14ac:dyDescent="0.25">
      <c r="A562" s="292" t="s">
        <v>1332</v>
      </c>
      <c r="B562" s="294" t="s">
        <v>1329</v>
      </c>
      <c r="C562" s="295"/>
      <c r="D562" s="298" t="s">
        <v>40</v>
      </c>
      <c r="E562" s="170" t="s">
        <v>1051</v>
      </c>
    </row>
    <row r="563" spans="1:5" x14ac:dyDescent="0.25">
      <c r="A563" s="293"/>
      <c r="B563" s="296"/>
      <c r="C563" s="297"/>
      <c r="D563" s="299"/>
      <c r="E563" s="171" t="s">
        <v>1052</v>
      </c>
    </row>
    <row r="564" spans="1:5" x14ac:dyDescent="0.25">
      <c r="A564" s="284" t="s">
        <v>1333</v>
      </c>
      <c r="B564" s="286" t="s">
        <v>1329</v>
      </c>
      <c r="C564" s="287"/>
      <c r="D564" s="290" t="s">
        <v>40</v>
      </c>
      <c r="E564" s="172" t="s">
        <v>1051</v>
      </c>
    </row>
    <row r="565" spans="1:5" x14ac:dyDescent="0.25">
      <c r="A565" s="285"/>
      <c r="B565" s="288"/>
      <c r="C565" s="289"/>
      <c r="D565" s="291"/>
      <c r="E565" s="173" t="s">
        <v>1052</v>
      </c>
    </row>
    <row r="566" spans="1:5" x14ac:dyDescent="0.25">
      <c r="A566" s="292" t="s">
        <v>1334</v>
      </c>
      <c r="B566" s="294" t="s">
        <v>1329</v>
      </c>
      <c r="C566" s="295"/>
      <c r="D566" s="298" t="s">
        <v>40</v>
      </c>
      <c r="E566" s="170" t="s">
        <v>1051</v>
      </c>
    </row>
    <row r="567" spans="1:5" x14ac:dyDescent="0.25">
      <c r="A567" s="293"/>
      <c r="B567" s="296"/>
      <c r="C567" s="297"/>
      <c r="D567" s="299"/>
      <c r="E567" s="171" t="s">
        <v>1052</v>
      </c>
    </row>
    <row r="568" spans="1:5" x14ac:dyDescent="0.25">
      <c r="A568" s="284" t="s">
        <v>1335</v>
      </c>
      <c r="B568" s="286" t="s">
        <v>1329</v>
      </c>
      <c r="C568" s="287"/>
      <c r="D568" s="290" t="s">
        <v>40</v>
      </c>
      <c r="E568" s="172" t="s">
        <v>1051</v>
      </c>
    </row>
    <row r="569" spans="1:5" x14ac:dyDescent="0.25">
      <c r="A569" s="285"/>
      <c r="B569" s="288"/>
      <c r="C569" s="289"/>
      <c r="D569" s="291"/>
      <c r="E569" s="173" t="s">
        <v>1052</v>
      </c>
    </row>
    <row r="570" spans="1:5" x14ac:dyDescent="0.25">
      <c r="A570" s="292" t="s">
        <v>1336</v>
      </c>
      <c r="B570" s="294" t="s">
        <v>1329</v>
      </c>
      <c r="C570" s="295"/>
      <c r="D570" s="298" t="s">
        <v>40</v>
      </c>
      <c r="E570" s="170" t="s">
        <v>1051</v>
      </c>
    </row>
    <row r="571" spans="1:5" x14ac:dyDescent="0.25">
      <c r="A571" s="293"/>
      <c r="B571" s="296"/>
      <c r="C571" s="297"/>
      <c r="D571" s="299"/>
      <c r="E571" s="171" t="s">
        <v>1052</v>
      </c>
    </row>
    <row r="572" spans="1:5" x14ac:dyDescent="0.25">
      <c r="A572" s="284" t="s">
        <v>1337</v>
      </c>
      <c r="B572" s="286" t="s">
        <v>1329</v>
      </c>
      <c r="C572" s="287"/>
      <c r="D572" s="290" t="s">
        <v>40</v>
      </c>
      <c r="E572" s="172" t="s">
        <v>1051</v>
      </c>
    </row>
    <row r="573" spans="1:5" x14ac:dyDescent="0.25">
      <c r="A573" s="285"/>
      <c r="B573" s="288"/>
      <c r="C573" s="289"/>
      <c r="D573" s="291"/>
      <c r="E573" s="173" t="s">
        <v>1052</v>
      </c>
    </row>
    <row r="574" spans="1:5" x14ac:dyDescent="0.25">
      <c r="A574" s="292" t="s">
        <v>1338</v>
      </c>
      <c r="B574" s="294" t="s">
        <v>1329</v>
      </c>
      <c r="C574" s="295"/>
      <c r="D574" s="298" t="s">
        <v>40</v>
      </c>
      <c r="E574" s="170" t="s">
        <v>1051</v>
      </c>
    </row>
    <row r="575" spans="1:5" x14ac:dyDescent="0.25">
      <c r="A575" s="293"/>
      <c r="B575" s="296"/>
      <c r="C575" s="297"/>
      <c r="D575" s="299"/>
      <c r="E575" s="171" t="s">
        <v>1052</v>
      </c>
    </row>
    <row r="576" spans="1:5" x14ac:dyDescent="0.25">
      <c r="A576" s="284" t="s">
        <v>1339</v>
      </c>
      <c r="B576" s="286" t="s">
        <v>1329</v>
      </c>
      <c r="C576" s="287"/>
      <c r="D576" s="290" t="s">
        <v>40</v>
      </c>
      <c r="E576" s="172" t="s">
        <v>1051</v>
      </c>
    </row>
    <row r="577" spans="1:5" x14ac:dyDescent="0.25">
      <c r="A577" s="285"/>
      <c r="B577" s="288"/>
      <c r="C577" s="289"/>
      <c r="D577" s="291"/>
      <c r="E577" s="173" t="s">
        <v>1052</v>
      </c>
    </row>
    <row r="578" spans="1:5" x14ac:dyDescent="0.25">
      <c r="A578" s="292" t="s">
        <v>1340</v>
      </c>
      <c r="B578" s="294" t="s">
        <v>1329</v>
      </c>
      <c r="C578" s="295"/>
      <c r="D578" s="298" t="s">
        <v>40</v>
      </c>
      <c r="E578" s="170" t="s">
        <v>1051</v>
      </c>
    </row>
    <row r="579" spans="1:5" x14ac:dyDescent="0.25">
      <c r="A579" s="293"/>
      <c r="B579" s="296"/>
      <c r="C579" s="297"/>
      <c r="D579" s="299"/>
      <c r="E579" s="171" t="s">
        <v>1052</v>
      </c>
    </row>
    <row r="580" spans="1:5" x14ac:dyDescent="0.25">
      <c r="A580" s="284" t="s">
        <v>1341</v>
      </c>
      <c r="B580" s="286" t="s">
        <v>1342</v>
      </c>
      <c r="C580" s="287"/>
      <c r="D580" s="290" t="s">
        <v>40</v>
      </c>
      <c r="E580" s="172" t="s">
        <v>1051</v>
      </c>
    </row>
    <row r="581" spans="1:5" x14ac:dyDescent="0.25">
      <c r="A581" s="285"/>
      <c r="B581" s="288"/>
      <c r="C581" s="289"/>
      <c r="D581" s="291"/>
      <c r="E581" s="173" t="s">
        <v>1052</v>
      </c>
    </row>
    <row r="582" spans="1:5" x14ac:dyDescent="0.25">
      <c r="A582" s="292" t="s">
        <v>1343</v>
      </c>
      <c r="B582" s="294" t="s">
        <v>1342</v>
      </c>
      <c r="C582" s="295"/>
      <c r="D582" s="298" t="s">
        <v>40</v>
      </c>
      <c r="E582" s="170" t="s">
        <v>1051</v>
      </c>
    </row>
    <row r="583" spans="1:5" x14ac:dyDescent="0.25">
      <c r="A583" s="293"/>
      <c r="B583" s="296"/>
      <c r="C583" s="297"/>
      <c r="D583" s="299"/>
      <c r="E583" s="171" t="s">
        <v>1052</v>
      </c>
    </row>
    <row r="584" spans="1:5" x14ac:dyDescent="0.25">
      <c r="A584" s="284" t="s">
        <v>1344</v>
      </c>
      <c r="B584" s="286" t="s">
        <v>1342</v>
      </c>
      <c r="C584" s="287"/>
      <c r="D584" s="290" t="s">
        <v>40</v>
      </c>
      <c r="E584" s="172" t="s">
        <v>1051</v>
      </c>
    </row>
    <row r="585" spans="1:5" x14ac:dyDescent="0.25">
      <c r="A585" s="285"/>
      <c r="B585" s="288"/>
      <c r="C585" s="289"/>
      <c r="D585" s="291"/>
      <c r="E585" s="173" t="s">
        <v>1052</v>
      </c>
    </row>
    <row r="586" spans="1:5" x14ac:dyDescent="0.25">
      <c r="A586" s="292" t="s">
        <v>1345</v>
      </c>
      <c r="B586" s="294" t="s">
        <v>1342</v>
      </c>
      <c r="C586" s="295"/>
      <c r="D586" s="298" t="s">
        <v>40</v>
      </c>
      <c r="E586" s="170" t="s">
        <v>1051</v>
      </c>
    </row>
    <row r="587" spans="1:5" x14ac:dyDescent="0.25">
      <c r="A587" s="293"/>
      <c r="B587" s="296"/>
      <c r="C587" s="297"/>
      <c r="D587" s="299"/>
      <c r="E587" s="171" t="s">
        <v>1052</v>
      </c>
    </row>
    <row r="588" spans="1:5" x14ac:dyDescent="0.25">
      <c r="A588" s="284" t="s">
        <v>1346</v>
      </c>
      <c r="B588" s="286" t="s">
        <v>1342</v>
      </c>
      <c r="C588" s="287"/>
      <c r="D588" s="290" t="s">
        <v>40</v>
      </c>
      <c r="E588" s="172" t="s">
        <v>1051</v>
      </c>
    </row>
    <row r="589" spans="1:5" x14ac:dyDescent="0.25">
      <c r="A589" s="285"/>
      <c r="B589" s="288"/>
      <c r="C589" s="289"/>
      <c r="D589" s="291"/>
      <c r="E589" s="173" t="s">
        <v>1052</v>
      </c>
    </row>
    <row r="590" spans="1:5" x14ac:dyDescent="0.25">
      <c r="A590" s="292" t="s">
        <v>1347</v>
      </c>
      <c r="B590" s="294" t="s">
        <v>1342</v>
      </c>
      <c r="C590" s="295"/>
      <c r="D590" s="298" t="s">
        <v>40</v>
      </c>
      <c r="E590" s="170" t="s">
        <v>1051</v>
      </c>
    </row>
    <row r="591" spans="1:5" x14ac:dyDescent="0.25">
      <c r="A591" s="293"/>
      <c r="B591" s="296"/>
      <c r="C591" s="297"/>
      <c r="D591" s="299"/>
      <c r="E591" s="171" t="s">
        <v>1052</v>
      </c>
    </row>
    <row r="592" spans="1:5" x14ac:dyDescent="0.25">
      <c r="A592" s="284" t="s">
        <v>1348</v>
      </c>
      <c r="B592" s="286" t="s">
        <v>1342</v>
      </c>
      <c r="C592" s="287"/>
      <c r="D592" s="290" t="s">
        <v>40</v>
      </c>
      <c r="E592" s="172" t="s">
        <v>1051</v>
      </c>
    </row>
    <row r="593" spans="1:5" x14ac:dyDescent="0.25">
      <c r="A593" s="285"/>
      <c r="B593" s="288"/>
      <c r="C593" s="289"/>
      <c r="D593" s="291"/>
      <c r="E593" s="173" t="s">
        <v>1052</v>
      </c>
    </row>
    <row r="594" spans="1:5" x14ac:dyDescent="0.25">
      <c r="A594" s="292" t="s">
        <v>1349</v>
      </c>
      <c r="B594" s="294" t="s">
        <v>1350</v>
      </c>
      <c r="C594" s="295"/>
      <c r="D594" s="298" t="s">
        <v>40</v>
      </c>
      <c r="E594" s="170" t="s">
        <v>1051</v>
      </c>
    </row>
    <row r="595" spans="1:5" x14ac:dyDescent="0.25">
      <c r="A595" s="293"/>
      <c r="B595" s="296"/>
      <c r="C595" s="297"/>
      <c r="D595" s="299"/>
      <c r="E595" s="171" t="s">
        <v>1052</v>
      </c>
    </row>
    <row r="596" spans="1:5" x14ac:dyDescent="0.25">
      <c r="A596" s="284" t="s">
        <v>1351</v>
      </c>
      <c r="B596" s="286" t="s">
        <v>1350</v>
      </c>
      <c r="C596" s="287"/>
      <c r="D596" s="290" t="s">
        <v>40</v>
      </c>
      <c r="E596" s="172" t="s">
        <v>1051</v>
      </c>
    </row>
    <row r="597" spans="1:5" x14ac:dyDescent="0.25">
      <c r="A597" s="285"/>
      <c r="B597" s="288"/>
      <c r="C597" s="289"/>
      <c r="D597" s="291"/>
      <c r="E597" s="173" t="s">
        <v>1052</v>
      </c>
    </row>
    <row r="598" spans="1:5" x14ac:dyDescent="0.25">
      <c r="A598" s="292" t="s">
        <v>1352</v>
      </c>
      <c r="B598" s="294" t="s">
        <v>1350</v>
      </c>
      <c r="C598" s="295"/>
      <c r="D598" s="298" t="s">
        <v>40</v>
      </c>
      <c r="E598" s="170" t="s">
        <v>1051</v>
      </c>
    </row>
    <row r="599" spans="1:5" x14ac:dyDescent="0.25">
      <c r="A599" s="293"/>
      <c r="B599" s="296"/>
      <c r="C599" s="297"/>
      <c r="D599" s="299"/>
      <c r="E599" s="171" t="s">
        <v>1052</v>
      </c>
    </row>
    <row r="600" spans="1:5" x14ac:dyDescent="0.25">
      <c r="A600" s="284" t="s">
        <v>1353</v>
      </c>
      <c r="B600" s="286" t="s">
        <v>1350</v>
      </c>
      <c r="C600" s="287"/>
      <c r="D600" s="290" t="s">
        <v>40</v>
      </c>
      <c r="E600" s="172" t="s">
        <v>1051</v>
      </c>
    </row>
    <row r="601" spans="1:5" x14ac:dyDescent="0.25">
      <c r="A601" s="285"/>
      <c r="B601" s="288"/>
      <c r="C601" s="289"/>
      <c r="D601" s="291"/>
      <c r="E601" s="173" t="s">
        <v>1052</v>
      </c>
    </row>
    <row r="602" spans="1:5" x14ac:dyDescent="0.25">
      <c r="A602" s="292" t="s">
        <v>1354</v>
      </c>
      <c r="B602" s="294" t="s">
        <v>1350</v>
      </c>
      <c r="C602" s="295"/>
      <c r="D602" s="298" t="s">
        <v>40</v>
      </c>
      <c r="E602" s="170" t="s">
        <v>1051</v>
      </c>
    </row>
    <row r="603" spans="1:5" x14ac:dyDescent="0.25">
      <c r="A603" s="293"/>
      <c r="B603" s="296"/>
      <c r="C603" s="297"/>
      <c r="D603" s="299"/>
      <c r="E603" s="171" t="s">
        <v>1052</v>
      </c>
    </row>
    <row r="604" spans="1:5" x14ac:dyDescent="0.25">
      <c r="A604" s="284" t="s">
        <v>1355</v>
      </c>
      <c r="B604" s="286" t="s">
        <v>1350</v>
      </c>
      <c r="C604" s="287"/>
      <c r="D604" s="290" t="s">
        <v>40</v>
      </c>
      <c r="E604" s="172" t="s">
        <v>1051</v>
      </c>
    </row>
    <row r="605" spans="1:5" x14ac:dyDescent="0.25">
      <c r="A605" s="285"/>
      <c r="B605" s="288"/>
      <c r="C605" s="289"/>
      <c r="D605" s="291"/>
      <c r="E605" s="173" t="s">
        <v>1052</v>
      </c>
    </row>
    <row r="606" spans="1:5" x14ac:dyDescent="0.25">
      <c r="A606" s="292" t="s">
        <v>1356</v>
      </c>
      <c r="B606" s="294" t="s">
        <v>1350</v>
      </c>
      <c r="C606" s="295"/>
      <c r="D606" s="298" t="s">
        <v>40</v>
      </c>
      <c r="E606" s="170" t="s">
        <v>1051</v>
      </c>
    </row>
    <row r="607" spans="1:5" x14ac:dyDescent="0.25">
      <c r="A607" s="293"/>
      <c r="B607" s="296"/>
      <c r="C607" s="297"/>
      <c r="D607" s="299"/>
      <c r="E607" s="171" t="s">
        <v>1052</v>
      </c>
    </row>
    <row r="608" spans="1:5" x14ac:dyDescent="0.25">
      <c r="A608" s="284" t="s">
        <v>1357</v>
      </c>
      <c r="B608" s="286" t="s">
        <v>1350</v>
      </c>
      <c r="C608" s="287"/>
      <c r="D608" s="290" t="s">
        <v>40</v>
      </c>
      <c r="E608" s="172" t="s">
        <v>1051</v>
      </c>
    </row>
    <row r="609" spans="1:5" x14ac:dyDescent="0.25">
      <c r="A609" s="285"/>
      <c r="B609" s="288"/>
      <c r="C609" s="289"/>
      <c r="D609" s="291"/>
      <c r="E609" s="173" t="s">
        <v>1052</v>
      </c>
    </row>
    <row r="610" spans="1:5" x14ac:dyDescent="0.25">
      <c r="A610" s="292" t="s">
        <v>1358</v>
      </c>
      <c r="B610" s="294" t="s">
        <v>1350</v>
      </c>
      <c r="C610" s="295"/>
      <c r="D610" s="298" t="s">
        <v>40</v>
      </c>
      <c r="E610" s="170" t="s">
        <v>1051</v>
      </c>
    </row>
    <row r="611" spans="1:5" x14ac:dyDescent="0.25">
      <c r="A611" s="293"/>
      <c r="B611" s="296"/>
      <c r="C611" s="297"/>
      <c r="D611" s="299"/>
      <c r="E611" s="171" t="s">
        <v>1052</v>
      </c>
    </row>
    <row r="612" spans="1:5" x14ac:dyDescent="0.25">
      <c r="A612" s="284" t="s">
        <v>1359</v>
      </c>
      <c r="B612" s="286" t="s">
        <v>1350</v>
      </c>
      <c r="C612" s="287"/>
      <c r="D612" s="290" t="s">
        <v>40</v>
      </c>
      <c r="E612" s="172" t="s">
        <v>1051</v>
      </c>
    </row>
    <row r="613" spans="1:5" x14ac:dyDescent="0.25">
      <c r="A613" s="285"/>
      <c r="B613" s="288"/>
      <c r="C613" s="289"/>
      <c r="D613" s="291"/>
      <c r="E613" s="173" t="s">
        <v>1052</v>
      </c>
    </row>
    <row r="614" spans="1:5" x14ac:dyDescent="0.25">
      <c r="A614" s="292" t="s">
        <v>1360</v>
      </c>
      <c r="B614" s="294" t="s">
        <v>1350</v>
      </c>
      <c r="C614" s="295"/>
      <c r="D614" s="298" t="s">
        <v>40</v>
      </c>
      <c r="E614" s="170" t="s">
        <v>1051</v>
      </c>
    </row>
    <row r="615" spans="1:5" x14ac:dyDescent="0.25">
      <c r="A615" s="293"/>
      <c r="B615" s="296"/>
      <c r="C615" s="297"/>
      <c r="D615" s="299"/>
      <c r="E615" s="171" t="s">
        <v>1052</v>
      </c>
    </row>
    <row r="616" spans="1:5" x14ac:dyDescent="0.25">
      <c r="A616" s="284" t="s">
        <v>1361</v>
      </c>
      <c r="B616" s="286" t="s">
        <v>1350</v>
      </c>
      <c r="C616" s="287"/>
      <c r="D616" s="290" t="s">
        <v>40</v>
      </c>
      <c r="E616" s="172" t="s">
        <v>1051</v>
      </c>
    </row>
    <row r="617" spans="1:5" x14ac:dyDescent="0.25">
      <c r="A617" s="285"/>
      <c r="B617" s="288"/>
      <c r="C617" s="289"/>
      <c r="D617" s="291"/>
      <c r="E617" s="173" t="s">
        <v>1052</v>
      </c>
    </row>
    <row r="618" spans="1:5" x14ac:dyDescent="0.25">
      <c r="A618" s="292" t="s">
        <v>1362</v>
      </c>
      <c r="B618" s="294" t="s">
        <v>1363</v>
      </c>
      <c r="C618" s="295"/>
      <c r="D618" s="298" t="s">
        <v>40</v>
      </c>
      <c r="E618" s="170" t="s">
        <v>1051</v>
      </c>
    </row>
    <row r="619" spans="1:5" x14ac:dyDescent="0.25">
      <c r="A619" s="293"/>
      <c r="B619" s="296"/>
      <c r="C619" s="297"/>
      <c r="D619" s="299"/>
      <c r="E619" s="171" t="s">
        <v>1052</v>
      </c>
    </row>
    <row r="620" spans="1:5" x14ac:dyDescent="0.25">
      <c r="A620" s="284" t="s">
        <v>1364</v>
      </c>
      <c r="B620" s="286" t="s">
        <v>1363</v>
      </c>
      <c r="C620" s="287"/>
      <c r="D620" s="290" t="s">
        <v>40</v>
      </c>
      <c r="E620" s="172" t="s">
        <v>1051</v>
      </c>
    </row>
    <row r="621" spans="1:5" x14ac:dyDescent="0.25">
      <c r="A621" s="285"/>
      <c r="B621" s="288"/>
      <c r="C621" s="289"/>
      <c r="D621" s="291"/>
      <c r="E621" s="173" t="s">
        <v>1052</v>
      </c>
    </row>
    <row r="622" spans="1:5" x14ac:dyDescent="0.25">
      <c r="A622" s="292" t="s">
        <v>1365</v>
      </c>
      <c r="B622" s="294" t="s">
        <v>1363</v>
      </c>
      <c r="C622" s="295"/>
      <c r="D622" s="298" t="s">
        <v>40</v>
      </c>
      <c r="E622" s="170" t="s">
        <v>1051</v>
      </c>
    </row>
    <row r="623" spans="1:5" x14ac:dyDescent="0.25">
      <c r="A623" s="293"/>
      <c r="B623" s="296"/>
      <c r="C623" s="297"/>
      <c r="D623" s="299"/>
      <c r="E623" s="171" t="s">
        <v>1052</v>
      </c>
    </row>
    <row r="624" spans="1:5" x14ac:dyDescent="0.25">
      <c r="A624" s="284" t="s">
        <v>1366</v>
      </c>
      <c r="B624" s="286" t="s">
        <v>1363</v>
      </c>
      <c r="C624" s="287"/>
      <c r="D624" s="290" t="s">
        <v>40</v>
      </c>
      <c r="E624" s="172" t="s">
        <v>1051</v>
      </c>
    </row>
    <row r="625" spans="1:5" x14ac:dyDescent="0.25">
      <c r="A625" s="285"/>
      <c r="B625" s="288"/>
      <c r="C625" s="289"/>
      <c r="D625" s="291"/>
      <c r="E625" s="173" t="s">
        <v>1052</v>
      </c>
    </row>
    <row r="626" spans="1:5" x14ac:dyDescent="0.25">
      <c r="A626" s="292" t="s">
        <v>1367</v>
      </c>
      <c r="B626" s="294" t="s">
        <v>1368</v>
      </c>
      <c r="C626" s="295"/>
      <c r="D626" s="298" t="s">
        <v>40</v>
      </c>
      <c r="E626" s="170" t="s">
        <v>1051</v>
      </c>
    </row>
    <row r="627" spans="1:5" x14ac:dyDescent="0.25">
      <c r="A627" s="293"/>
      <c r="B627" s="296"/>
      <c r="C627" s="297"/>
      <c r="D627" s="299"/>
      <c r="E627" s="171" t="s">
        <v>1052</v>
      </c>
    </row>
    <row r="628" spans="1:5" x14ac:dyDescent="0.25">
      <c r="A628" s="284" t="s">
        <v>1369</v>
      </c>
      <c r="B628" s="286" t="s">
        <v>1368</v>
      </c>
      <c r="C628" s="287"/>
      <c r="D628" s="290" t="s">
        <v>40</v>
      </c>
      <c r="E628" s="172" t="s">
        <v>1051</v>
      </c>
    </row>
    <row r="629" spans="1:5" x14ac:dyDescent="0.25">
      <c r="A629" s="285"/>
      <c r="B629" s="288"/>
      <c r="C629" s="289"/>
      <c r="D629" s="291"/>
      <c r="E629" s="173" t="s">
        <v>1052</v>
      </c>
    </row>
    <row r="630" spans="1:5" x14ac:dyDescent="0.25">
      <c r="A630" s="292" t="s">
        <v>1370</v>
      </c>
      <c r="B630" s="294" t="s">
        <v>1368</v>
      </c>
      <c r="C630" s="295"/>
      <c r="D630" s="298" t="s">
        <v>40</v>
      </c>
      <c r="E630" s="170" t="s">
        <v>1051</v>
      </c>
    </row>
    <row r="631" spans="1:5" x14ac:dyDescent="0.25">
      <c r="A631" s="293"/>
      <c r="B631" s="296"/>
      <c r="C631" s="297"/>
      <c r="D631" s="299"/>
      <c r="E631" s="171" t="s">
        <v>1052</v>
      </c>
    </row>
    <row r="632" spans="1:5" x14ac:dyDescent="0.25">
      <c r="A632" s="284" t="s">
        <v>1371</v>
      </c>
      <c r="B632" s="286" t="s">
        <v>1368</v>
      </c>
      <c r="C632" s="287"/>
      <c r="D632" s="290" t="s">
        <v>40</v>
      </c>
      <c r="E632" s="172" t="s">
        <v>1051</v>
      </c>
    </row>
    <row r="633" spans="1:5" x14ac:dyDescent="0.25">
      <c r="A633" s="285"/>
      <c r="B633" s="288"/>
      <c r="C633" s="289"/>
      <c r="D633" s="291"/>
      <c r="E633" s="173" t="s">
        <v>1052</v>
      </c>
    </row>
    <row r="634" spans="1:5" x14ac:dyDescent="0.25">
      <c r="A634" s="292" t="s">
        <v>1372</v>
      </c>
      <c r="B634" s="294" t="s">
        <v>1368</v>
      </c>
      <c r="C634" s="295"/>
      <c r="D634" s="298" t="s">
        <v>40</v>
      </c>
      <c r="E634" s="170" t="s">
        <v>1051</v>
      </c>
    </row>
    <row r="635" spans="1:5" x14ac:dyDescent="0.25">
      <c r="A635" s="293"/>
      <c r="B635" s="296"/>
      <c r="C635" s="297"/>
      <c r="D635" s="299"/>
      <c r="E635" s="171" t="s">
        <v>1052</v>
      </c>
    </row>
    <row r="636" spans="1:5" x14ac:dyDescent="0.25">
      <c r="A636" s="284" t="s">
        <v>1373</v>
      </c>
      <c r="B636" s="286" t="s">
        <v>1368</v>
      </c>
      <c r="C636" s="287"/>
      <c r="D636" s="290" t="s">
        <v>40</v>
      </c>
      <c r="E636" s="172" t="s">
        <v>1051</v>
      </c>
    </row>
    <row r="637" spans="1:5" x14ac:dyDescent="0.25">
      <c r="A637" s="285"/>
      <c r="B637" s="288"/>
      <c r="C637" s="289"/>
      <c r="D637" s="291"/>
      <c r="E637" s="173" t="s">
        <v>1052</v>
      </c>
    </row>
    <row r="638" spans="1:5" x14ac:dyDescent="0.25">
      <c r="A638" s="292" t="s">
        <v>1374</v>
      </c>
      <c r="B638" s="294" t="s">
        <v>1375</v>
      </c>
      <c r="C638" s="295"/>
      <c r="D638" s="298" t="s">
        <v>40</v>
      </c>
      <c r="E638" s="170" t="s">
        <v>1051</v>
      </c>
    </row>
    <row r="639" spans="1:5" x14ac:dyDescent="0.25">
      <c r="A639" s="293"/>
      <c r="B639" s="296"/>
      <c r="C639" s="297"/>
      <c r="D639" s="299"/>
      <c r="E639" s="171" t="s">
        <v>1052</v>
      </c>
    </row>
    <row r="640" spans="1:5" x14ac:dyDescent="0.25">
      <c r="A640" s="284" t="s">
        <v>1376</v>
      </c>
      <c r="B640" s="286" t="s">
        <v>1375</v>
      </c>
      <c r="C640" s="287"/>
      <c r="D640" s="290" t="s">
        <v>40</v>
      </c>
      <c r="E640" s="172" t="s">
        <v>1051</v>
      </c>
    </row>
    <row r="641" spans="1:5" x14ac:dyDescent="0.25">
      <c r="A641" s="285"/>
      <c r="B641" s="288"/>
      <c r="C641" s="289"/>
      <c r="D641" s="291"/>
      <c r="E641" s="173" t="s">
        <v>1052</v>
      </c>
    </row>
    <row r="642" spans="1:5" x14ac:dyDescent="0.25">
      <c r="A642" s="292" t="s">
        <v>1377</v>
      </c>
      <c r="B642" s="294" t="s">
        <v>1375</v>
      </c>
      <c r="C642" s="295"/>
      <c r="D642" s="298" t="s">
        <v>40</v>
      </c>
      <c r="E642" s="170" t="s">
        <v>1051</v>
      </c>
    </row>
    <row r="643" spans="1:5" x14ac:dyDescent="0.25">
      <c r="A643" s="293"/>
      <c r="B643" s="296"/>
      <c r="C643" s="297"/>
      <c r="D643" s="299"/>
      <c r="E643" s="171" t="s">
        <v>1052</v>
      </c>
    </row>
    <row r="644" spans="1:5" x14ac:dyDescent="0.25">
      <c r="A644" s="284" t="s">
        <v>1378</v>
      </c>
      <c r="B644" s="286" t="s">
        <v>1375</v>
      </c>
      <c r="C644" s="287"/>
      <c r="D644" s="290" t="s">
        <v>40</v>
      </c>
      <c r="E644" s="172" t="s">
        <v>1051</v>
      </c>
    </row>
    <row r="645" spans="1:5" x14ac:dyDescent="0.25">
      <c r="A645" s="285"/>
      <c r="B645" s="288"/>
      <c r="C645" s="289"/>
      <c r="D645" s="291"/>
      <c r="E645" s="173" t="s">
        <v>1052</v>
      </c>
    </row>
    <row r="646" spans="1:5" x14ac:dyDescent="0.25">
      <c r="A646" s="292" t="s">
        <v>1379</v>
      </c>
      <c r="B646" s="294" t="s">
        <v>1375</v>
      </c>
      <c r="C646" s="295"/>
      <c r="D646" s="298" t="s">
        <v>40</v>
      </c>
      <c r="E646" s="170" t="s">
        <v>1051</v>
      </c>
    </row>
    <row r="647" spans="1:5" x14ac:dyDescent="0.25">
      <c r="A647" s="293"/>
      <c r="B647" s="296"/>
      <c r="C647" s="297"/>
      <c r="D647" s="299"/>
      <c r="E647" s="171" t="s">
        <v>1052</v>
      </c>
    </row>
    <row r="648" spans="1:5" x14ac:dyDescent="0.25">
      <c r="A648" s="284" t="s">
        <v>1380</v>
      </c>
      <c r="B648" s="286" t="s">
        <v>1375</v>
      </c>
      <c r="C648" s="287"/>
      <c r="D648" s="290" t="s">
        <v>40</v>
      </c>
      <c r="E648" s="172" t="s">
        <v>1051</v>
      </c>
    </row>
    <row r="649" spans="1:5" x14ac:dyDescent="0.25">
      <c r="A649" s="285"/>
      <c r="B649" s="288"/>
      <c r="C649" s="289"/>
      <c r="D649" s="291"/>
      <c r="E649" s="173" t="s">
        <v>1052</v>
      </c>
    </row>
    <row r="650" spans="1:5" x14ac:dyDescent="0.25">
      <c r="A650" s="292" t="s">
        <v>1381</v>
      </c>
      <c r="B650" s="294" t="s">
        <v>1375</v>
      </c>
      <c r="C650" s="295"/>
      <c r="D650" s="298" t="s">
        <v>40</v>
      </c>
      <c r="E650" s="170" t="s">
        <v>1051</v>
      </c>
    </row>
    <row r="651" spans="1:5" x14ac:dyDescent="0.25">
      <c r="A651" s="293"/>
      <c r="B651" s="296"/>
      <c r="C651" s="297"/>
      <c r="D651" s="299"/>
      <c r="E651" s="171" t="s">
        <v>1052</v>
      </c>
    </row>
    <row r="652" spans="1:5" x14ac:dyDescent="0.25">
      <c r="A652" s="284" t="s">
        <v>1382</v>
      </c>
      <c r="B652" s="286" t="s">
        <v>1375</v>
      </c>
      <c r="C652" s="287"/>
      <c r="D652" s="290" t="s">
        <v>40</v>
      </c>
      <c r="E652" s="172" t="s">
        <v>1051</v>
      </c>
    </row>
    <row r="653" spans="1:5" x14ac:dyDescent="0.25">
      <c r="A653" s="285"/>
      <c r="B653" s="288"/>
      <c r="C653" s="289"/>
      <c r="D653" s="291"/>
      <c r="E653" s="173" t="s">
        <v>1052</v>
      </c>
    </row>
    <row r="654" spans="1:5" x14ac:dyDescent="0.25">
      <c r="A654" s="292" t="s">
        <v>1383</v>
      </c>
      <c r="B654" s="294" t="s">
        <v>1384</v>
      </c>
      <c r="C654" s="295"/>
      <c r="D654" s="298" t="s">
        <v>40</v>
      </c>
      <c r="E654" s="170" t="s">
        <v>1051</v>
      </c>
    </row>
    <row r="655" spans="1:5" x14ac:dyDescent="0.25">
      <c r="A655" s="293"/>
      <c r="B655" s="296"/>
      <c r="C655" s="297"/>
      <c r="D655" s="299"/>
      <c r="E655" s="171" t="s">
        <v>1052</v>
      </c>
    </row>
    <row r="656" spans="1:5" x14ac:dyDescent="0.25">
      <c r="A656" s="284" t="s">
        <v>1385</v>
      </c>
      <c r="B656" s="286" t="s">
        <v>1384</v>
      </c>
      <c r="C656" s="287"/>
      <c r="D656" s="290" t="s">
        <v>40</v>
      </c>
      <c r="E656" s="172" t="s">
        <v>1051</v>
      </c>
    </row>
    <row r="657" spans="1:5" x14ac:dyDescent="0.25">
      <c r="A657" s="285"/>
      <c r="B657" s="288"/>
      <c r="C657" s="289"/>
      <c r="D657" s="291"/>
      <c r="E657" s="173" t="s">
        <v>1052</v>
      </c>
    </row>
    <row r="658" spans="1:5" x14ac:dyDescent="0.25">
      <c r="A658" s="292" t="s">
        <v>1386</v>
      </c>
      <c r="B658" s="294" t="s">
        <v>1384</v>
      </c>
      <c r="C658" s="295"/>
      <c r="D658" s="298" t="s">
        <v>40</v>
      </c>
      <c r="E658" s="170" t="s">
        <v>1051</v>
      </c>
    </row>
    <row r="659" spans="1:5" x14ac:dyDescent="0.25">
      <c r="A659" s="293"/>
      <c r="B659" s="296"/>
      <c r="C659" s="297"/>
      <c r="D659" s="299"/>
      <c r="E659" s="171" t="s">
        <v>1052</v>
      </c>
    </row>
    <row r="660" spans="1:5" x14ac:dyDescent="0.25">
      <c r="A660" s="284" t="s">
        <v>1078</v>
      </c>
      <c r="B660" s="286" t="s">
        <v>1384</v>
      </c>
      <c r="C660" s="287"/>
      <c r="D660" s="290" t="s">
        <v>40</v>
      </c>
      <c r="E660" s="172" t="s">
        <v>1051</v>
      </c>
    </row>
    <row r="661" spans="1:5" x14ac:dyDescent="0.25">
      <c r="A661" s="285"/>
      <c r="B661" s="288"/>
      <c r="C661" s="289"/>
      <c r="D661" s="291"/>
      <c r="E661" s="173" t="s">
        <v>1052</v>
      </c>
    </row>
    <row r="662" spans="1:5" x14ac:dyDescent="0.25">
      <c r="A662" s="292" t="s">
        <v>1387</v>
      </c>
      <c r="B662" s="294" t="s">
        <v>1384</v>
      </c>
      <c r="C662" s="295"/>
      <c r="D662" s="298" t="s">
        <v>40</v>
      </c>
      <c r="E662" s="170" t="s">
        <v>1051</v>
      </c>
    </row>
    <row r="663" spans="1:5" x14ac:dyDescent="0.25">
      <c r="A663" s="293"/>
      <c r="B663" s="296"/>
      <c r="C663" s="297"/>
      <c r="D663" s="299"/>
      <c r="E663" s="171" t="s">
        <v>1052</v>
      </c>
    </row>
    <row r="664" spans="1:5" x14ac:dyDescent="0.25">
      <c r="A664" s="284" t="s">
        <v>1388</v>
      </c>
      <c r="B664" s="286" t="s">
        <v>1384</v>
      </c>
      <c r="C664" s="287"/>
      <c r="D664" s="290" t="s">
        <v>40</v>
      </c>
      <c r="E664" s="172" t="s">
        <v>1051</v>
      </c>
    </row>
    <row r="665" spans="1:5" x14ac:dyDescent="0.25">
      <c r="A665" s="285"/>
      <c r="B665" s="288"/>
      <c r="C665" s="289"/>
      <c r="D665" s="291"/>
      <c r="E665" s="173" t="s">
        <v>1052</v>
      </c>
    </row>
    <row r="666" spans="1:5" x14ac:dyDescent="0.25">
      <c r="A666" s="292" t="s">
        <v>1389</v>
      </c>
      <c r="B666" s="294" t="s">
        <v>1384</v>
      </c>
      <c r="C666" s="295"/>
      <c r="D666" s="298" t="s">
        <v>40</v>
      </c>
      <c r="E666" s="170" t="s">
        <v>1051</v>
      </c>
    </row>
    <row r="667" spans="1:5" x14ac:dyDescent="0.25">
      <c r="A667" s="293"/>
      <c r="B667" s="296"/>
      <c r="C667" s="297"/>
      <c r="D667" s="299"/>
      <c r="E667" s="171" t="s">
        <v>1052</v>
      </c>
    </row>
    <row r="668" spans="1:5" x14ac:dyDescent="0.25">
      <c r="A668" s="284" t="s">
        <v>1390</v>
      </c>
      <c r="B668" s="286" t="s">
        <v>1384</v>
      </c>
      <c r="C668" s="287"/>
      <c r="D668" s="290" t="s">
        <v>40</v>
      </c>
      <c r="E668" s="172" t="s">
        <v>1051</v>
      </c>
    </row>
    <row r="669" spans="1:5" x14ac:dyDescent="0.25">
      <c r="A669" s="285"/>
      <c r="B669" s="288"/>
      <c r="C669" s="289"/>
      <c r="D669" s="291"/>
      <c r="E669" s="173" t="s">
        <v>1052</v>
      </c>
    </row>
    <row r="670" spans="1:5" x14ac:dyDescent="0.25">
      <c r="A670" s="292" t="s">
        <v>1391</v>
      </c>
      <c r="B670" s="294" t="s">
        <v>1384</v>
      </c>
      <c r="C670" s="295"/>
      <c r="D670" s="298" t="s">
        <v>40</v>
      </c>
      <c r="E670" s="170" t="s">
        <v>1051</v>
      </c>
    </row>
    <row r="671" spans="1:5" x14ac:dyDescent="0.25">
      <c r="A671" s="293"/>
      <c r="B671" s="296"/>
      <c r="C671" s="297"/>
      <c r="D671" s="299"/>
      <c r="E671" s="171" t="s">
        <v>1052</v>
      </c>
    </row>
    <row r="672" spans="1:5" x14ac:dyDescent="0.25">
      <c r="A672" s="284" t="s">
        <v>1392</v>
      </c>
      <c r="B672" s="286" t="s">
        <v>1384</v>
      </c>
      <c r="C672" s="287"/>
      <c r="D672" s="290" t="s">
        <v>40</v>
      </c>
      <c r="E672" s="172" t="s">
        <v>1051</v>
      </c>
    </row>
    <row r="673" spans="1:5" x14ac:dyDescent="0.25">
      <c r="A673" s="285"/>
      <c r="B673" s="288"/>
      <c r="C673" s="289"/>
      <c r="D673" s="291"/>
      <c r="E673" s="173" t="s">
        <v>1052</v>
      </c>
    </row>
    <row r="674" spans="1:5" x14ac:dyDescent="0.25">
      <c r="A674" s="292" t="s">
        <v>1393</v>
      </c>
      <c r="B674" s="294" t="s">
        <v>1384</v>
      </c>
      <c r="C674" s="295"/>
      <c r="D674" s="298" t="s">
        <v>40</v>
      </c>
      <c r="E674" s="170" t="s">
        <v>1051</v>
      </c>
    </row>
    <row r="675" spans="1:5" x14ac:dyDescent="0.25">
      <c r="A675" s="293"/>
      <c r="B675" s="296"/>
      <c r="C675" s="297"/>
      <c r="D675" s="299"/>
      <c r="E675" s="171" t="s">
        <v>1052</v>
      </c>
    </row>
    <row r="676" spans="1:5" x14ac:dyDescent="0.25">
      <c r="A676" s="284" t="s">
        <v>1394</v>
      </c>
      <c r="B676" s="286" t="s">
        <v>1384</v>
      </c>
      <c r="C676" s="287"/>
      <c r="D676" s="290" t="s">
        <v>40</v>
      </c>
      <c r="E676" s="172" t="s">
        <v>1051</v>
      </c>
    </row>
    <row r="677" spans="1:5" x14ac:dyDescent="0.25">
      <c r="A677" s="285"/>
      <c r="B677" s="288"/>
      <c r="C677" s="289"/>
      <c r="D677" s="291"/>
      <c r="E677" s="173" t="s">
        <v>1052</v>
      </c>
    </row>
    <row r="678" spans="1:5" x14ac:dyDescent="0.25">
      <c r="A678" s="292" t="s">
        <v>1079</v>
      </c>
      <c r="B678" s="294" t="s">
        <v>1384</v>
      </c>
      <c r="C678" s="295"/>
      <c r="D678" s="298" t="s">
        <v>40</v>
      </c>
      <c r="E678" s="170" t="s">
        <v>1051</v>
      </c>
    </row>
    <row r="679" spans="1:5" x14ac:dyDescent="0.25">
      <c r="A679" s="293"/>
      <c r="B679" s="296"/>
      <c r="C679" s="297"/>
      <c r="D679" s="299"/>
      <c r="E679" s="171" t="s">
        <v>1052</v>
      </c>
    </row>
    <row r="680" spans="1:5" x14ac:dyDescent="0.25">
      <c r="A680" s="284" t="s">
        <v>1395</v>
      </c>
      <c r="B680" s="286" t="s">
        <v>1384</v>
      </c>
      <c r="C680" s="287"/>
      <c r="D680" s="290" t="s">
        <v>40</v>
      </c>
      <c r="E680" s="172" t="s">
        <v>1051</v>
      </c>
    </row>
    <row r="681" spans="1:5" x14ac:dyDescent="0.25">
      <c r="A681" s="285"/>
      <c r="B681" s="288"/>
      <c r="C681" s="289"/>
      <c r="D681" s="291"/>
      <c r="E681" s="173" t="s">
        <v>1052</v>
      </c>
    </row>
    <row r="682" spans="1:5" x14ac:dyDescent="0.25">
      <c r="A682" s="292" t="s">
        <v>1396</v>
      </c>
      <c r="B682" s="294" t="s">
        <v>1384</v>
      </c>
      <c r="C682" s="295"/>
      <c r="D682" s="298" t="s">
        <v>40</v>
      </c>
      <c r="E682" s="170" t="s">
        <v>1051</v>
      </c>
    </row>
    <row r="683" spans="1:5" x14ac:dyDescent="0.25">
      <c r="A683" s="293"/>
      <c r="B683" s="296"/>
      <c r="C683" s="297"/>
      <c r="D683" s="299"/>
      <c r="E683" s="171" t="s">
        <v>1052</v>
      </c>
    </row>
    <row r="684" spans="1:5" x14ac:dyDescent="0.25">
      <c r="A684" s="284" t="s">
        <v>1397</v>
      </c>
      <c r="B684" s="286" t="s">
        <v>1384</v>
      </c>
      <c r="C684" s="287"/>
      <c r="D684" s="290" t="s">
        <v>40</v>
      </c>
      <c r="E684" s="172" t="s">
        <v>1051</v>
      </c>
    </row>
    <row r="685" spans="1:5" x14ac:dyDescent="0.25">
      <c r="A685" s="285"/>
      <c r="B685" s="288"/>
      <c r="C685" s="289"/>
      <c r="D685" s="291"/>
      <c r="E685" s="173" t="s">
        <v>1052</v>
      </c>
    </row>
    <row r="686" spans="1:5" x14ac:dyDescent="0.25">
      <c r="A686" s="292" t="s">
        <v>1398</v>
      </c>
      <c r="B686" s="294" t="s">
        <v>1399</v>
      </c>
      <c r="C686" s="295"/>
      <c r="D686" s="298" t="s">
        <v>40</v>
      </c>
      <c r="E686" s="170" t="s">
        <v>1051</v>
      </c>
    </row>
    <row r="687" spans="1:5" x14ac:dyDescent="0.25">
      <c r="A687" s="293"/>
      <c r="B687" s="296"/>
      <c r="C687" s="297"/>
      <c r="D687" s="299"/>
      <c r="E687" s="171" t="s">
        <v>1052</v>
      </c>
    </row>
    <row r="688" spans="1:5" x14ac:dyDescent="0.25">
      <c r="A688" s="284" t="s">
        <v>1400</v>
      </c>
      <c r="B688" s="286" t="s">
        <v>1399</v>
      </c>
      <c r="C688" s="287"/>
      <c r="D688" s="290" t="s">
        <v>40</v>
      </c>
      <c r="E688" s="172" t="s">
        <v>1051</v>
      </c>
    </row>
    <row r="689" spans="1:5" x14ac:dyDescent="0.25">
      <c r="A689" s="285"/>
      <c r="B689" s="288"/>
      <c r="C689" s="289"/>
      <c r="D689" s="291"/>
      <c r="E689" s="173" t="s">
        <v>1052</v>
      </c>
    </row>
    <row r="690" spans="1:5" x14ac:dyDescent="0.25">
      <c r="A690" s="292" t="s">
        <v>1401</v>
      </c>
      <c r="B690" s="294" t="s">
        <v>1402</v>
      </c>
      <c r="C690" s="295"/>
      <c r="D690" s="298" t="s">
        <v>40</v>
      </c>
      <c r="E690" s="170" t="s">
        <v>1051</v>
      </c>
    </row>
    <row r="691" spans="1:5" x14ac:dyDescent="0.25">
      <c r="A691" s="293"/>
      <c r="B691" s="296"/>
      <c r="C691" s="297"/>
      <c r="D691" s="299"/>
      <c r="E691" s="171" t="s">
        <v>1052</v>
      </c>
    </row>
    <row r="692" spans="1:5" x14ac:dyDescent="0.25">
      <c r="A692" s="284" t="s">
        <v>1403</v>
      </c>
      <c r="B692" s="286" t="s">
        <v>1402</v>
      </c>
      <c r="C692" s="287"/>
      <c r="D692" s="290" t="s">
        <v>40</v>
      </c>
      <c r="E692" s="172" t="s">
        <v>1051</v>
      </c>
    </row>
    <row r="693" spans="1:5" x14ac:dyDescent="0.25">
      <c r="A693" s="285"/>
      <c r="B693" s="288"/>
      <c r="C693" s="289"/>
      <c r="D693" s="291"/>
      <c r="E693" s="173" t="s">
        <v>1052</v>
      </c>
    </row>
    <row r="694" spans="1:5" x14ac:dyDescent="0.25">
      <c r="A694" s="292" t="s">
        <v>1404</v>
      </c>
      <c r="B694" s="294" t="s">
        <v>1399</v>
      </c>
      <c r="C694" s="295"/>
      <c r="D694" s="298" t="s">
        <v>40</v>
      </c>
      <c r="E694" s="170" t="s">
        <v>1051</v>
      </c>
    </row>
    <row r="695" spans="1:5" x14ac:dyDescent="0.25">
      <c r="A695" s="293"/>
      <c r="B695" s="296"/>
      <c r="C695" s="297"/>
      <c r="D695" s="299"/>
      <c r="E695" s="171" t="s">
        <v>1052</v>
      </c>
    </row>
    <row r="696" spans="1:5" x14ac:dyDescent="0.25">
      <c r="A696" s="284" t="s">
        <v>1405</v>
      </c>
      <c r="B696" s="286" t="s">
        <v>1399</v>
      </c>
      <c r="C696" s="287"/>
      <c r="D696" s="290" t="s">
        <v>40</v>
      </c>
      <c r="E696" s="172" t="s">
        <v>1051</v>
      </c>
    </row>
    <row r="697" spans="1:5" x14ac:dyDescent="0.25">
      <c r="A697" s="285"/>
      <c r="B697" s="288"/>
      <c r="C697" s="289"/>
      <c r="D697" s="291"/>
      <c r="E697" s="173" t="s">
        <v>1052</v>
      </c>
    </row>
    <row r="698" spans="1:5" x14ac:dyDescent="0.25">
      <c r="A698" s="292" t="s">
        <v>1406</v>
      </c>
      <c r="B698" s="294" t="s">
        <v>1402</v>
      </c>
      <c r="C698" s="295"/>
      <c r="D698" s="298" t="s">
        <v>40</v>
      </c>
      <c r="E698" s="170" t="s">
        <v>1051</v>
      </c>
    </row>
    <row r="699" spans="1:5" x14ac:dyDescent="0.25">
      <c r="A699" s="293"/>
      <c r="B699" s="296"/>
      <c r="C699" s="297"/>
      <c r="D699" s="299"/>
      <c r="E699" s="171" t="s">
        <v>1052</v>
      </c>
    </row>
    <row r="700" spans="1:5" x14ac:dyDescent="0.25">
      <c r="A700" s="284" t="s">
        <v>1407</v>
      </c>
      <c r="B700" s="286" t="s">
        <v>1399</v>
      </c>
      <c r="C700" s="287"/>
      <c r="D700" s="290" t="s">
        <v>40</v>
      </c>
      <c r="E700" s="172" t="s">
        <v>1051</v>
      </c>
    </row>
    <row r="701" spans="1:5" x14ac:dyDescent="0.25">
      <c r="A701" s="285"/>
      <c r="B701" s="288"/>
      <c r="C701" s="289"/>
      <c r="D701" s="291"/>
      <c r="E701" s="173" t="s">
        <v>1052</v>
      </c>
    </row>
    <row r="702" spans="1:5" x14ac:dyDescent="0.25">
      <c r="A702" s="292" t="s">
        <v>1408</v>
      </c>
      <c r="B702" s="294" t="s">
        <v>1402</v>
      </c>
      <c r="C702" s="295"/>
      <c r="D702" s="298" t="s">
        <v>40</v>
      </c>
      <c r="E702" s="170" t="s">
        <v>1051</v>
      </c>
    </row>
    <row r="703" spans="1:5" x14ac:dyDescent="0.25">
      <c r="A703" s="293"/>
      <c r="B703" s="296"/>
      <c r="C703" s="297"/>
      <c r="D703" s="299"/>
      <c r="E703" s="171" t="s">
        <v>1052</v>
      </c>
    </row>
    <row r="704" spans="1:5" x14ac:dyDescent="0.25">
      <c r="A704" s="284" t="s">
        <v>1409</v>
      </c>
      <c r="B704" s="286" t="s">
        <v>1410</v>
      </c>
      <c r="C704" s="287"/>
      <c r="D704" s="290" t="s">
        <v>40</v>
      </c>
      <c r="E704" s="172" t="s">
        <v>1051</v>
      </c>
    </row>
    <row r="705" spans="1:5" x14ac:dyDescent="0.25">
      <c r="A705" s="285"/>
      <c r="B705" s="288"/>
      <c r="C705" s="289"/>
      <c r="D705" s="291"/>
      <c r="E705" s="173" t="s">
        <v>1052</v>
      </c>
    </row>
    <row r="706" spans="1:5" x14ac:dyDescent="0.25">
      <c r="A706" s="292" t="s">
        <v>1411</v>
      </c>
      <c r="B706" s="294" t="s">
        <v>1410</v>
      </c>
      <c r="C706" s="295"/>
      <c r="D706" s="298" t="s">
        <v>40</v>
      </c>
      <c r="E706" s="170" t="s">
        <v>1051</v>
      </c>
    </row>
    <row r="707" spans="1:5" x14ac:dyDescent="0.25">
      <c r="A707" s="293"/>
      <c r="B707" s="296"/>
      <c r="C707" s="297"/>
      <c r="D707" s="299"/>
      <c r="E707" s="171" t="s">
        <v>1052</v>
      </c>
    </row>
    <row r="708" spans="1:5" x14ac:dyDescent="0.25">
      <c r="A708" s="284" t="s">
        <v>1412</v>
      </c>
      <c r="B708" s="286" t="s">
        <v>1410</v>
      </c>
      <c r="C708" s="287"/>
      <c r="D708" s="290" t="s">
        <v>40</v>
      </c>
      <c r="E708" s="172" t="s">
        <v>1051</v>
      </c>
    </row>
    <row r="709" spans="1:5" x14ac:dyDescent="0.25">
      <c r="A709" s="285"/>
      <c r="B709" s="288"/>
      <c r="C709" s="289"/>
      <c r="D709" s="291"/>
      <c r="E709" s="173" t="s">
        <v>1052</v>
      </c>
    </row>
    <row r="710" spans="1:5" x14ac:dyDescent="0.25">
      <c r="A710" s="292" t="s">
        <v>1413</v>
      </c>
      <c r="B710" s="294" t="s">
        <v>1410</v>
      </c>
      <c r="C710" s="295"/>
      <c r="D710" s="298" t="s">
        <v>40</v>
      </c>
      <c r="E710" s="170" t="s">
        <v>1051</v>
      </c>
    </row>
    <row r="711" spans="1:5" x14ac:dyDescent="0.25">
      <c r="A711" s="293"/>
      <c r="B711" s="296"/>
      <c r="C711" s="297"/>
      <c r="D711" s="299"/>
      <c r="E711" s="171" t="s">
        <v>1052</v>
      </c>
    </row>
    <row r="712" spans="1:5" x14ac:dyDescent="0.25">
      <c r="A712" s="284" t="s">
        <v>1414</v>
      </c>
      <c r="B712" s="286" t="s">
        <v>1415</v>
      </c>
      <c r="C712" s="287"/>
      <c r="D712" s="290" t="s">
        <v>40</v>
      </c>
      <c r="E712" s="172" t="s">
        <v>1051</v>
      </c>
    </row>
    <row r="713" spans="1:5" x14ac:dyDescent="0.25">
      <c r="A713" s="285"/>
      <c r="B713" s="288"/>
      <c r="C713" s="289"/>
      <c r="D713" s="291"/>
      <c r="E713" s="173" t="s">
        <v>1052</v>
      </c>
    </row>
    <row r="714" spans="1:5" x14ac:dyDescent="0.25">
      <c r="A714" s="292" t="s">
        <v>1416</v>
      </c>
      <c r="B714" s="294" t="s">
        <v>1415</v>
      </c>
      <c r="C714" s="295"/>
      <c r="D714" s="298" t="s">
        <v>40</v>
      </c>
      <c r="E714" s="170" t="s">
        <v>1051</v>
      </c>
    </row>
    <row r="715" spans="1:5" x14ac:dyDescent="0.25">
      <c r="A715" s="293"/>
      <c r="B715" s="296"/>
      <c r="C715" s="297"/>
      <c r="D715" s="299"/>
      <c r="E715" s="171" t="s">
        <v>1052</v>
      </c>
    </row>
    <row r="716" spans="1:5" x14ac:dyDescent="0.25">
      <c r="A716" s="284" t="s">
        <v>1417</v>
      </c>
      <c r="B716" s="286" t="s">
        <v>1415</v>
      </c>
      <c r="C716" s="287"/>
      <c r="D716" s="290" t="s">
        <v>40</v>
      </c>
      <c r="E716" s="172" t="s">
        <v>1051</v>
      </c>
    </row>
    <row r="717" spans="1:5" x14ac:dyDescent="0.25">
      <c r="A717" s="285"/>
      <c r="B717" s="288"/>
      <c r="C717" s="289"/>
      <c r="D717" s="291"/>
      <c r="E717" s="173" t="s">
        <v>1052</v>
      </c>
    </row>
    <row r="718" spans="1:5" x14ac:dyDescent="0.25">
      <c r="A718" s="292" t="s">
        <v>1418</v>
      </c>
      <c r="B718" s="294" t="s">
        <v>1415</v>
      </c>
      <c r="C718" s="295"/>
      <c r="D718" s="298" t="s">
        <v>40</v>
      </c>
      <c r="E718" s="170" t="s">
        <v>1051</v>
      </c>
    </row>
    <row r="719" spans="1:5" x14ac:dyDescent="0.25">
      <c r="A719" s="293"/>
      <c r="B719" s="296"/>
      <c r="C719" s="297"/>
      <c r="D719" s="299"/>
      <c r="E719" s="171" t="s">
        <v>1052</v>
      </c>
    </row>
    <row r="720" spans="1:5" x14ac:dyDescent="0.25">
      <c r="A720" s="284" t="s">
        <v>1419</v>
      </c>
      <c r="B720" s="286" t="s">
        <v>1415</v>
      </c>
      <c r="C720" s="287"/>
      <c r="D720" s="290" t="s">
        <v>40</v>
      </c>
      <c r="E720" s="172" t="s">
        <v>1051</v>
      </c>
    </row>
    <row r="721" spans="1:5" x14ac:dyDescent="0.25">
      <c r="A721" s="285"/>
      <c r="B721" s="288"/>
      <c r="C721" s="289"/>
      <c r="D721" s="291"/>
      <c r="E721" s="173" t="s">
        <v>1052</v>
      </c>
    </row>
    <row r="722" spans="1:5" x14ac:dyDescent="0.25">
      <c r="A722" s="292" t="s">
        <v>1420</v>
      </c>
      <c r="B722" s="294" t="s">
        <v>1415</v>
      </c>
      <c r="C722" s="295"/>
      <c r="D722" s="298" t="s">
        <v>40</v>
      </c>
      <c r="E722" s="170" t="s">
        <v>1051</v>
      </c>
    </row>
    <row r="723" spans="1:5" x14ac:dyDescent="0.25">
      <c r="A723" s="293"/>
      <c r="B723" s="296"/>
      <c r="C723" s="297"/>
      <c r="D723" s="299"/>
      <c r="E723" s="171" t="s">
        <v>1052</v>
      </c>
    </row>
    <row r="724" spans="1:5" x14ac:dyDescent="0.25">
      <c r="A724" s="284" t="s">
        <v>1421</v>
      </c>
      <c r="B724" s="286" t="s">
        <v>1422</v>
      </c>
      <c r="C724" s="287"/>
      <c r="D724" s="290" t="s">
        <v>40</v>
      </c>
      <c r="E724" s="172" t="s">
        <v>1051</v>
      </c>
    </row>
    <row r="725" spans="1:5" x14ac:dyDescent="0.25">
      <c r="A725" s="285"/>
      <c r="B725" s="288"/>
      <c r="C725" s="289"/>
      <c r="D725" s="291"/>
      <c r="E725" s="173" t="s">
        <v>1052</v>
      </c>
    </row>
    <row r="726" spans="1:5" x14ac:dyDescent="0.25">
      <c r="A726" s="292" t="s">
        <v>1423</v>
      </c>
      <c r="B726" s="294" t="s">
        <v>1422</v>
      </c>
      <c r="C726" s="295"/>
      <c r="D726" s="298" t="s">
        <v>40</v>
      </c>
      <c r="E726" s="170" t="s">
        <v>1051</v>
      </c>
    </row>
    <row r="727" spans="1:5" x14ac:dyDescent="0.25">
      <c r="A727" s="293"/>
      <c r="B727" s="296"/>
      <c r="C727" s="297"/>
      <c r="D727" s="299"/>
      <c r="E727" s="171" t="s">
        <v>1052</v>
      </c>
    </row>
    <row r="728" spans="1:5" x14ac:dyDescent="0.25">
      <c r="A728" s="284" t="s">
        <v>1424</v>
      </c>
      <c r="B728" s="286" t="s">
        <v>1422</v>
      </c>
      <c r="C728" s="287"/>
      <c r="D728" s="290" t="s">
        <v>40</v>
      </c>
      <c r="E728" s="172" t="s">
        <v>1051</v>
      </c>
    </row>
    <row r="729" spans="1:5" x14ac:dyDescent="0.25">
      <c r="A729" s="285"/>
      <c r="B729" s="288"/>
      <c r="C729" s="289"/>
      <c r="D729" s="291"/>
      <c r="E729" s="173" t="s">
        <v>1052</v>
      </c>
    </row>
    <row r="730" spans="1:5" x14ac:dyDescent="0.25">
      <c r="A730" s="292" t="s">
        <v>1425</v>
      </c>
      <c r="B730" s="294" t="s">
        <v>1422</v>
      </c>
      <c r="C730" s="295"/>
      <c r="D730" s="298" t="s">
        <v>40</v>
      </c>
      <c r="E730" s="170" t="s">
        <v>1051</v>
      </c>
    </row>
    <row r="731" spans="1:5" x14ac:dyDescent="0.25">
      <c r="A731" s="293"/>
      <c r="B731" s="296"/>
      <c r="C731" s="297"/>
      <c r="D731" s="299"/>
      <c r="E731" s="171" t="s">
        <v>1052</v>
      </c>
    </row>
    <row r="732" spans="1:5" x14ac:dyDescent="0.25">
      <c r="A732" s="284" t="s">
        <v>1426</v>
      </c>
      <c r="B732" s="286" t="s">
        <v>1422</v>
      </c>
      <c r="C732" s="287"/>
      <c r="D732" s="290" t="s">
        <v>40</v>
      </c>
      <c r="E732" s="172" t="s">
        <v>1051</v>
      </c>
    </row>
    <row r="733" spans="1:5" x14ac:dyDescent="0.25">
      <c r="A733" s="285"/>
      <c r="B733" s="288"/>
      <c r="C733" s="289"/>
      <c r="D733" s="291"/>
      <c r="E733" s="173" t="s">
        <v>1052</v>
      </c>
    </row>
    <row r="734" spans="1:5" x14ac:dyDescent="0.25">
      <c r="A734" s="292" t="s">
        <v>1427</v>
      </c>
      <c r="B734" s="294" t="s">
        <v>1363</v>
      </c>
      <c r="C734" s="295"/>
      <c r="D734" s="298" t="s">
        <v>40</v>
      </c>
      <c r="E734" s="170" t="s">
        <v>1051</v>
      </c>
    </row>
    <row r="735" spans="1:5" x14ac:dyDescent="0.25">
      <c r="A735" s="293"/>
      <c r="B735" s="296"/>
      <c r="C735" s="297"/>
      <c r="D735" s="299"/>
      <c r="E735" s="171" t="s">
        <v>1052</v>
      </c>
    </row>
    <row r="736" spans="1:5" x14ac:dyDescent="0.25">
      <c r="A736" s="284" t="s">
        <v>1304</v>
      </c>
      <c r="B736" s="286"/>
      <c r="C736" s="287"/>
      <c r="D736" s="290" t="s">
        <v>40</v>
      </c>
      <c r="E736" s="172" t="s">
        <v>1051</v>
      </c>
    </row>
    <row r="737" spans="1:5" x14ac:dyDescent="0.25">
      <c r="A737" s="285"/>
      <c r="B737" s="288"/>
      <c r="C737" s="289"/>
      <c r="D737" s="291"/>
      <c r="E737" s="173" t="s">
        <v>1052</v>
      </c>
    </row>
    <row r="738" spans="1:5" x14ac:dyDescent="0.25">
      <c r="A738" s="292" t="s">
        <v>1323</v>
      </c>
      <c r="B738" s="294"/>
      <c r="C738" s="295"/>
      <c r="D738" s="298" t="s">
        <v>40</v>
      </c>
      <c r="E738" s="170" t="s">
        <v>1051</v>
      </c>
    </row>
    <row r="739" spans="1:5" x14ac:dyDescent="0.25">
      <c r="A739" s="293"/>
      <c r="B739" s="296"/>
      <c r="C739" s="297"/>
      <c r="D739" s="299"/>
      <c r="E739" s="171" t="s">
        <v>1052</v>
      </c>
    </row>
    <row r="740" spans="1:5" x14ac:dyDescent="0.25">
      <c r="A740" s="284" t="s">
        <v>1329</v>
      </c>
      <c r="B740" s="286"/>
      <c r="C740" s="287"/>
      <c r="D740" s="290" t="s">
        <v>40</v>
      </c>
      <c r="E740" s="172" t="s">
        <v>1051</v>
      </c>
    </row>
    <row r="741" spans="1:5" x14ac:dyDescent="0.25">
      <c r="A741" s="285"/>
      <c r="B741" s="288"/>
      <c r="C741" s="289"/>
      <c r="D741" s="291"/>
      <c r="E741" s="173" t="s">
        <v>1052</v>
      </c>
    </row>
    <row r="742" spans="1:5" x14ac:dyDescent="0.25">
      <c r="A742" s="292" t="s">
        <v>1342</v>
      </c>
      <c r="B742" s="294"/>
      <c r="C742" s="295"/>
      <c r="D742" s="298" t="s">
        <v>40</v>
      </c>
      <c r="E742" s="170" t="s">
        <v>1051</v>
      </c>
    </row>
    <row r="743" spans="1:5" x14ac:dyDescent="0.25">
      <c r="A743" s="293"/>
      <c r="B743" s="296"/>
      <c r="C743" s="297"/>
      <c r="D743" s="299"/>
      <c r="E743" s="171" t="s">
        <v>1052</v>
      </c>
    </row>
    <row r="744" spans="1:5" x14ac:dyDescent="0.25">
      <c r="A744" s="284" t="s">
        <v>1363</v>
      </c>
      <c r="B744" s="286"/>
      <c r="C744" s="287"/>
      <c r="D744" s="290" t="s">
        <v>40</v>
      </c>
      <c r="E744" s="172" t="s">
        <v>1051</v>
      </c>
    </row>
    <row r="745" spans="1:5" x14ac:dyDescent="0.25">
      <c r="A745" s="285"/>
      <c r="B745" s="288"/>
      <c r="C745" s="289"/>
      <c r="D745" s="291"/>
      <c r="E745" s="173" t="s">
        <v>1052</v>
      </c>
    </row>
    <row r="746" spans="1:5" x14ac:dyDescent="0.25">
      <c r="A746" s="292" t="s">
        <v>1368</v>
      </c>
      <c r="B746" s="294"/>
      <c r="C746" s="295"/>
      <c r="D746" s="298" t="s">
        <v>40</v>
      </c>
      <c r="E746" s="170" t="s">
        <v>1051</v>
      </c>
    </row>
    <row r="747" spans="1:5" x14ac:dyDescent="0.25">
      <c r="A747" s="293"/>
      <c r="B747" s="296"/>
      <c r="C747" s="297"/>
      <c r="D747" s="299"/>
      <c r="E747" s="171" t="s">
        <v>1052</v>
      </c>
    </row>
    <row r="748" spans="1:5" x14ac:dyDescent="0.25">
      <c r="A748" s="284" t="s">
        <v>1375</v>
      </c>
      <c r="B748" s="286"/>
      <c r="C748" s="287"/>
      <c r="D748" s="290" t="s">
        <v>40</v>
      </c>
      <c r="E748" s="172" t="s">
        <v>1051</v>
      </c>
    </row>
    <row r="749" spans="1:5" x14ac:dyDescent="0.25">
      <c r="A749" s="285"/>
      <c r="B749" s="288"/>
      <c r="C749" s="289"/>
      <c r="D749" s="291"/>
      <c r="E749" s="173" t="s">
        <v>1052</v>
      </c>
    </row>
    <row r="750" spans="1:5" x14ac:dyDescent="0.25">
      <c r="A750" s="292" t="s">
        <v>1384</v>
      </c>
      <c r="B750" s="294"/>
      <c r="C750" s="295"/>
      <c r="D750" s="298" t="s">
        <v>40</v>
      </c>
      <c r="E750" s="170" t="s">
        <v>1051</v>
      </c>
    </row>
    <row r="751" spans="1:5" x14ac:dyDescent="0.25">
      <c r="A751" s="293"/>
      <c r="B751" s="296"/>
      <c r="C751" s="297"/>
      <c r="D751" s="299"/>
      <c r="E751" s="171" t="s">
        <v>1052</v>
      </c>
    </row>
    <row r="752" spans="1:5" x14ac:dyDescent="0.25">
      <c r="A752" s="284" t="s">
        <v>1399</v>
      </c>
      <c r="B752" s="286"/>
      <c r="C752" s="287"/>
      <c r="D752" s="290" t="s">
        <v>40</v>
      </c>
      <c r="E752" s="172" t="s">
        <v>1051</v>
      </c>
    </row>
    <row r="753" spans="1:5" x14ac:dyDescent="0.25">
      <c r="A753" s="285"/>
      <c r="B753" s="288"/>
      <c r="C753" s="289"/>
      <c r="D753" s="291"/>
      <c r="E753" s="173" t="s">
        <v>1052</v>
      </c>
    </row>
    <row r="754" spans="1:5" x14ac:dyDescent="0.25">
      <c r="A754" s="292" t="s">
        <v>1410</v>
      </c>
      <c r="B754" s="294"/>
      <c r="C754" s="295"/>
      <c r="D754" s="298" t="s">
        <v>40</v>
      </c>
      <c r="E754" s="170" t="s">
        <v>1051</v>
      </c>
    </row>
    <row r="755" spans="1:5" x14ac:dyDescent="0.25">
      <c r="A755" s="293"/>
      <c r="B755" s="296"/>
      <c r="C755" s="297"/>
      <c r="D755" s="299"/>
      <c r="E755" s="171" t="s">
        <v>1052</v>
      </c>
    </row>
    <row r="756" spans="1:5" x14ac:dyDescent="0.25">
      <c r="A756" s="284" t="s">
        <v>1415</v>
      </c>
      <c r="B756" s="286"/>
      <c r="C756" s="287"/>
      <c r="D756" s="290" t="s">
        <v>40</v>
      </c>
      <c r="E756" s="172" t="s">
        <v>1051</v>
      </c>
    </row>
    <row r="757" spans="1:5" x14ac:dyDescent="0.25">
      <c r="A757" s="285"/>
      <c r="B757" s="288"/>
      <c r="C757" s="289"/>
      <c r="D757" s="291"/>
      <c r="E757" s="173" t="s">
        <v>1052</v>
      </c>
    </row>
    <row r="758" spans="1:5" x14ac:dyDescent="0.25">
      <c r="A758" s="292" t="s">
        <v>1350</v>
      </c>
      <c r="B758" s="294"/>
      <c r="C758" s="295"/>
      <c r="D758" s="298" t="s">
        <v>40</v>
      </c>
      <c r="E758" s="170" t="s">
        <v>1051</v>
      </c>
    </row>
    <row r="759" spans="1:5" x14ac:dyDescent="0.25">
      <c r="A759" s="293"/>
      <c r="B759" s="296"/>
      <c r="C759" s="297"/>
      <c r="D759" s="299"/>
      <c r="E759" s="171" t="s">
        <v>1052</v>
      </c>
    </row>
    <row r="760" spans="1:5" x14ac:dyDescent="0.25">
      <c r="A760" s="284" t="s">
        <v>1428</v>
      </c>
      <c r="B760" s="286" t="s">
        <v>1329</v>
      </c>
      <c r="C760" s="287"/>
      <c r="D760" s="290" t="s">
        <v>40</v>
      </c>
      <c r="E760" s="172" t="s">
        <v>1051</v>
      </c>
    </row>
    <row r="761" spans="1:5" x14ac:dyDescent="0.25">
      <c r="A761" s="285"/>
      <c r="B761" s="288"/>
      <c r="C761" s="289"/>
      <c r="D761" s="291"/>
      <c r="E761" s="173" t="s">
        <v>1052</v>
      </c>
    </row>
    <row r="762" spans="1:5" x14ac:dyDescent="0.25">
      <c r="A762" s="292" t="s">
        <v>1429</v>
      </c>
      <c r="B762" s="294" t="s">
        <v>1342</v>
      </c>
      <c r="C762" s="295"/>
      <c r="D762" s="298" t="s">
        <v>40</v>
      </c>
      <c r="E762" s="170" t="s">
        <v>1051</v>
      </c>
    </row>
    <row r="763" spans="1:5" x14ac:dyDescent="0.25">
      <c r="A763" s="293"/>
      <c r="B763" s="296"/>
      <c r="C763" s="297"/>
      <c r="D763" s="299"/>
      <c r="E763" s="171" t="s">
        <v>1052</v>
      </c>
    </row>
    <row r="764" spans="1:5" x14ac:dyDescent="0.25">
      <c r="A764" s="284" t="s">
        <v>1430</v>
      </c>
      <c r="B764" s="286" t="s">
        <v>1350</v>
      </c>
      <c r="C764" s="287"/>
      <c r="D764" s="290" t="s">
        <v>40</v>
      </c>
      <c r="E764" s="172" t="s">
        <v>1051</v>
      </c>
    </row>
    <row r="765" spans="1:5" x14ac:dyDescent="0.25">
      <c r="A765" s="285"/>
      <c r="B765" s="288"/>
      <c r="C765" s="289"/>
      <c r="D765" s="291"/>
      <c r="E765" s="173" t="s">
        <v>1052</v>
      </c>
    </row>
    <row r="766" spans="1:5" x14ac:dyDescent="0.25">
      <c r="A766" s="292" t="s">
        <v>1431</v>
      </c>
      <c r="B766" s="294" t="s">
        <v>1375</v>
      </c>
      <c r="C766" s="295"/>
      <c r="D766" s="298" t="s">
        <v>40</v>
      </c>
      <c r="E766" s="170" t="s">
        <v>1051</v>
      </c>
    </row>
    <row r="767" spans="1:5" x14ac:dyDescent="0.25">
      <c r="A767" s="293"/>
      <c r="B767" s="296"/>
      <c r="C767" s="297"/>
      <c r="D767" s="299"/>
      <c r="E767" s="171" t="s">
        <v>1052</v>
      </c>
    </row>
    <row r="768" spans="1:5" x14ac:dyDescent="0.25">
      <c r="A768" s="284" t="s">
        <v>1432</v>
      </c>
      <c r="B768" s="286" t="s">
        <v>1384</v>
      </c>
      <c r="C768" s="287"/>
      <c r="D768" s="290" t="s">
        <v>40</v>
      </c>
      <c r="E768" s="172" t="s">
        <v>1051</v>
      </c>
    </row>
    <row r="769" spans="1:5" x14ac:dyDescent="0.25">
      <c r="A769" s="285"/>
      <c r="B769" s="288"/>
      <c r="C769" s="289"/>
      <c r="D769" s="291"/>
      <c r="E769" s="173" t="s">
        <v>1052</v>
      </c>
    </row>
    <row r="770" spans="1:5" x14ac:dyDescent="0.25">
      <c r="A770" s="292" t="s">
        <v>1433</v>
      </c>
      <c r="B770" s="294" t="s">
        <v>1410</v>
      </c>
      <c r="C770" s="295"/>
      <c r="D770" s="298" t="s">
        <v>40</v>
      </c>
      <c r="E770" s="170" t="s">
        <v>1051</v>
      </c>
    </row>
    <row r="771" spans="1:5" x14ac:dyDescent="0.25">
      <c r="A771" s="293"/>
      <c r="B771" s="296"/>
      <c r="C771" s="297"/>
      <c r="D771" s="299"/>
      <c r="E771" s="171" t="s">
        <v>1052</v>
      </c>
    </row>
    <row r="772" spans="1:5" x14ac:dyDescent="0.25">
      <c r="A772" s="284" t="s">
        <v>1434</v>
      </c>
      <c r="B772" s="286" t="s">
        <v>1422</v>
      </c>
      <c r="C772" s="287"/>
      <c r="D772" s="290" t="s">
        <v>40</v>
      </c>
      <c r="E772" s="172" t="s">
        <v>1051</v>
      </c>
    </row>
    <row r="773" spans="1:5" x14ac:dyDescent="0.25">
      <c r="A773" s="285"/>
      <c r="B773" s="288"/>
      <c r="C773" s="289"/>
      <c r="D773" s="291"/>
      <c r="E773" s="173" t="s">
        <v>1052</v>
      </c>
    </row>
    <row r="774" spans="1:5" x14ac:dyDescent="0.25">
      <c r="A774" s="292" t="s">
        <v>1422</v>
      </c>
      <c r="B774" s="294"/>
      <c r="C774" s="295"/>
      <c r="D774" s="298" t="s">
        <v>40</v>
      </c>
      <c r="E774" s="170" t="s">
        <v>1051</v>
      </c>
    </row>
    <row r="775" spans="1:5" x14ac:dyDescent="0.25">
      <c r="A775" s="293"/>
      <c r="B775" s="296"/>
      <c r="C775" s="297"/>
      <c r="D775" s="299"/>
      <c r="E775" s="171" t="s">
        <v>1052</v>
      </c>
    </row>
    <row r="776" spans="1:5" x14ac:dyDescent="0.25">
      <c r="A776" s="168" t="s">
        <v>1435</v>
      </c>
      <c r="B776" s="273"/>
      <c r="C776" s="274"/>
      <c r="D776" s="158" t="s">
        <v>40</v>
      </c>
      <c r="E776" s="169"/>
    </row>
    <row r="777" spans="1:5" x14ac:dyDescent="0.25">
      <c r="A777" s="292" t="s">
        <v>1436</v>
      </c>
      <c r="B777" s="294" t="s">
        <v>1304</v>
      </c>
      <c r="C777" s="295"/>
      <c r="D777" s="298" t="s">
        <v>40</v>
      </c>
      <c r="E777" s="170" t="s">
        <v>1051</v>
      </c>
    </row>
    <row r="778" spans="1:5" x14ac:dyDescent="0.25">
      <c r="A778" s="293"/>
      <c r="B778" s="296"/>
      <c r="C778" s="297"/>
      <c r="D778" s="299"/>
      <c r="E778" s="171" t="s">
        <v>1052</v>
      </c>
    </row>
    <row r="779" spans="1:5" x14ac:dyDescent="0.25">
      <c r="A779" s="284" t="s">
        <v>1437</v>
      </c>
      <c r="B779" s="286" t="s">
        <v>1422</v>
      </c>
      <c r="C779" s="287"/>
      <c r="D779" s="290" t="s">
        <v>40</v>
      </c>
      <c r="E779" s="172" t="s">
        <v>1051</v>
      </c>
    </row>
    <row r="780" spans="1:5" x14ac:dyDescent="0.25">
      <c r="A780" s="285"/>
      <c r="B780" s="288"/>
      <c r="C780" s="289"/>
      <c r="D780" s="291"/>
      <c r="E780" s="173" t="s">
        <v>1052</v>
      </c>
    </row>
    <row r="781" spans="1:5" x14ac:dyDescent="0.25">
      <c r="A781" s="292" t="s">
        <v>1438</v>
      </c>
      <c r="B781" s="294" t="s">
        <v>1402</v>
      </c>
      <c r="C781" s="295"/>
      <c r="D781" s="298" t="s">
        <v>40</v>
      </c>
      <c r="E781" s="170" t="s">
        <v>1051</v>
      </c>
    </row>
    <row r="782" spans="1:5" x14ac:dyDescent="0.25">
      <c r="A782" s="293"/>
      <c r="B782" s="296"/>
      <c r="C782" s="297"/>
      <c r="D782" s="299"/>
      <c r="E782" s="171" t="s">
        <v>1052</v>
      </c>
    </row>
    <row r="783" spans="1:5" x14ac:dyDescent="0.25">
      <c r="A783" s="284" t="s">
        <v>1439</v>
      </c>
      <c r="B783" s="286" t="s">
        <v>1422</v>
      </c>
      <c r="C783" s="287"/>
      <c r="D783" s="290" t="s">
        <v>40</v>
      </c>
      <c r="E783" s="172" t="s">
        <v>1051</v>
      </c>
    </row>
    <row r="784" spans="1:5" x14ac:dyDescent="0.25">
      <c r="A784" s="285"/>
      <c r="B784" s="288"/>
      <c r="C784" s="289"/>
      <c r="D784" s="291"/>
      <c r="E784" s="173" t="s">
        <v>1052</v>
      </c>
    </row>
    <row r="785" spans="1:5" x14ac:dyDescent="0.25">
      <c r="A785" s="292" t="s">
        <v>1440</v>
      </c>
      <c r="B785" s="294" t="s">
        <v>1342</v>
      </c>
      <c r="C785" s="295"/>
      <c r="D785" s="298" t="s">
        <v>40</v>
      </c>
      <c r="E785" s="170" t="s">
        <v>1051</v>
      </c>
    </row>
    <row r="786" spans="1:5" x14ac:dyDescent="0.25">
      <c r="A786" s="293"/>
      <c r="B786" s="296"/>
      <c r="C786" s="297"/>
      <c r="D786" s="299"/>
      <c r="E786" s="171" t="s">
        <v>1052</v>
      </c>
    </row>
    <row r="787" spans="1:5" x14ac:dyDescent="0.25">
      <c r="A787" s="284" t="s">
        <v>1441</v>
      </c>
      <c r="B787" s="286" t="s">
        <v>1342</v>
      </c>
      <c r="C787" s="287"/>
      <c r="D787" s="290" t="s">
        <v>40</v>
      </c>
      <c r="E787" s="172" t="s">
        <v>1051</v>
      </c>
    </row>
    <row r="788" spans="1:5" x14ac:dyDescent="0.25">
      <c r="A788" s="285"/>
      <c r="B788" s="288"/>
      <c r="C788" s="289"/>
      <c r="D788" s="291"/>
      <c r="E788" s="173" t="s">
        <v>1052</v>
      </c>
    </row>
    <row r="789" spans="1:5" x14ac:dyDescent="0.25">
      <c r="A789" s="292" t="s">
        <v>1402</v>
      </c>
      <c r="B789" s="294"/>
      <c r="C789" s="295"/>
      <c r="D789" s="298" t="s">
        <v>40</v>
      </c>
      <c r="E789" s="170" t="s">
        <v>1051</v>
      </c>
    </row>
    <row r="790" spans="1:5" x14ac:dyDescent="0.25">
      <c r="A790" s="293"/>
      <c r="B790" s="296"/>
      <c r="C790" s="297"/>
      <c r="D790" s="299"/>
      <c r="E790" s="171" t="s">
        <v>1052</v>
      </c>
    </row>
    <row r="791" spans="1:5" x14ac:dyDescent="0.25">
      <c r="A791" s="284" t="s">
        <v>1442</v>
      </c>
      <c r="B791" s="286"/>
      <c r="C791" s="287"/>
      <c r="D791" s="290" t="s">
        <v>41</v>
      </c>
      <c r="E791" s="172" t="s">
        <v>1051</v>
      </c>
    </row>
    <row r="792" spans="1:5" x14ac:dyDescent="0.25">
      <c r="A792" s="285"/>
      <c r="B792" s="288"/>
      <c r="C792" s="289"/>
      <c r="D792" s="291"/>
      <c r="E792" s="173" t="s">
        <v>1052</v>
      </c>
    </row>
    <row r="793" spans="1:5" x14ac:dyDescent="0.25">
      <c r="A793" s="292" t="s">
        <v>1443</v>
      </c>
      <c r="B793" s="294"/>
      <c r="C793" s="295"/>
      <c r="D793" s="298" t="s">
        <v>41</v>
      </c>
      <c r="E793" s="170" t="s">
        <v>1051</v>
      </c>
    </row>
    <row r="794" spans="1:5" x14ac:dyDescent="0.25">
      <c r="A794" s="293"/>
      <c r="B794" s="296"/>
      <c r="C794" s="297"/>
      <c r="D794" s="299"/>
      <c r="E794" s="171" t="s">
        <v>1052</v>
      </c>
    </row>
    <row r="795" spans="1:5" x14ac:dyDescent="0.25">
      <c r="A795" s="284" t="s">
        <v>1444</v>
      </c>
      <c r="B795" s="286"/>
      <c r="C795" s="287"/>
      <c r="D795" s="290" t="s">
        <v>41</v>
      </c>
      <c r="E795" s="172" t="s">
        <v>1051</v>
      </c>
    </row>
    <row r="796" spans="1:5" x14ac:dyDescent="0.25">
      <c r="A796" s="285"/>
      <c r="B796" s="288"/>
      <c r="C796" s="289"/>
      <c r="D796" s="291"/>
      <c r="E796" s="173" t="s">
        <v>1052</v>
      </c>
    </row>
    <row r="797" spans="1:5" x14ac:dyDescent="0.25">
      <c r="A797" s="292" t="s">
        <v>1445</v>
      </c>
      <c r="B797" s="294"/>
      <c r="C797" s="295"/>
      <c r="D797" s="298" t="s">
        <v>41</v>
      </c>
      <c r="E797" s="170" t="s">
        <v>1051</v>
      </c>
    </row>
    <row r="798" spans="1:5" x14ac:dyDescent="0.25">
      <c r="A798" s="293"/>
      <c r="B798" s="296"/>
      <c r="C798" s="297"/>
      <c r="D798" s="299"/>
      <c r="E798" s="171" t="s">
        <v>1052</v>
      </c>
    </row>
    <row r="799" spans="1:5" x14ac:dyDescent="0.25">
      <c r="A799" s="284" t="s">
        <v>1446</v>
      </c>
      <c r="B799" s="286"/>
      <c r="C799" s="287"/>
      <c r="D799" s="290" t="s">
        <v>41</v>
      </c>
      <c r="E799" s="172" t="s">
        <v>1051</v>
      </c>
    </row>
    <row r="800" spans="1:5" x14ac:dyDescent="0.25">
      <c r="A800" s="285"/>
      <c r="B800" s="288"/>
      <c r="C800" s="289"/>
      <c r="D800" s="291"/>
      <c r="E800" s="173" t="s">
        <v>1052</v>
      </c>
    </row>
    <row r="801" spans="1:5" x14ac:dyDescent="0.25">
      <c r="A801" s="292" t="s">
        <v>1447</v>
      </c>
      <c r="B801" s="294"/>
      <c r="C801" s="295"/>
      <c r="D801" s="298" t="s">
        <v>41</v>
      </c>
      <c r="E801" s="170" t="s">
        <v>1051</v>
      </c>
    </row>
    <row r="802" spans="1:5" x14ac:dyDescent="0.25">
      <c r="A802" s="293"/>
      <c r="B802" s="296"/>
      <c r="C802" s="297"/>
      <c r="D802" s="299"/>
      <c r="E802" s="171" t="s">
        <v>1052</v>
      </c>
    </row>
    <row r="803" spans="1:5" x14ac:dyDescent="0.25">
      <c r="A803" s="284" t="s">
        <v>1448</v>
      </c>
      <c r="B803" s="286"/>
      <c r="C803" s="287"/>
      <c r="D803" s="290" t="s">
        <v>41</v>
      </c>
      <c r="E803" s="172" t="s">
        <v>1051</v>
      </c>
    </row>
    <row r="804" spans="1:5" x14ac:dyDescent="0.25">
      <c r="A804" s="285"/>
      <c r="B804" s="288"/>
      <c r="C804" s="289"/>
      <c r="D804" s="291"/>
      <c r="E804" s="173" t="s">
        <v>1052</v>
      </c>
    </row>
    <row r="805" spans="1:5" x14ac:dyDescent="0.25">
      <c r="A805" s="292" t="s">
        <v>1449</v>
      </c>
      <c r="B805" s="294"/>
      <c r="C805" s="295"/>
      <c r="D805" s="298" t="s">
        <v>41</v>
      </c>
      <c r="E805" s="170" t="s">
        <v>1051</v>
      </c>
    </row>
    <row r="806" spans="1:5" x14ac:dyDescent="0.25">
      <c r="A806" s="293"/>
      <c r="B806" s="296"/>
      <c r="C806" s="297"/>
      <c r="D806" s="299"/>
      <c r="E806" s="171" t="s">
        <v>1052</v>
      </c>
    </row>
    <row r="807" spans="1:5" x14ac:dyDescent="0.25">
      <c r="A807" s="284" t="s">
        <v>1450</v>
      </c>
      <c r="B807" s="286"/>
      <c r="C807" s="287"/>
      <c r="D807" s="290" t="s">
        <v>41</v>
      </c>
      <c r="E807" s="172" t="s">
        <v>1051</v>
      </c>
    </row>
    <row r="808" spans="1:5" x14ac:dyDescent="0.25">
      <c r="A808" s="285"/>
      <c r="B808" s="288"/>
      <c r="C808" s="289"/>
      <c r="D808" s="291"/>
      <c r="E808" s="173" t="s">
        <v>1052</v>
      </c>
    </row>
    <row r="809" spans="1:5" x14ac:dyDescent="0.25">
      <c r="A809" s="292" t="s">
        <v>1451</v>
      </c>
      <c r="B809" s="294"/>
      <c r="C809" s="295"/>
      <c r="D809" s="298" t="s">
        <v>41</v>
      </c>
      <c r="E809" s="170" t="s">
        <v>1051</v>
      </c>
    </row>
    <row r="810" spans="1:5" x14ac:dyDescent="0.25">
      <c r="A810" s="293"/>
      <c r="B810" s="296"/>
      <c r="C810" s="297"/>
      <c r="D810" s="299"/>
      <c r="E810" s="171" t="s">
        <v>1052</v>
      </c>
    </row>
    <row r="811" spans="1:5" x14ac:dyDescent="0.25">
      <c r="A811" s="284" t="s">
        <v>1452</v>
      </c>
      <c r="B811" s="286"/>
      <c r="C811" s="287"/>
      <c r="D811" s="290" t="s">
        <v>41</v>
      </c>
      <c r="E811" s="172" t="s">
        <v>1051</v>
      </c>
    </row>
    <row r="812" spans="1:5" x14ac:dyDescent="0.25">
      <c r="A812" s="285"/>
      <c r="B812" s="288"/>
      <c r="C812" s="289"/>
      <c r="D812" s="291"/>
      <c r="E812" s="173" t="s">
        <v>1052</v>
      </c>
    </row>
    <row r="813" spans="1:5" x14ac:dyDescent="0.25">
      <c r="A813" s="292" t="s">
        <v>1453</v>
      </c>
      <c r="B813" s="294"/>
      <c r="C813" s="295"/>
      <c r="D813" s="298" t="s">
        <v>41</v>
      </c>
      <c r="E813" s="170" t="s">
        <v>1051</v>
      </c>
    </row>
    <row r="814" spans="1:5" x14ac:dyDescent="0.25">
      <c r="A814" s="293"/>
      <c r="B814" s="296"/>
      <c r="C814" s="297"/>
      <c r="D814" s="299"/>
      <c r="E814" s="171" t="s">
        <v>1052</v>
      </c>
    </row>
    <row r="815" spans="1:5" x14ac:dyDescent="0.25">
      <c r="A815" s="284" t="s">
        <v>1454</v>
      </c>
      <c r="B815" s="286"/>
      <c r="C815" s="287"/>
      <c r="D815" s="290" t="s">
        <v>41</v>
      </c>
      <c r="E815" s="172" t="s">
        <v>1051</v>
      </c>
    </row>
    <row r="816" spans="1:5" x14ac:dyDescent="0.25">
      <c r="A816" s="285"/>
      <c r="B816" s="288"/>
      <c r="C816" s="289"/>
      <c r="D816" s="291"/>
      <c r="E816" s="173" t="s">
        <v>1052</v>
      </c>
    </row>
    <row r="817" spans="1:5" x14ac:dyDescent="0.25">
      <c r="A817" s="292" t="s">
        <v>1455</v>
      </c>
      <c r="B817" s="294"/>
      <c r="C817" s="295"/>
      <c r="D817" s="298" t="s">
        <v>41</v>
      </c>
      <c r="E817" s="170" t="s">
        <v>1051</v>
      </c>
    </row>
    <row r="818" spans="1:5" x14ac:dyDescent="0.25">
      <c r="A818" s="293"/>
      <c r="B818" s="296"/>
      <c r="C818" s="297"/>
      <c r="D818" s="299"/>
      <c r="E818" s="171" t="s">
        <v>1052</v>
      </c>
    </row>
    <row r="819" spans="1:5" x14ac:dyDescent="0.25">
      <c r="A819" s="284" t="s">
        <v>1456</v>
      </c>
      <c r="B819" s="286"/>
      <c r="C819" s="287"/>
      <c r="D819" s="290" t="s">
        <v>41</v>
      </c>
      <c r="E819" s="172" t="s">
        <v>1051</v>
      </c>
    </row>
    <row r="820" spans="1:5" x14ac:dyDescent="0.25">
      <c r="A820" s="285"/>
      <c r="B820" s="288"/>
      <c r="C820" s="289"/>
      <c r="D820" s="291"/>
      <c r="E820" s="173" t="s">
        <v>1052</v>
      </c>
    </row>
    <row r="821" spans="1:5" x14ac:dyDescent="0.25">
      <c r="A821" s="292" t="s">
        <v>1457</v>
      </c>
      <c r="B821" s="294"/>
      <c r="C821" s="295"/>
      <c r="D821" s="298" t="s">
        <v>41</v>
      </c>
      <c r="E821" s="170" t="s">
        <v>1051</v>
      </c>
    </row>
    <row r="822" spans="1:5" x14ac:dyDescent="0.25">
      <c r="A822" s="293"/>
      <c r="B822" s="296"/>
      <c r="C822" s="297"/>
      <c r="D822" s="299"/>
      <c r="E822" s="171" t="s">
        <v>1052</v>
      </c>
    </row>
    <row r="823" spans="1:5" x14ac:dyDescent="0.25">
      <c r="A823" s="284" t="s">
        <v>1458</v>
      </c>
      <c r="B823" s="286"/>
      <c r="C823" s="287"/>
      <c r="D823" s="290" t="s">
        <v>41</v>
      </c>
      <c r="E823" s="172" t="s">
        <v>1051</v>
      </c>
    </row>
    <row r="824" spans="1:5" x14ac:dyDescent="0.25">
      <c r="A824" s="285"/>
      <c r="B824" s="288"/>
      <c r="C824" s="289"/>
      <c r="D824" s="291"/>
      <c r="E824" s="173" t="s">
        <v>1052</v>
      </c>
    </row>
    <row r="825" spans="1:5" x14ac:dyDescent="0.25">
      <c r="A825" s="292" t="s">
        <v>1459</v>
      </c>
      <c r="B825" s="294"/>
      <c r="C825" s="295"/>
      <c r="D825" s="298" t="s">
        <v>41</v>
      </c>
      <c r="E825" s="170" t="s">
        <v>1051</v>
      </c>
    </row>
    <row r="826" spans="1:5" x14ac:dyDescent="0.25">
      <c r="A826" s="293"/>
      <c r="B826" s="296"/>
      <c r="C826" s="297"/>
      <c r="D826" s="299"/>
      <c r="E826" s="171" t="s">
        <v>1052</v>
      </c>
    </row>
    <row r="827" spans="1:5" x14ac:dyDescent="0.25">
      <c r="A827" s="284" t="s">
        <v>1460</v>
      </c>
      <c r="B827" s="286" t="s">
        <v>1461</v>
      </c>
      <c r="C827" s="287"/>
      <c r="D827" s="290" t="s">
        <v>41</v>
      </c>
      <c r="E827" s="172" t="s">
        <v>1051</v>
      </c>
    </row>
    <row r="828" spans="1:5" x14ac:dyDescent="0.25">
      <c r="A828" s="285"/>
      <c r="B828" s="288"/>
      <c r="C828" s="289"/>
      <c r="D828" s="291"/>
      <c r="E828" s="173" t="s">
        <v>1052</v>
      </c>
    </row>
    <row r="829" spans="1:5" x14ac:dyDescent="0.25">
      <c r="A829" s="292" t="s">
        <v>1462</v>
      </c>
      <c r="B829" s="294" t="s">
        <v>1461</v>
      </c>
      <c r="C829" s="295"/>
      <c r="D829" s="298" t="s">
        <v>41</v>
      </c>
      <c r="E829" s="170" t="s">
        <v>1051</v>
      </c>
    </row>
    <row r="830" spans="1:5" x14ac:dyDescent="0.25">
      <c r="A830" s="293"/>
      <c r="B830" s="296"/>
      <c r="C830" s="297"/>
      <c r="D830" s="299"/>
      <c r="E830" s="171" t="s">
        <v>1052</v>
      </c>
    </row>
    <row r="831" spans="1:5" x14ac:dyDescent="0.25">
      <c r="A831" s="284" t="s">
        <v>1463</v>
      </c>
      <c r="B831" s="286" t="s">
        <v>1461</v>
      </c>
      <c r="C831" s="287"/>
      <c r="D831" s="290" t="s">
        <v>41</v>
      </c>
      <c r="E831" s="172" t="s">
        <v>1051</v>
      </c>
    </row>
    <row r="832" spans="1:5" x14ac:dyDescent="0.25">
      <c r="A832" s="285"/>
      <c r="B832" s="288"/>
      <c r="C832" s="289"/>
      <c r="D832" s="291"/>
      <c r="E832" s="173" t="s">
        <v>1052</v>
      </c>
    </row>
    <row r="833" spans="1:5" x14ac:dyDescent="0.25">
      <c r="A833" s="292" t="s">
        <v>1464</v>
      </c>
      <c r="B833" s="294" t="s">
        <v>1461</v>
      </c>
      <c r="C833" s="295"/>
      <c r="D833" s="298" t="s">
        <v>41</v>
      </c>
      <c r="E833" s="170" t="s">
        <v>1051</v>
      </c>
    </row>
    <row r="834" spans="1:5" x14ac:dyDescent="0.25">
      <c r="A834" s="293"/>
      <c r="B834" s="296"/>
      <c r="C834" s="297"/>
      <c r="D834" s="299"/>
      <c r="E834" s="171" t="s">
        <v>1052</v>
      </c>
    </row>
    <row r="835" spans="1:5" x14ac:dyDescent="0.25">
      <c r="A835" s="284" t="s">
        <v>1465</v>
      </c>
      <c r="B835" s="286" t="s">
        <v>1461</v>
      </c>
      <c r="C835" s="287"/>
      <c r="D835" s="290" t="s">
        <v>41</v>
      </c>
      <c r="E835" s="172" t="s">
        <v>1051</v>
      </c>
    </row>
    <row r="836" spans="1:5" x14ac:dyDescent="0.25">
      <c r="A836" s="285"/>
      <c r="B836" s="288"/>
      <c r="C836" s="289"/>
      <c r="D836" s="291"/>
      <c r="E836" s="173" t="s">
        <v>1052</v>
      </c>
    </row>
    <row r="837" spans="1:5" x14ac:dyDescent="0.25">
      <c r="A837" s="292" t="s">
        <v>1466</v>
      </c>
      <c r="B837" s="294" t="s">
        <v>1461</v>
      </c>
      <c r="C837" s="295"/>
      <c r="D837" s="298" t="s">
        <v>41</v>
      </c>
      <c r="E837" s="170" t="s">
        <v>1051</v>
      </c>
    </row>
    <row r="838" spans="1:5" x14ac:dyDescent="0.25">
      <c r="A838" s="293"/>
      <c r="B838" s="296"/>
      <c r="C838" s="297"/>
      <c r="D838" s="299"/>
      <c r="E838" s="171" t="s">
        <v>1052</v>
      </c>
    </row>
    <row r="839" spans="1:5" x14ac:dyDescent="0.25">
      <c r="A839" s="284" t="s">
        <v>1467</v>
      </c>
      <c r="B839" s="286" t="s">
        <v>1461</v>
      </c>
      <c r="C839" s="287"/>
      <c r="D839" s="290" t="s">
        <v>41</v>
      </c>
      <c r="E839" s="172" t="s">
        <v>1051</v>
      </c>
    </row>
    <row r="840" spans="1:5" x14ac:dyDescent="0.25">
      <c r="A840" s="285"/>
      <c r="B840" s="288"/>
      <c r="C840" s="289"/>
      <c r="D840" s="291"/>
      <c r="E840" s="173" t="s">
        <v>1052</v>
      </c>
    </row>
    <row r="841" spans="1:5" x14ac:dyDescent="0.25">
      <c r="A841" s="292" t="s">
        <v>1468</v>
      </c>
      <c r="B841" s="294" t="s">
        <v>1461</v>
      </c>
      <c r="C841" s="295"/>
      <c r="D841" s="298" t="s">
        <v>41</v>
      </c>
      <c r="E841" s="170" t="s">
        <v>1051</v>
      </c>
    </row>
    <row r="842" spans="1:5" x14ac:dyDescent="0.25">
      <c r="A842" s="293"/>
      <c r="B842" s="296"/>
      <c r="C842" s="297"/>
      <c r="D842" s="299"/>
      <c r="E842" s="171" t="s">
        <v>1052</v>
      </c>
    </row>
    <row r="843" spans="1:5" x14ac:dyDescent="0.25">
      <c r="A843" s="284" t="s">
        <v>1469</v>
      </c>
      <c r="B843" s="286" t="s">
        <v>1461</v>
      </c>
      <c r="C843" s="287"/>
      <c r="D843" s="290" t="s">
        <v>41</v>
      </c>
      <c r="E843" s="172" t="s">
        <v>1051</v>
      </c>
    </row>
    <row r="844" spans="1:5" x14ac:dyDescent="0.25">
      <c r="A844" s="285"/>
      <c r="B844" s="288"/>
      <c r="C844" s="289"/>
      <c r="D844" s="291"/>
      <c r="E844" s="173" t="s">
        <v>1052</v>
      </c>
    </row>
    <row r="845" spans="1:5" x14ac:dyDescent="0.25">
      <c r="A845" s="292" t="s">
        <v>1470</v>
      </c>
      <c r="B845" s="294" t="s">
        <v>1461</v>
      </c>
      <c r="C845" s="295"/>
      <c r="D845" s="298" t="s">
        <v>41</v>
      </c>
      <c r="E845" s="170" t="s">
        <v>1051</v>
      </c>
    </row>
    <row r="846" spans="1:5" x14ac:dyDescent="0.25">
      <c r="A846" s="293"/>
      <c r="B846" s="296"/>
      <c r="C846" s="297"/>
      <c r="D846" s="299"/>
      <c r="E846" s="171" t="s">
        <v>1052</v>
      </c>
    </row>
    <row r="847" spans="1:5" x14ac:dyDescent="0.25">
      <c r="A847" s="284" t="s">
        <v>1471</v>
      </c>
      <c r="B847" s="286" t="s">
        <v>1461</v>
      </c>
      <c r="C847" s="287"/>
      <c r="D847" s="290" t="s">
        <v>41</v>
      </c>
      <c r="E847" s="172" t="s">
        <v>1051</v>
      </c>
    </row>
    <row r="848" spans="1:5" x14ac:dyDescent="0.25">
      <c r="A848" s="285"/>
      <c r="B848" s="288"/>
      <c r="C848" s="289"/>
      <c r="D848" s="291"/>
      <c r="E848" s="173" t="s">
        <v>1052</v>
      </c>
    </row>
    <row r="849" spans="1:5" x14ac:dyDescent="0.25">
      <c r="A849" s="292" t="s">
        <v>1472</v>
      </c>
      <c r="B849" s="294" t="s">
        <v>1461</v>
      </c>
      <c r="C849" s="295"/>
      <c r="D849" s="298" t="s">
        <v>41</v>
      </c>
      <c r="E849" s="170" t="s">
        <v>1051</v>
      </c>
    </row>
    <row r="850" spans="1:5" x14ac:dyDescent="0.25">
      <c r="A850" s="293"/>
      <c r="B850" s="296"/>
      <c r="C850" s="297"/>
      <c r="D850" s="299"/>
      <c r="E850" s="171" t="s">
        <v>1052</v>
      </c>
    </row>
    <row r="851" spans="1:5" x14ac:dyDescent="0.25">
      <c r="A851" s="284" t="s">
        <v>1170</v>
      </c>
      <c r="B851" s="286" t="s">
        <v>1461</v>
      </c>
      <c r="C851" s="287"/>
      <c r="D851" s="290" t="s">
        <v>41</v>
      </c>
      <c r="E851" s="172" t="s">
        <v>1051</v>
      </c>
    </row>
    <row r="852" spans="1:5" x14ac:dyDescent="0.25">
      <c r="A852" s="285"/>
      <c r="B852" s="288"/>
      <c r="C852" s="289"/>
      <c r="D852" s="291"/>
      <c r="E852" s="173" t="s">
        <v>1052</v>
      </c>
    </row>
    <row r="853" spans="1:5" x14ac:dyDescent="0.25">
      <c r="A853" s="292" t="s">
        <v>1473</v>
      </c>
      <c r="B853" s="294" t="s">
        <v>1461</v>
      </c>
      <c r="C853" s="295"/>
      <c r="D853" s="298" t="s">
        <v>41</v>
      </c>
      <c r="E853" s="170" t="s">
        <v>1051</v>
      </c>
    </row>
    <row r="854" spans="1:5" x14ac:dyDescent="0.25">
      <c r="A854" s="293"/>
      <c r="B854" s="296"/>
      <c r="C854" s="297"/>
      <c r="D854" s="299"/>
      <c r="E854" s="171" t="s">
        <v>1052</v>
      </c>
    </row>
    <row r="855" spans="1:5" x14ac:dyDescent="0.25">
      <c r="A855" s="284" t="s">
        <v>1474</v>
      </c>
      <c r="B855" s="286" t="s">
        <v>1461</v>
      </c>
      <c r="C855" s="287"/>
      <c r="D855" s="290" t="s">
        <v>41</v>
      </c>
      <c r="E855" s="172" t="s">
        <v>1051</v>
      </c>
    </row>
    <row r="856" spans="1:5" x14ac:dyDescent="0.25">
      <c r="A856" s="285"/>
      <c r="B856" s="288"/>
      <c r="C856" s="289"/>
      <c r="D856" s="291"/>
      <c r="E856" s="173" t="s">
        <v>1052</v>
      </c>
    </row>
    <row r="857" spans="1:5" x14ac:dyDescent="0.25">
      <c r="A857" s="292" t="s">
        <v>1475</v>
      </c>
      <c r="B857" s="294" t="s">
        <v>1461</v>
      </c>
      <c r="C857" s="295"/>
      <c r="D857" s="298" t="s">
        <v>41</v>
      </c>
      <c r="E857" s="170" t="s">
        <v>1051</v>
      </c>
    </row>
    <row r="858" spans="1:5" x14ac:dyDescent="0.25">
      <c r="A858" s="293"/>
      <c r="B858" s="296"/>
      <c r="C858" s="297"/>
      <c r="D858" s="299"/>
      <c r="E858" s="171" t="s">
        <v>1052</v>
      </c>
    </row>
    <row r="859" spans="1:5" x14ac:dyDescent="0.25">
      <c r="A859" s="284" t="s">
        <v>1476</v>
      </c>
      <c r="B859" s="286" t="s">
        <v>1461</v>
      </c>
      <c r="C859" s="287"/>
      <c r="D859" s="290" t="s">
        <v>41</v>
      </c>
      <c r="E859" s="172" t="s">
        <v>1051</v>
      </c>
    </row>
    <row r="860" spans="1:5" x14ac:dyDescent="0.25">
      <c r="A860" s="285"/>
      <c r="B860" s="288"/>
      <c r="C860" s="289"/>
      <c r="D860" s="291"/>
      <c r="E860" s="173" t="s">
        <v>1052</v>
      </c>
    </row>
    <row r="861" spans="1:5" x14ac:dyDescent="0.25">
      <c r="A861" s="292" t="s">
        <v>1477</v>
      </c>
      <c r="B861" s="294" t="s">
        <v>1461</v>
      </c>
      <c r="C861" s="295"/>
      <c r="D861" s="298" t="s">
        <v>41</v>
      </c>
      <c r="E861" s="170" t="s">
        <v>1051</v>
      </c>
    </row>
    <row r="862" spans="1:5" x14ac:dyDescent="0.25">
      <c r="A862" s="293"/>
      <c r="B862" s="296"/>
      <c r="C862" s="297"/>
      <c r="D862" s="299"/>
      <c r="E862" s="171" t="s">
        <v>1052</v>
      </c>
    </row>
    <row r="863" spans="1:5" x14ac:dyDescent="0.25">
      <c r="A863" s="284" t="s">
        <v>1478</v>
      </c>
      <c r="B863" s="286" t="s">
        <v>1461</v>
      </c>
      <c r="C863" s="287"/>
      <c r="D863" s="290" t="s">
        <v>41</v>
      </c>
      <c r="E863" s="172" t="s">
        <v>1051</v>
      </c>
    </row>
    <row r="864" spans="1:5" x14ac:dyDescent="0.25">
      <c r="A864" s="285"/>
      <c r="B864" s="288"/>
      <c r="C864" s="289"/>
      <c r="D864" s="291"/>
      <c r="E864" s="173" t="s">
        <v>1052</v>
      </c>
    </row>
    <row r="865" spans="1:5" x14ac:dyDescent="0.25">
      <c r="A865" s="292" t="s">
        <v>1479</v>
      </c>
      <c r="B865" s="294" t="s">
        <v>1461</v>
      </c>
      <c r="C865" s="295"/>
      <c r="D865" s="298" t="s">
        <v>41</v>
      </c>
      <c r="E865" s="170" t="s">
        <v>1051</v>
      </c>
    </row>
    <row r="866" spans="1:5" x14ac:dyDescent="0.25">
      <c r="A866" s="293"/>
      <c r="B866" s="296"/>
      <c r="C866" s="297"/>
      <c r="D866" s="299"/>
      <c r="E866" s="171" t="s">
        <v>1052</v>
      </c>
    </row>
    <row r="867" spans="1:5" x14ac:dyDescent="0.25">
      <c r="A867" s="284" t="s">
        <v>1480</v>
      </c>
      <c r="B867" s="286" t="s">
        <v>1461</v>
      </c>
      <c r="C867" s="287"/>
      <c r="D867" s="290" t="s">
        <v>41</v>
      </c>
      <c r="E867" s="172" t="s">
        <v>1051</v>
      </c>
    </row>
    <row r="868" spans="1:5" x14ac:dyDescent="0.25">
      <c r="A868" s="285"/>
      <c r="B868" s="288"/>
      <c r="C868" s="289"/>
      <c r="D868" s="291"/>
      <c r="E868" s="173" t="s">
        <v>1052</v>
      </c>
    </row>
    <row r="869" spans="1:5" x14ac:dyDescent="0.25">
      <c r="A869" s="292" t="s">
        <v>1481</v>
      </c>
      <c r="B869" s="294" t="s">
        <v>1461</v>
      </c>
      <c r="C869" s="295"/>
      <c r="D869" s="298" t="s">
        <v>41</v>
      </c>
      <c r="E869" s="170" t="s">
        <v>1051</v>
      </c>
    </row>
    <row r="870" spans="1:5" x14ac:dyDescent="0.25">
      <c r="A870" s="293"/>
      <c r="B870" s="296"/>
      <c r="C870" s="297"/>
      <c r="D870" s="299"/>
      <c r="E870" s="171" t="s">
        <v>1052</v>
      </c>
    </row>
    <row r="871" spans="1:5" x14ac:dyDescent="0.25">
      <c r="A871" s="284" t="s">
        <v>1482</v>
      </c>
      <c r="B871" s="286" t="s">
        <v>1483</v>
      </c>
      <c r="C871" s="287"/>
      <c r="D871" s="290" t="s">
        <v>41</v>
      </c>
      <c r="E871" s="172" t="s">
        <v>1051</v>
      </c>
    </row>
    <row r="872" spans="1:5" x14ac:dyDescent="0.25">
      <c r="A872" s="285"/>
      <c r="B872" s="288"/>
      <c r="C872" s="289"/>
      <c r="D872" s="291"/>
      <c r="E872" s="173" t="s">
        <v>1052</v>
      </c>
    </row>
    <row r="873" spans="1:5" x14ac:dyDescent="0.25">
      <c r="A873" s="292" t="s">
        <v>1484</v>
      </c>
      <c r="B873" s="294" t="s">
        <v>1483</v>
      </c>
      <c r="C873" s="295"/>
      <c r="D873" s="298" t="s">
        <v>41</v>
      </c>
      <c r="E873" s="170" t="s">
        <v>1051</v>
      </c>
    </row>
    <row r="874" spans="1:5" x14ac:dyDescent="0.25">
      <c r="A874" s="293"/>
      <c r="B874" s="296"/>
      <c r="C874" s="297"/>
      <c r="D874" s="299"/>
      <c r="E874" s="171" t="s">
        <v>1052</v>
      </c>
    </row>
    <row r="875" spans="1:5" x14ac:dyDescent="0.25">
      <c r="A875" s="284" t="s">
        <v>1485</v>
      </c>
      <c r="B875" s="286" t="s">
        <v>1483</v>
      </c>
      <c r="C875" s="287"/>
      <c r="D875" s="290" t="s">
        <v>41</v>
      </c>
      <c r="E875" s="172" t="s">
        <v>1051</v>
      </c>
    </row>
    <row r="876" spans="1:5" x14ac:dyDescent="0.25">
      <c r="A876" s="285"/>
      <c r="B876" s="288"/>
      <c r="C876" s="289"/>
      <c r="D876" s="291"/>
      <c r="E876" s="173" t="s">
        <v>1052</v>
      </c>
    </row>
    <row r="877" spans="1:5" x14ac:dyDescent="0.25">
      <c r="A877" s="292" t="s">
        <v>1486</v>
      </c>
      <c r="B877" s="294" t="s">
        <v>1483</v>
      </c>
      <c r="C877" s="295"/>
      <c r="D877" s="298" t="s">
        <v>41</v>
      </c>
      <c r="E877" s="170" t="s">
        <v>1051</v>
      </c>
    </row>
    <row r="878" spans="1:5" x14ac:dyDescent="0.25">
      <c r="A878" s="293"/>
      <c r="B878" s="296"/>
      <c r="C878" s="297"/>
      <c r="D878" s="299"/>
      <c r="E878" s="171" t="s">
        <v>1052</v>
      </c>
    </row>
    <row r="879" spans="1:5" x14ac:dyDescent="0.25">
      <c r="A879" s="284" t="s">
        <v>1487</v>
      </c>
      <c r="B879" s="286" t="s">
        <v>1483</v>
      </c>
      <c r="C879" s="287"/>
      <c r="D879" s="290" t="s">
        <v>41</v>
      </c>
      <c r="E879" s="172" t="s">
        <v>1051</v>
      </c>
    </row>
    <row r="880" spans="1:5" x14ac:dyDescent="0.25">
      <c r="A880" s="285"/>
      <c r="B880" s="288"/>
      <c r="C880" s="289"/>
      <c r="D880" s="291"/>
      <c r="E880" s="173" t="s">
        <v>1052</v>
      </c>
    </row>
    <row r="881" spans="1:5" x14ac:dyDescent="0.25">
      <c r="A881" s="292" t="s">
        <v>1488</v>
      </c>
      <c r="B881" s="294" t="s">
        <v>1489</v>
      </c>
      <c r="C881" s="295"/>
      <c r="D881" s="298" t="s">
        <v>41</v>
      </c>
      <c r="E881" s="170" t="s">
        <v>1051</v>
      </c>
    </row>
    <row r="882" spans="1:5" x14ac:dyDescent="0.25">
      <c r="A882" s="293"/>
      <c r="B882" s="296"/>
      <c r="C882" s="297"/>
      <c r="D882" s="299"/>
      <c r="E882" s="171" t="s">
        <v>1052</v>
      </c>
    </row>
    <row r="883" spans="1:5" x14ac:dyDescent="0.25">
      <c r="A883" s="284" t="s">
        <v>1490</v>
      </c>
      <c r="B883" s="286" t="s">
        <v>1489</v>
      </c>
      <c r="C883" s="287"/>
      <c r="D883" s="290" t="s">
        <v>41</v>
      </c>
      <c r="E883" s="172" t="s">
        <v>1051</v>
      </c>
    </row>
    <row r="884" spans="1:5" x14ac:dyDescent="0.25">
      <c r="A884" s="285"/>
      <c r="B884" s="288"/>
      <c r="C884" s="289"/>
      <c r="D884" s="291"/>
      <c r="E884" s="173" t="s">
        <v>1052</v>
      </c>
    </row>
    <row r="885" spans="1:5" x14ac:dyDescent="0.25">
      <c r="A885" s="292" t="s">
        <v>1491</v>
      </c>
      <c r="B885" s="294" t="s">
        <v>1489</v>
      </c>
      <c r="C885" s="295"/>
      <c r="D885" s="298" t="s">
        <v>41</v>
      </c>
      <c r="E885" s="170" t="s">
        <v>1051</v>
      </c>
    </row>
    <row r="886" spans="1:5" x14ac:dyDescent="0.25">
      <c r="A886" s="293"/>
      <c r="B886" s="296"/>
      <c r="C886" s="297"/>
      <c r="D886" s="299"/>
      <c r="E886" s="171" t="s">
        <v>1052</v>
      </c>
    </row>
    <row r="887" spans="1:5" x14ac:dyDescent="0.25">
      <c r="A887" s="284" t="s">
        <v>1492</v>
      </c>
      <c r="B887" s="286" t="s">
        <v>1489</v>
      </c>
      <c r="C887" s="287"/>
      <c r="D887" s="290" t="s">
        <v>41</v>
      </c>
      <c r="E887" s="172" t="s">
        <v>1051</v>
      </c>
    </row>
    <row r="888" spans="1:5" x14ac:dyDescent="0.25">
      <c r="A888" s="285"/>
      <c r="B888" s="288"/>
      <c r="C888" s="289"/>
      <c r="D888" s="291"/>
      <c r="E888" s="173" t="s">
        <v>1052</v>
      </c>
    </row>
    <row r="889" spans="1:5" x14ac:dyDescent="0.25">
      <c r="A889" s="292" t="s">
        <v>1493</v>
      </c>
      <c r="B889" s="294" t="s">
        <v>1494</v>
      </c>
      <c r="C889" s="295"/>
      <c r="D889" s="298" t="s">
        <v>41</v>
      </c>
      <c r="E889" s="170" t="s">
        <v>1051</v>
      </c>
    </row>
    <row r="890" spans="1:5" x14ac:dyDescent="0.25">
      <c r="A890" s="293"/>
      <c r="B890" s="296"/>
      <c r="C890" s="297"/>
      <c r="D890" s="299"/>
      <c r="E890" s="171" t="s">
        <v>1052</v>
      </c>
    </row>
    <row r="891" spans="1:5" x14ac:dyDescent="0.25">
      <c r="A891" s="284" t="s">
        <v>1495</v>
      </c>
      <c r="B891" s="286" t="s">
        <v>1494</v>
      </c>
      <c r="C891" s="287"/>
      <c r="D891" s="290" t="s">
        <v>41</v>
      </c>
      <c r="E891" s="172" t="s">
        <v>1051</v>
      </c>
    </row>
    <row r="892" spans="1:5" x14ac:dyDescent="0.25">
      <c r="A892" s="285"/>
      <c r="B892" s="288"/>
      <c r="C892" s="289"/>
      <c r="D892" s="291"/>
      <c r="E892" s="173" t="s">
        <v>1052</v>
      </c>
    </row>
    <row r="893" spans="1:5" x14ac:dyDescent="0.25">
      <c r="A893" s="292" t="s">
        <v>1496</v>
      </c>
      <c r="B893" s="294" t="s">
        <v>1494</v>
      </c>
      <c r="C893" s="295"/>
      <c r="D893" s="298" t="s">
        <v>41</v>
      </c>
      <c r="E893" s="170" t="s">
        <v>1051</v>
      </c>
    </row>
    <row r="894" spans="1:5" x14ac:dyDescent="0.25">
      <c r="A894" s="293"/>
      <c r="B894" s="296"/>
      <c r="C894" s="297"/>
      <c r="D894" s="299"/>
      <c r="E894" s="171" t="s">
        <v>1052</v>
      </c>
    </row>
    <row r="895" spans="1:5" x14ac:dyDescent="0.25">
      <c r="A895" s="284" t="s">
        <v>1497</v>
      </c>
      <c r="B895" s="286" t="s">
        <v>1494</v>
      </c>
      <c r="C895" s="287"/>
      <c r="D895" s="290" t="s">
        <v>41</v>
      </c>
      <c r="E895" s="172" t="s">
        <v>1051</v>
      </c>
    </row>
    <row r="896" spans="1:5" x14ac:dyDescent="0.25">
      <c r="A896" s="285"/>
      <c r="B896" s="288"/>
      <c r="C896" s="289"/>
      <c r="D896" s="291"/>
      <c r="E896" s="173" t="s">
        <v>1052</v>
      </c>
    </row>
    <row r="897" spans="1:5" x14ac:dyDescent="0.25">
      <c r="A897" s="292" t="s">
        <v>1498</v>
      </c>
      <c r="B897" s="294" t="s">
        <v>1494</v>
      </c>
      <c r="C897" s="295"/>
      <c r="D897" s="298" t="s">
        <v>41</v>
      </c>
      <c r="E897" s="170" t="s">
        <v>1051</v>
      </c>
    </row>
    <row r="898" spans="1:5" x14ac:dyDescent="0.25">
      <c r="A898" s="293"/>
      <c r="B898" s="296"/>
      <c r="C898" s="297"/>
      <c r="D898" s="299"/>
      <c r="E898" s="171" t="s">
        <v>1052</v>
      </c>
    </row>
    <row r="899" spans="1:5" x14ac:dyDescent="0.25">
      <c r="A899" s="284" t="s">
        <v>1499</v>
      </c>
      <c r="B899" s="286" t="s">
        <v>1494</v>
      </c>
      <c r="C899" s="287"/>
      <c r="D899" s="290" t="s">
        <v>41</v>
      </c>
      <c r="E899" s="172" t="s">
        <v>1051</v>
      </c>
    </row>
    <row r="900" spans="1:5" x14ac:dyDescent="0.25">
      <c r="A900" s="285"/>
      <c r="B900" s="288"/>
      <c r="C900" s="289"/>
      <c r="D900" s="291"/>
      <c r="E900" s="173" t="s">
        <v>1052</v>
      </c>
    </row>
    <row r="901" spans="1:5" x14ac:dyDescent="0.25">
      <c r="A901" s="292" t="s">
        <v>1500</v>
      </c>
      <c r="B901" s="294" t="s">
        <v>1494</v>
      </c>
      <c r="C901" s="295"/>
      <c r="D901" s="298" t="s">
        <v>41</v>
      </c>
      <c r="E901" s="170" t="s">
        <v>1051</v>
      </c>
    </row>
    <row r="902" spans="1:5" x14ac:dyDescent="0.25">
      <c r="A902" s="293"/>
      <c r="B902" s="296"/>
      <c r="C902" s="297"/>
      <c r="D902" s="299"/>
      <c r="E902" s="171" t="s">
        <v>1052</v>
      </c>
    </row>
    <row r="903" spans="1:5" x14ac:dyDescent="0.25">
      <c r="A903" s="284" t="s">
        <v>1160</v>
      </c>
      <c r="B903" s="286" t="s">
        <v>1494</v>
      </c>
      <c r="C903" s="287"/>
      <c r="D903" s="290" t="s">
        <v>41</v>
      </c>
      <c r="E903" s="172" t="s">
        <v>1051</v>
      </c>
    </row>
    <row r="904" spans="1:5" x14ac:dyDescent="0.25">
      <c r="A904" s="285"/>
      <c r="B904" s="288"/>
      <c r="C904" s="289"/>
      <c r="D904" s="291"/>
      <c r="E904" s="173" t="s">
        <v>1052</v>
      </c>
    </row>
    <row r="905" spans="1:5" x14ac:dyDescent="0.25">
      <c r="A905" s="292" t="s">
        <v>1501</v>
      </c>
      <c r="B905" s="294" t="s">
        <v>1494</v>
      </c>
      <c r="C905" s="295"/>
      <c r="D905" s="298" t="s">
        <v>41</v>
      </c>
      <c r="E905" s="170" t="s">
        <v>1051</v>
      </c>
    </row>
    <row r="906" spans="1:5" x14ac:dyDescent="0.25">
      <c r="A906" s="293"/>
      <c r="B906" s="296"/>
      <c r="C906" s="297"/>
      <c r="D906" s="299"/>
      <c r="E906" s="171" t="s">
        <v>1052</v>
      </c>
    </row>
    <row r="907" spans="1:5" x14ac:dyDescent="0.25">
      <c r="A907" s="284" t="s">
        <v>1502</v>
      </c>
      <c r="B907" s="286" t="s">
        <v>1494</v>
      </c>
      <c r="C907" s="287"/>
      <c r="D907" s="290" t="s">
        <v>41</v>
      </c>
      <c r="E907" s="172" t="s">
        <v>1051</v>
      </c>
    </row>
    <row r="908" spans="1:5" x14ac:dyDescent="0.25">
      <c r="A908" s="285"/>
      <c r="B908" s="288"/>
      <c r="C908" s="289"/>
      <c r="D908" s="291"/>
      <c r="E908" s="173" t="s">
        <v>1052</v>
      </c>
    </row>
    <row r="909" spans="1:5" x14ac:dyDescent="0.25">
      <c r="A909" s="292" t="s">
        <v>1503</v>
      </c>
      <c r="B909" s="294" t="s">
        <v>1494</v>
      </c>
      <c r="C909" s="295"/>
      <c r="D909" s="298" t="s">
        <v>41</v>
      </c>
      <c r="E909" s="170" t="s">
        <v>1051</v>
      </c>
    </row>
    <row r="910" spans="1:5" x14ac:dyDescent="0.25">
      <c r="A910" s="293"/>
      <c r="B910" s="296"/>
      <c r="C910" s="297"/>
      <c r="D910" s="299"/>
      <c r="E910" s="171" t="s">
        <v>1052</v>
      </c>
    </row>
    <row r="911" spans="1:5" x14ac:dyDescent="0.25">
      <c r="A911" s="284" t="s">
        <v>1472</v>
      </c>
      <c r="B911" s="286" t="s">
        <v>1494</v>
      </c>
      <c r="C911" s="287"/>
      <c r="D911" s="290" t="s">
        <v>41</v>
      </c>
      <c r="E911" s="172" t="s">
        <v>1051</v>
      </c>
    </row>
    <row r="912" spans="1:5" x14ac:dyDescent="0.25">
      <c r="A912" s="285"/>
      <c r="B912" s="288"/>
      <c r="C912" s="289"/>
      <c r="D912" s="291"/>
      <c r="E912" s="173" t="s">
        <v>1052</v>
      </c>
    </row>
    <row r="913" spans="1:5" x14ac:dyDescent="0.25">
      <c r="A913" s="292" t="s">
        <v>1504</v>
      </c>
      <c r="B913" s="294" t="s">
        <v>1505</v>
      </c>
      <c r="C913" s="295"/>
      <c r="D913" s="298" t="s">
        <v>41</v>
      </c>
      <c r="E913" s="170" t="s">
        <v>1051</v>
      </c>
    </row>
    <row r="914" spans="1:5" x14ac:dyDescent="0.25">
      <c r="A914" s="293"/>
      <c r="B914" s="296"/>
      <c r="C914" s="297"/>
      <c r="D914" s="299"/>
      <c r="E914" s="171" t="s">
        <v>1052</v>
      </c>
    </row>
    <row r="915" spans="1:5" x14ac:dyDescent="0.25">
      <c r="A915" s="284" t="s">
        <v>1506</v>
      </c>
      <c r="B915" s="286" t="s">
        <v>1505</v>
      </c>
      <c r="C915" s="287"/>
      <c r="D915" s="290" t="s">
        <v>41</v>
      </c>
      <c r="E915" s="172" t="s">
        <v>1051</v>
      </c>
    </row>
    <row r="916" spans="1:5" x14ac:dyDescent="0.25">
      <c r="A916" s="285"/>
      <c r="B916" s="288"/>
      <c r="C916" s="289"/>
      <c r="D916" s="291"/>
      <c r="E916" s="173" t="s">
        <v>1052</v>
      </c>
    </row>
    <row r="917" spans="1:5" x14ac:dyDescent="0.25">
      <c r="A917" s="292" t="s">
        <v>1507</v>
      </c>
      <c r="B917" s="294" t="s">
        <v>1505</v>
      </c>
      <c r="C917" s="295"/>
      <c r="D917" s="298" t="s">
        <v>41</v>
      </c>
      <c r="E917" s="170" t="s">
        <v>1051</v>
      </c>
    </row>
    <row r="918" spans="1:5" x14ac:dyDescent="0.25">
      <c r="A918" s="293"/>
      <c r="B918" s="296"/>
      <c r="C918" s="297"/>
      <c r="D918" s="299"/>
      <c r="E918" s="171" t="s">
        <v>1052</v>
      </c>
    </row>
    <row r="919" spans="1:5" x14ac:dyDescent="0.25">
      <c r="A919" s="284" t="s">
        <v>1508</v>
      </c>
      <c r="B919" s="286" t="s">
        <v>1505</v>
      </c>
      <c r="C919" s="287"/>
      <c r="D919" s="290" t="s">
        <v>41</v>
      </c>
      <c r="E919" s="172" t="s">
        <v>1051</v>
      </c>
    </row>
    <row r="920" spans="1:5" x14ac:dyDescent="0.25">
      <c r="A920" s="285"/>
      <c r="B920" s="288"/>
      <c r="C920" s="289"/>
      <c r="D920" s="291"/>
      <c r="E920" s="173" t="s">
        <v>1052</v>
      </c>
    </row>
    <row r="921" spans="1:5" x14ac:dyDescent="0.25">
      <c r="A921" s="292" t="s">
        <v>1509</v>
      </c>
      <c r="B921" s="294" t="s">
        <v>1505</v>
      </c>
      <c r="C921" s="295"/>
      <c r="D921" s="298" t="s">
        <v>41</v>
      </c>
      <c r="E921" s="170" t="s">
        <v>1051</v>
      </c>
    </row>
    <row r="922" spans="1:5" x14ac:dyDescent="0.25">
      <c r="A922" s="293"/>
      <c r="B922" s="296"/>
      <c r="C922" s="297"/>
      <c r="D922" s="299"/>
      <c r="E922" s="171" t="s">
        <v>1052</v>
      </c>
    </row>
    <row r="923" spans="1:5" x14ac:dyDescent="0.25">
      <c r="A923" s="284" t="s">
        <v>1510</v>
      </c>
      <c r="B923" s="286" t="s">
        <v>1505</v>
      </c>
      <c r="C923" s="287"/>
      <c r="D923" s="290" t="s">
        <v>41</v>
      </c>
      <c r="E923" s="172" t="s">
        <v>1051</v>
      </c>
    </row>
    <row r="924" spans="1:5" x14ac:dyDescent="0.25">
      <c r="A924" s="285"/>
      <c r="B924" s="288"/>
      <c r="C924" s="289"/>
      <c r="D924" s="291"/>
      <c r="E924" s="173" t="s">
        <v>1052</v>
      </c>
    </row>
    <row r="925" spans="1:5" x14ac:dyDescent="0.25">
      <c r="A925" s="292" t="s">
        <v>1511</v>
      </c>
      <c r="B925" s="294" t="s">
        <v>1512</v>
      </c>
      <c r="C925" s="295"/>
      <c r="D925" s="298" t="s">
        <v>41</v>
      </c>
      <c r="E925" s="170" t="s">
        <v>1051</v>
      </c>
    </row>
    <row r="926" spans="1:5" x14ac:dyDescent="0.25">
      <c r="A926" s="293"/>
      <c r="B926" s="296"/>
      <c r="C926" s="297"/>
      <c r="D926" s="299"/>
      <c r="E926" s="171" t="s">
        <v>1052</v>
      </c>
    </row>
    <row r="927" spans="1:5" x14ac:dyDescent="0.25">
      <c r="A927" s="284" t="s">
        <v>1513</v>
      </c>
      <c r="B927" s="286" t="s">
        <v>1512</v>
      </c>
      <c r="C927" s="287"/>
      <c r="D927" s="290" t="s">
        <v>41</v>
      </c>
      <c r="E927" s="172" t="s">
        <v>1051</v>
      </c>
    </row>
    <row r="928" spans="1:5" x14ac:dyDescent="0.25">
      <c r="A928" s="285"/>
      <c r="B928" s="288"/>
      <c r="C928" s="289"/>
      <c r="D928" s="291"/>
      <c r="E928" s="173" t="s">
        <v>1052</v>
      </c>
    </row>
    <row r="929" spans="1:5" x14ac:dyDescent="0.25">
      <c r="A929" s="292" t="s">
        <v>1514</v>
      </c>
      <c r="B929" s="294" t="s">
        <v>1512</v>
      </c>
      <c r="C929" s="295"/>
      <c r="D929" s="298" t="s">
        <v>41</v>
      </c>
      <c r="E929" s="170" t="s">
        <v>1051</v>
      </c>
    </row>
    <row r="930" spans="1:5" x14ac:dyDescent="0.25">
      <c r="A930" s="293"/>
      <c r="B930" s="296"/>
      <c r="C930" s="297"/>
      <c r="D930" s="299"/>
      <c r="E930" s="171" t="s">
        <v>1052</v>
      </c>
    </row>
    <row r="931" spans="1:5" x14ac:dyDescent="0.25">
      <c r="A931" s="284" t="s">
        <v>1515</v>
      </c>
      <c r="B931" s="286" t="s">
        <v>1512</v>
      </c>
      <c r="C931" s="287"/>
      <c r="D931" s="290" t="s">
        <v>41</v>
      </c>
      <c r="E931" s="172" t="s">
        <v>1051</v>
      </c>
    </row>
    <row r="932" spans="1:5" x14ac:dyDescent="0.25">
      <c r="A932" s="285"/>
      <c r="B932" s="288"/>
      <c r="C932" s="289"/>
      <c r="D932" s="291"/>
      <c r="E932" s="173" t="s">
        <v>1052</v>
      </c>
    </row>
    <row r="933" spans="1:5" x14ac:dyDescent="0.25">
      <c r="A933" s="292" t="s">
        <v>1516</v>
      </c>
      <c r="B933" s="294" t="s">
        <v>1512</v>
      </c>
      <c r="C933" s="295"/>
      <c r="D933" s="298" t="s">
        <v>41</v>
      </c>
      <c r="E933" s="170" t="s">
        <v>1051</v>
      </c>
    </row>
    <row r="934" spans="1:5" x14ac:dyDescent="0.25">
      <c r="A934" s="293"/>
      <c r="B934" s="296"/>
      <c r="C934" s="297"/>
      <c r="D934" s="299"/>
      <c r="E934" s="171" t="s">
        <v>1052</v>
      </c>
    </row>
    <row r="935" spans="1:5" x14ac:dyDescent="0.25">
      <c r="A935" s="284" t="s">
        <v>1517</v>
      </c>
      <c r="B935" s="286" t="s">
        <v>1512</v>
      </c>
      <c r="C935" s="287"/>
      <c r="D935" s="290" t="s">
        <v>41</v>
      </c>
      <c r="E935" s="172" t="s">
        <v>1051</v>
      </c>
    </row>
    <row r="936" spans="1:5" x14ac:dyDescent="0.25">
      <c r="A936" s="285"/>
      <c r="B936" s="288"/>
      <c r="C936" s="289"/>
      <c r="D936" s="291"/>
      <c r="E936" s="173" t="s">
        <v>1052</v>
      </c>
    </row>
    <row r="937" spans="1:5" x14ac:dyDescent="0.25">
      <c r="A937" s="292" t="s">
        <v>1518</v>
      </c>
      <c r="B937" s="294" t="s">
        <v>1512</v>
      </c>
      <c r="C937" s="295"/>
      <c r="D937" s="298" t="s">
        <v>41</v>
      </c>
      <c r="E937" s="170" t="s">
        <v>1051</v>
      </c>
    </row>
    <row r="938" spans="1:5" x14ac:dyDescent="0.25">
      <c r="A938" s="293"/>
      <c r="B938" s="296"/>
      <c r="C938" s="297"/>
      <c r="D938" s="299"/>
      <c r="E938" s="171" t="s">
        <v>1052</v>
      </c>
    </row>
    <row r="939" spans="1:5" x14ac:dyDescent="0.25">
      <c r="A939" s="284" t="s">
        <v>1519</v>
      </c>
      <c r="B939" s="286" t="s">
        <v>1512</v>
      </c>
      <c r="C939" s="287"/>
      <c r="D939" s="290" t="s">
        <v>41</v>
      </c>
      <c r="E939" s="172" t="s">
        <v>1051</v>
      </c>
    </row>
    <row r="940" spans="1:5" x14ac:dyDescent="0.25">
      <c r="A940" s="285"/>
      <c r="B940" s="288"/>
      <c r="C940" s="289"/>
      <c r="D940" s="291"/>
      <c r="E940" s="173" t="s">
        <v>1052</v>
      </c>
    </row>
    <row r="941" spans="1:5" x14ac:dyDescent="0.25">
      <c r="A941" s="292" t="s">
        <v>1170</v>
      </c>
      <c r="B941" s="294" t="s">
        <v>1520</v>
      </c>
      <c r="C941" s="295"/>
      <c r="D941" s="298" t="s">
        <v>41</v>
      </c>
      <c r="E941" s="170" t="s">
        <v>1051</v>
      </c>
    </row>
    <row r="942" spans="1:5" x14ac:dyDescent="0.25">
      <c r="A942" s="293"/>
      <c r="B942" s="296"/>
      <c r="C942" s="297"/>
      <c r="D942" s="299"/>
      <c r="E942" s="171" t="s">
        <v>1052</v>
      </c>
    </row>
    <row r="943" spans="1:5" x14ac:dyDescent="0.25">
      <c r="A943" s="284" t="s">
        <v>1521</v>
      </c>
      <c r="B943" s="286" t="s">
        <v>1520</v>
      </c>
      <c r="C943" s="287"/>
      <c r="D943" s="290" t="s">
        <v>41</v>
      </c>
      <c r="E943" s="172" t="s">
        <v>1051</v>
      </c>
    </row>
    <row r="944" spans="1:5" x14ac:dyDescent="0.25">
      <c r="A944" s="285"/>
      <c r="B944" s="288"/>
      <c r="C944" s="289"/>
      <c r="D944" s="291"/>
      <c r="E944" s="173" t="s">
        <v>1052</v>
      </c>
    </row>
    <row r="945" spans="1:5" x14ac:dyDescent="0.25">
      <c r="A945" s="292" t="s">
        <v>1522</v>
      </c>
      <c r="B945" s="294" t="s">
        <v>1520</v>
      </c>
      <c r="C945" s="295"/>
      <c r="D945" s="298" t="s">
        <v>41</v>
      </c>
      <c r="E945" s="170" t="s">
        <v>1051</v>
      </c>
    </row>
    <row r="946" spans="1:5" x14ac:dyDescent="0.25">
      <c r="A946" s="293"/>
      <c r="B946" s="296"/>
      <c r="C946" s="297"/>
      <c r="D946" s="299"/>
      <c r="E946" s="171" t="s">
        <v>1052</v>
      </c>
    </row>
    <row r="947" spans="1:5" x14ac:dyDescent="0.25">
      <c r="A947" s="284" t="s">
        <v>1523</v>
      </c>
      <c r="B947" s="286" t="s">
        <v>1524</v>
      </c>
      <c r="C947" s="287"/>
      <c r="D947" s="290" t="s">
        <v>41</v>
      </c>
      <c r="E947" s="172" t="s">
        <v>1051</v>
      </c>
    </row>
    <row r="948" spans="1:5" x14ac:dyDescent="0.25">
      <c r="A948" s="285"/>
      <c r="B948" s="288"/>
      <c r="C948" s="289"/>
      <c r="D948" s="291"/>
      <c r="E948" s="173" t="s">
        <v>1052</v>
      </c>
    </row>
    <row r="949" spans="1:5" x14ac:dyDescent="0.25">
      <c r="A949" s="292" t="s">
        <v>1525</v>
      </c>
      <c r="B949" s="294" t="s">
        <v>1524</v>
      </c>
      <c r="C949" s="295"/>
      <c r="D949" s="298" t="s">
        <v>41</v>
      </c>
      <c r="E949" s="170" t="s">
        <v>1051</v>
      </c>
    </row>
    <row r="950" spans="1:5" x14ac:dyDescent="0.25">
      <c r="A950" s="293"/>
      <c r="B950" s="296"/>
      <c r="C950" s="297"/>
      <c r="D950" s="299"/>
      <c r="E950" s="171" t="s">
        <v>1052</v>
      </c>
    </row>
    <row r="951" spans="1:5" x14ac:dyDescent="0.25">
      <c r="A951" s="284" t="s">
        <v>1526</v>
      </c>
      <c r="B951" s="286" t="s">
        <v>1524</v>
      </c>
      <c r="C951" s="287"/>
      <c r="D951" s="290" t="s">
        <v>41</v>
      </c>
      <c r="E951" s="172" t="s">
        <v>1051</v>
      </c>
    </row>
    <row r="952" spans="1:5" x14ac:dyDescent="0.25">
      <c r="A952" s="285"/>
      <c r="B952" s="288"/>
      <c r="C952" s="289"/>
      <c r="D952" s="291"/>
      <c r="E952" s="173" t="s">
        <v>1052</v>
      </c>
    </row>
    <row r="953" spans="1:5" x14ac:dyDescent="0.25">
      <c r="A953" s="292" t="s">
        <v>1527</v>
      </c>
      <c r="B953" s="294" t="s">
        <v>1524</v>
      </c>
      <c r="C953" s="295"/>
      <c r="D953" s="298" t="s">
        <v>41</v>
      </c>
      <c r="E953" s="170" t="s">
        <v>1051</v>
      </c>
    </row>
    <row r="954" spans="1:5" x14ac:dyDescent="0.25">
      <c r="A954" s="293"/>
      <c r="B954" s="296"/>
      <c r="C954" s="297"/>
      <c r="D954" s="299"/>
      <c r="E954" s="171" t="s">
        <v>1052</v>
      </c>
    </row>
    <row r="955" spans="1:5" x14ac:dyDescent="0.25">
      <c r="A955" s="284" t="s">
        <v>1528</v>
      </c>
      <c r="B955" s="286" t="s">
        <v>1524</v>
      </c>
      <c r="C955" s="287"/>
      <c r="D955" s="290" t="s">
        <v>41</v>
      </c>
      <c r="E955" s="172" t="s">
        <v>1051</v>
      </c>
    </row>
    <row r="956" spans="1:5" x14ac:dyDescent="0.25">
      <c r="A956" s="285"/>
      <c r="B956" s="288"/>
      <c r="C956" s="289"/>
      <c r="D956" s="291"/>
      <c r="E956" s="173" t="s">
        <v>1052</v>
      </c>
    </row>
    <row r="957" spans="1:5" x14ac:dyDescent="0.25">
      <c r="A957" s="292" t="s">
        <v>1529</v>
      </c>
      <c r="B957" s="294" t="s">
        <v>1524</v>
      </c>
      <c r="C957" s="295"/>
      <c r="D957" s="298" t="s">
        <v>41</v>
      </c>
      <c r="E957" s="170" t="s">
        <v>1051</v>
      </c>
    </row>
    <row r="958" spans="1:5" x14ac:dyDescent="0.25">
      <c r="A958" s="293"/>
      <c r="B958" s="296"/>
      <c r="C958" s="297"/>
      <c r="D958" s="299"/>
      <c r="E958" s="171" t="s">
        <v>1052</v>
      </c>
    </row>
    <row r="959" spans="1:5" x14ac:dyDescent="0.25">
      <c r="A959" s="284" t="s">
        <v>1530</v>
      </c>
      <c r="B959" s="286" t="s">
        <v>1524</v>
      </c>
      <c r="C959" s="287"/>
      <c r="D959" s="290" t="s">
        <v>41</v>
      </c>
      <c r="E959" s="172" t="s">
        <v>1051</v>
      </c>
    </row>
    <row r="960" spans="1:5" x14ac:dyDescent="0.25">
      <c r="A960" s="285"/>
      <c r="B960" s="288"/>
      <c r="C960" s="289"/>
      <c r="D960" s="291"/>
      <c r="E960" s="173" t="s">
        <v>1052</v>
      </c>
    </row>
    <row r="961" spans="1:5" x14ac:dyDescent="0.25">
      <c r="A961" s="292" t="s">
        <v>1531</v>
      </c>
      <c r="B961" s="294" t="s">
        <v>1524</v>
      </c>
      <c r="C961" s="295"/>
      <c r="D961" s="298" t="s">
        <v>41</v>
      </c>
      <c r="E961" s="170" t="s">
        <v>1051</v>
      </c>
    </row>
    <row r="962" spans="1:5" x14ac:dyDescent="0.25">
      <c r="A962" s="293"/>
      <c r="B962" s="296"/>
      <c r="C962" s="297"/>
      <c r="D962" s="299"/>
      <c r="E962" s="171" t="s">
        <v>1052</v>
      </c>
    </row>
    <row r="963" spans="1:5" x14ac:dyDescent="0.25">
      <c r="A963" s="284" t="s">
        <v>1532</v>
      </c>
      <c r="B963" s="286" t="s">
        <v>1524</v>
      </c>
      <c r="C963" s="287"/>
      <c r="D963" s="290" t="s">
        <v>41</v>
      </c>
      <c r="E963" s="172" t="s">
        <v>1051</v>
      </c>
    </row>
    <row r="964" spans="1:5" x14ac:dyDescent="0.25">
      <c r="A964" s="285"/>
      <c r="B964" s="288"/>
      <c r="C964" s="289"/>
      <c r="D964" s="291"/>
      <c r="E964" s="173" t="s">
        <v>1052</v>
      </c>
    </row>
    <row r="965" spans="1:5" x14ac:dyDescent="0.25">
      <c r="A965" s="292" t="s">
        <v>1533</v>
      </c>
      <c r="B965" s="294" t="s">
        <v>1524</v>
      </c>
      <c r="C965" s="295"/>
      <c r="D965" s="298" t="s">
        <v>41</v>
      </c>
      <c r="E965" s="170" t="s">
        <v>1051</v>
      </c>
    </row>
    <row r="966" spans="1:5" x14ac:dyDescent="0.25">
      <c r="A966" s="293"/>
      <c r="B966" s="296"/>
      <c r="C966" s="297"/>
      <c r="D966" s="299"/>
      <c r="E966" s="171" t="s">
        <v>1052</v>
      </c>
    </row>
    <row r="967" spans="1:5" x14ac:dyDescent="0.25">
      <c r="A967" s="284" t="s">
        <v>1534</v>
      </c>
      <c r="B967" s="286" t="s">
        <v>1524</v>
      </c>
      <c r="C967" s="287"/>
      <c r="D967" s="290" t="s">
        <v>41</v>
      </c>
      <c r="E967" s="172" t="s">
        <v>1051</v>
      </c>
    </row>
    <row r="968" spans="1:5" x14ac:dyDescent="0.25">
      <c r="A968" s="285"/>
      <c r="B968" s="288"/>
      <c r="C968" s="289"/>
      <c r="D968" s="291"/>
      <c r="E968" s="173" t="s">
        <v>1052</v>
      </c>
    </row>
    <row r="969" spans="1:5" x14ac:dyDescent="0.25">
      <c r="A969" s="292" t="s">
        <v>1535</v>
      </c>
      <c r="B969" s="294" t="s">
        <v>1524</v>
      </c>
      <c r="C969" s="295"/>
      <c r="D969" s="298" t="s">
        <v>41</v>
      </c>
      <c r="E969" s="170" t="s">
        <v>1051</v>
      </c>
    </row>
    <row r="970" spans="1:5" x14ac:dyDescent="0.25">
      <c r="A970" s="293"/>
      <c r="B970" s="296"/>
      <c r="C970" s="297"/>
      <c r="D970" s="299"/>
      <c r="E970" s="171" t="s">
        <v>1052</v>
      </c>
    </row>
    <row r="971" spans="1:5" x14ac:dyDescent="0.25">
      <c r="A971" s="284" t="s">
        <v>1170</v>
      </c>
      <c r="B971" s="286" t="s">
        <v>1524</v>
      </c>
      <c r="C971" s="287"/>
      <c r="D971" s="290" t="s">
        <v>41</v>
      </c>
      <c r="E971" s="172" t="s">
        <v>1051</v>
      </c>
    </row>
    <row r="972" spans="1:5" x14ac:dyDescent="0.25">
      <c r="A972" s="285"/>
      <c r="B972" s="288"/>
      <c r="C972" s="289"/>
      <c r="D972" s="291"/>
      <c r="E972" s="173" t="s">
        <v>1052</v>
      </c>
    </row>
    <row r="973" spans="1:5" x14ac:dyDescent="0.25">
      <c r="A973" s="292" t="s">
        <v>1536</v>
      </c>
      <c r="B973" s="294" t="s">
        <v>1524</v>
      </c>
      <c r="C973" s="295"/>
      <c r="D973" s="298" t="s">
        <v>41</v>
      </c>
      <c r="E973" s="170" t="s">
        <v>1051</v>
      </c>
    </row>
    <row r="974" spans="1:5" x14ac:dyDescent="0.25">
      <c r="A974" s="293"/>
      <c r="B974" s="296"/>
      <c r="C974" s="297"/>
      <c r="D974" s="299"/>
      <c r="E974" s="171" t="s">
        <v>1052</v>
      </c>
    </row>
    <row r="975" spans="1:5" x14ac:dyDescent="0.25">
      <c r="A975" s="284" t="s">
        <v>1537</v>
      </c>
      <c r="B975" s="286" t="s">
        <v>1524</v>
      </c>
      <c r="C975" s="287"/>
      <c r="D975" s="290" t="s">
        <v>41</v>
      </c>
      <c r="E975" s="172" t="s">
        <v>1051</v>
      </c>
    </row>
    <row r="976" spans="1:5" x14ac:dyDescent="0.25">
      <c r="A976" s="285"/>
      <c r="B976" s="288"/>
      <c r="C976" s="289"/>
      <c r="D976" s="291"/>
      <c r="E976" s="173" t="s">
        <v>1052</v>
      </c>
    </row>
    <row r="977" spans="1:5" x14ac:dyDescent="0.25">
      <c r="A977" s="292" t="s">
        <v>1538</v>
      </c>
      <c r="B977" s="294" t="s">
        <v>1524</v>
      </c>
      <c r="C977" s="295"/>
      <c r="D977" s="298" t="s">
        <v>41</v>
      </c>
      <c r="E977" s="170" t="s">
        <v>1051</v>
      </c>
    </row>
    <row r="978" spans="1:5" x14ac:dyDescent="0.25">
      <c r="A978" s="293"/>
      <c r="B978" s="296"/>
      <c r="C978" s="297"/>
      <c r="D978" s="299"/>
      <c r="E978" s="171" t="s">
        <v>1052</v>
      </c>
    </row>
    <row r="979" spans="1:5" x14ac:dyDescent="0.25">
      <c r="A979" s="284" t="s">
        <v>1539</v>
      </c>
      <c r="B979" s="286" t="s">
        <v>1540</v>
      </c>
      <c r="C979" s="287"/>
      <c r="D979" s="290" t="s">
        <v>41</v>
      </c>
      <c r="E979" s="172" t="s">
        <v>1051</v>
      </c>
    </row>
    <row r="980" spans="1:5" x14ac:dyDescent="0.25">
      <c r="A980" s="285"/>
      <c r="B980" s="288"/>
      <c r="C980" s="289"/>
      <c r="D980" s="291"/>
      <c r="E980" s="173" t="s">
        <v>1052</v>
      </c>
    </row>
    <row r="981" spans="1:5" x14ac:dyDescent="0.25">
      <c r="A981" s="292" t="s">
        <v>1541</v>
      </c>
      <c r="B981" s="294" t="s">
        <v>1540</v>
      </c>
      <c r="C981" s="295"/>
      <c r="D981" s="298" t="s">
        <v>41</v>
      </c>
      <c r="E981" s="170" t="s">
        <v>1051</v>
      </c>
    </row>
    <row r="982" spans="1:5" x14ac:dyDescent="0.25">
      <c r="A982" s="293"/>
      <c r="B982" s="296"/>
      <c r="C982" s="297"/>
      <c r="D982" s="299"/>
      <c r="E982" s="171" t="s">
        <v>1052</v>
      </c>
    </row>
    <row r="983" spans="1:5" x14ac:dyDescent="0.25">
      <c r="A983" s="284" t="s">
        <v>1542</v>
      </c>
      <c r="B983" s="286" t="s">
        <v>1540</v>
      </c>
      <c r="C983" s="287"/>
      <c r="D983" s="290" t="s">
        <v>41</v>
      </c>
      <c r="E983" s="172" t="s">
        <v>1051</v>
      </c>
    </row>
    <row r="984" spans="1:5" x14ac:dyDescent="0.25">
      <c r="A984" s="285"/>
      <c r="B984" s="288"/>
      <c r="C984" s="289"/>
      <c r="D984" s="291"/>
      <c r="E984" s="173" t="s">
        <v>1052</v>
      </c>
    </row>
    <row r="985" spans="1:5" x14ac:dyDescent="0.25">
      <c r="A985" s="292" t="s">
        <v>1543</v>
      </c>
      <c r="B985" s="294" t="s">
        <v>1540</v>
      </c>
      <c r="C985" s="295"/>
      <c r="D985" s="298" t="s">
        <v>41</v>
      </c>
      <c r="E985" s="170" t="s">
        <v>1051</v>
      </c>
    </row>
    <row r="986" spans="1:5" x14ac:dyDescent="0.25">
      <c r="A986" s="293"/>
      <c r="B986" s="296"/>
      <c r="C986" s="297"/>
      <c r="D986" s="299"/>
      <c r="E986" s="171" t="s">
        <v>1052</v>
      </c>
    </row>
    <row r="987" spans="1:5" x14ac:dyDescent="0.25">
      <c r="A987" s="284" t="s">
        <v>1544</v>
      </c>
      <c r="B987" s="286" t="s">
        <v>1540</v>
      </c>
      <c r="C987" s="287"/>
      <c r="D987" s="290" t="s">
        <v>41</v>
      </c>
      <c r="E987" s="172" t="s">
        <v>1051</v>
      </c>
    </row>
    <row r="988" spans="1:5" x14ac:dyDescent="0.25">
      <c r="A988" s="285"/>
      <c r="B988" s="288"/>
      <c r="C988" s="289"/>
      <c r="D988" s="291"/>
      <c r="E988" s="173" t="s">
        <v>1052</v>
      </c>
    </row>
    <row r="989" spans="1:5" x14ac:dyDescent="0.25">
      <c r="A989" s="292" t="s">
        <v>1545</v>
      </c>
      <c r="B989" s="294" t="s">
        <v>1546</v>
      </c>
      <c r="C989" s="295"/>
      <c r="D989" s="298" t="s">
        <v>41</v>
      </c>
      <c r="E989" s="170" t="s">
        <v>1051</v>
      </c>
    </row>
    <row r="990" spans="1:5" x14ac:dyDescent="0.25">
      <c r="A990" s="293"/>
      <c r="B990" s="296"/>
      <c r="C990" s="297"/>
      <c r="D990" s="299"/>
      <c r="E990" s="171" t="s">
        <v>1052</v>
      </c>
    </row>
    <row r="991" spans="1:5" x14ac:dyDescent="0.25">
      <c r="A991" s="284" t="s">
        <v>1547</v>
      </c>
      <c r="B991" s="286" t="s">
        <v>1546</v>
      </c>
      <c r="C991" s="287"/>
      <c r="D991" s="290" t="s">
        <v>41</v>
      </c>
      <c r="E991" s="172" t="s">
        <v>1051</v>
      </c>
    </row>
    <row r="992" spans="1:5" x14ac:dyDescent="0.25">
      <c r="A992" s="285"/>
      <c r="B992" s="288"/>
      <c r="C992" s="289"/>
      <c r="D992" s="291"/>
      <c r="E992" s="173" t="s">
        <v>1052</v>
      </c>
    </row>
    <row r="993" spans="1:5" x14ac:dyDescent="0.25">
      <c r="A993" s="292" t="s">
        <v>1548</v>
      </c>
      <c r="B993" s="294" t="s">
        <v>1546</v>
      </c>
      <c r="C993" s="295"/>
      <c r="D993" s="298" t="s">
        <v>41</v>
      </c>
      <c r="E993" s="170" t="s">
        <v>1051</v>
      </c>
    </row>
    <row r="994" spans="1:5" x14ac:dyDescent="0.25">
      <c r="A994" s="293"/>
      <c r="B994" s="296"/>
      <c r="C994" s="297"/>
      <c r="D994" s="299"/>
      <c r="E994" s="171" t="s">
        <v>1052</v>
      </c>
    </row>
    <row r="995" spans="1:5" x14ac:dyDescent="0.25">
      <c r="A995" s="284" t="s">
        <v>1549</v>
      </c>
      <c r="B995" s="286" t="s">
        <v>1546</v>
      </c>
      <c r="C995" s="287"/>
      <c r="D995" s="290" t="s">
        <v>41</v>
      </c>
      <c r="E995" s="172" t="s">
        <v>1051</v>
      </c>
    </row>
    <row r="996" spans="1:5" x14ac:dyDescent="0.25">
      <c r="A996" s="285"/>
      <c r="B996" s="288"/>
      <c r="C996" s="289"/>
      <c r="D996" s="291"/>
      <c r="E996" s="173" t="s">
        <v>1052</v>
      </c>
    </row>
    <row r="997" spans="1:5" x14ac:dyDescent="0.25">
      <c r="A997" s="292" t="s">
        <v>1550</v>
      </c>
      <c r="B997" s="294" t="s">
        <v>1546</v>
      </c>
      <c r="C997" s="295"/>
      <c r="D997" s="298" t="s">
        <v>41</v>
      </c>
      <c r="E997" s="170" t="s">
        <v>1051</v>
      </c>
    </row>
    <row r="998" spans="1:5" x14ac:dyDescent="0.25">
      <c r="A998" s="293"/>
      <c r="B998" s="296"/>
      <c r="C998" s="297"/>
      <c r="D998" s="299"/>
      <c r="E998" s="171" t="s">
        <v>1052</v>
      </c>
    </row>
    <row r="999" spans="1:5" x14ac:dyDescent="0.25">
      <c r="A999" s="284" t="s">
        <v>1551</v>
      </c>
      <c r="B999" s="286" t="s">
        <v>1546</v>
      </c>
      <c r="C999" s="287"/>
      <c r="D999" s="290" t="s">
        <v>41</v>
      </c>
      <c r="E999" s="172" t="s">
        <v>1051</v>
      </c>
    </row>
    <row r="1000" spans="1:5" x14ac:dyDescent="0.25">
      <c r="A1000" s="285"/>
      <c r="B1000" s="288"/>
      <c r="C1000" s="289"/>
      <c r="D1000" s="291"/>
      <c r="E1000" s="173" t="s">
        <v>1052</v>
      </c>
    </row>
    <row r="1001" spans="1:5" x14ac:dyDescent="0.25">
      <c r="A1001" s="292" t="s">
        <v>1552</v>
      </c>
      <c r="B1001" s="294" t="s">
        <v>1546</v>
      </c>
      <c r="C1001" s="295"/>
      <c r="D1001" s="298" t="s">
        <v>41</v>
      </c>
      <c r="E1001" s="170" t="s">
        <v>1051</v>
      </c>
    </row>
    <row r="1002" spans="1:5" x14ac:dyDescent="0.25">
      <c r="A1002" s="293"/>
      <c r="B1002" s="296"/>
      <c r="C1002" s="297"/>
      <c r="D1002" s="299"/>
      <c r="E1002" s="171" t="s">
        <v>1052</v>
      </c>
    </row>
    <row r="1003" spans="1:5" x14ac:dyDescent="0.25">
      <c r="A1003" s="284" t="s">
        <v>1553</v>
      </c>
      <c r="B1003" s="286" t="s">
        <v>1546</v>
      </c>
      <c r="C1003" s="287"/>
      <c r="D1003" s="290" t="s">
        <v>41</v>
      </c>
      <c r="E1003" s="172" t="s">
        <v>1051</v>
      </c>
    </row>
    <row r="1004" spans="1:5" x14ac:dyDescent="0.25">
      <c r="A1004" s="285"/>
      <c r="B1004" s="288"/>
      <c r="C1004" s="289"/>
      <c r="D1004" s="291"/>
      <c r="E1004" s="173" t="s">
        <v>1052</v>
      </c>
    </row>
    <row r="1005" spans="1:5" x14ac:dyDescent="0.25">
      <c r="A1005" s="292" t="s">
        <v>1554</v>
      </c>
      <c r="B1005" s="294" t="s">
        <v>1555</v>
      </c>
      <c r="C1005" s="295"/>
      <c r="D1005" s="298" t="s">
        <v>41</v>
      </c>
      <c r="E1005" s="170" t="s">
        <v>1051</v>
      </c>
    </row>
    <row r="1006" spans="1:5" x14ac:dyDescent="0.25">
      <c r="A1006" s="293"/>
      <c r="B1006" s="296"/>
      <c r="C1006" s="297"/>
      <c r="D1006" s="299"/>
      <c r="E1006" s="171" t="s">
        <v>1052</v>
      </c>
    </row>
    <row r="1007" spans="1:5" x14ac:dyDescent="0.25">
      <c r="A1007" s="284" t="s">
        <v>1063</v>
      </c>
      <c r="B1007" s="286" t="s">
        <v>1555</v>
      </c>
      <c r="C1007" s="287"/>
      <c r="D1007" s="290" t="s">
        <v>41</v>
      </c>
      <c r="E1007" s="172" t="s">
        <v>1051</v>
      </c>
    </row>
    <row r="1008" spans="1:5" x14ac:dyDescent="0.25">
      <c r="A1008" s="285"/>
      <c r="B1008" s="288"/>
      <c r="C1008" s="289"/>
      <c r="D1008" s="291"/>
      <c r="E1008" s="173" t="s">
        <v>1052</v>
      </c>
    </row>
    <row r="1009" spans="1:5" x14ac:dyDescent="0.25">
      <c r="A1009" s="292" t="s">
        <v>1556</v>
      </c>
      <c r="B1009" s="294" t="s">
        <v>1555</v>
      </c>
      <c r="C1009" s="295"/>
      <c r="D1009" s="298" t="s">
        <v>41</v>
      </c>
      <c r="E1009" s="170" t="s">
        <v>1051</v>
      </c>
    </row>
    <row r="1010" spans="1:5" x14ac:dyDescent="0.25">
      <c r="A1010" s="293"/>
      <c r="B1010" s="296"/>
      <c r="C1010" s="297"/>
      <c r="D1010" s="299"/>
      <c r="E1010" s="171" t="s">
        <v>1052</v>
      </c>
    </row>
    <row r="1011" spans="1:5" x14ac:dyDescent="0.25">
      <c r="A1011" s="284" t="s">
        <v>1557</v>
      </c>
      <c r="B1011" s="286" t="s">
        <v>1555</v>
      </c>
      <c r="C1011" s="287"/>
      <c r="D1011" s="290" t="s">
        <v>41</v>
      </c>
      <c r="E1011" s="172" t="s">
        <v>1051</v>
      </c>
    </row>
    <row r="1012" spans="1:5" x14ac:dyDescent="0.25">
      <c r="A1012" s="285"/>
      <c r="B1012" s="288"/>
      <c r="C1012" s="289"/>
      <c r="D1012" s="291"/>
      <c r="E1012" s="173" t="s">
        <v>1052</v>
      </c>
    </row>
    <row r="1013" spans="1:5" x14ac:dyDescent="0.25">
      <c r="A1013" s="292" t="s">
        <v>1558</v>
      </c>
      <c r="B1013" s="294" t="s">
        <v>1555</v>
      </c>
      <c r="C1013" s="295"/>
      <c r="D1013" s="298" t="s">
        <v>41</v>
      </c>
      <c r="E1013" s="170" t="s">
        <v>1051</v>
      </c>
    </row>
    <row r="1014" spans="1:5" x14ac:dyDescent="0.25">
      <c r="A1014" s="293"/>
      <c r="B1014" s="296"/>
      <c r="C1014" s="297"/>
      <c r="D1014" s="299"/>
      <c r="E1014" s="171" t="s">
        <v>1052</v>
      </c>
    </row>
    <row r="1015" spans="1:5" x14ac:dyDescent="0.25">
      <c r="A1015" s="284" t="s">
        <v>1559</v>
      </c>
      <c r="B1015" s="286" t="s">
        <v>1555</v>
      </c>
      <c r="C1015" s="287"/>
      <c r="D1015" s="290" t="s">
        <v>41</v>
      </c>
      <c r="E1015" s="172" t="s">
        <v>1051</v>
      </c>
    </row>
    <row r="1016" spans="1:5" x14ac:dyDescent="0.25">
      <c r="A1016" s="285"/>
      <c r="B1016" s="288"/>
      <c r="C1016" s="289"/>
      <c r="D1016" s="291"/>
      <c r="E1016" s="173" t="s">
        <v>1052</v>
      </c>
    </row>
    <row r="1017" spans="1:5" x14ac:dyDescent="0.25">
      <c r="A1017" s="292" t="s">
        <v>1560</v>
      </c>
      <c r="B1017" s="294" t="s">
        <v>1555</v>
      </c>
      <c r="C1017" s="295"/>
      <c r="D1017" s="298" t="s">
        <v>41</v>
      </c>
      <c r="E1017" s="170" t="s">
        <v>1051</v>
      </c>
    </row>
    <row r="1018" spans="1:5" x14ac:dyDescent="0.25">
      <c r="A1018" s="293"/>
      <c r="B1018" s="296"/>
      <c r="C1018" s="297"/>
      <c r="D1018" s="299"/>
      <c r="E1018" s="171" t="s">
        <v>1052</v>
      </c>
    </row>
    <row r="1019" spans="1:5" x14ac:dyDescent="0.25">
      <c r="A1019" s="284" t="s">
        <v>1561</v>
      </c>
      <c r="B1019" s="286" t="s">
        <v>1555</v>
      </c>
      <c r="C1019" s="287"/>
      <c r="D1019" s="290" t="s">
        <v>41</v>
      </c>
      <c r="E1019" s="172" t="s">
        <v>1051</v>
      </c>
    </row>
    <row r="1020" spans="1:5" x14ac:dyDescent="0.25">
      <c r="A1020" s="285"/>
      <c r="B1020" s="288"/>
      <c r="C1020" s="289"/>
      <c r="D1020" s="291"/>
      <c r="E1020" s="173" t="s">
        <v>1052</v>
      </c>
    </row>
    <row r="1021" spans="1:5" x14ac:dyDescent="0.25">
      <c r="A1021" s="292" t="s">
        <v>1562</v>
      </c>
      <c r="B1021" s="294" t="s">
        <v>1555</v>
      </c>
      <c r="C1021" s="295"/>
      <c r="D1021" s="298" t="s">
        <v>41</v>
      </c>
      <c r="E1021" s="170" t="s">
        <v>1051</v>
      </c>
    </row>
    <row r="1022" spans="1:5" x14ac:dyDescent="0.25">
      <c r="A1022" s="293"/>
      <c r="B1022" s="296"/>
      <c r="C1022" s="297"/>
      <c r="D1022" s="299"/>
      <c r="E1022" s="171" t="s">
        <v>1052</v>
      </c>
    </row>
    <row r="1023" spans="1:5" x14ac:dyDescent="0.25">
      <c r="A1023" s="284" t="s">
        <v>1563</v>
      </c>
      <c r="B1023" s="286" t="s">
        <v>1555</v>
      </c>
      <c r="C1023" s="287"/>
      <c r="D1023" s="290" t="s">
        <v>41</v>
      </c>
      <c r="E1023" s="172" t="s">
        <v>1051</v>
      </c>
    </row>
    <row r="1024" spans="1:5" x14ac:dyDescent="0.25">
      <c r="A1024" s="285"/>
      <c r="B1024" s="288"/>
      <c r="C1024" s="289"/>
      <c r="D1024" s="291"/>
      <c r="E1024" s="173" t="s">
        <v>1052</v>
      </c>
    </row>
    <row r="1025" spans="1:5" x14ac:dyDescent="0.25">
      <c r="A1025" s="292" t="s">
        <v>1564</v>
      </c>
      <c r="B1025" s="294" t="s">
        <v>1565</v>
      </c>
      <c r="C1025" s="295"/>
      <c r="D1025" s="298" t="s">
        <v>41</v>
      </c>
      <c r="E1025" s="170" t="s">
        <v>1051</v>
      </c>
    </row>
    <row r="1026" spans="1:5" x14ac:dyDescent="0.25">
      <c r="A1026" s="293"/>
      <c r="B1026" s="296"/>
      <c r="C1026" s="297"/>
      <c r="D1026" s="299"/>
      <c r="E1026" s="171" t="s">
        <v>1052</v>
      </c>
    </row>
    <row r="1027" spans="1:5" x14ac:dyDescent="0.25">
      <c r="A1027" s="284" t="s">
        <v>1566</v>
      </c>
      <c r="B1027" s="286" t="s">
        <v>1565</v>
      </c>
      <c r="C1027" s="287"/>
      <c r="D1027" s="290" t="s">
        <v>41</v>
      </c>
      <c r="E1027" s="172" t="s">
        <v>1051</v>
      </c>
    </row>
    <row r="1028" spans="1:5" x14ac:dyDescent="0.25">
      <c r="A1028" s="285"/>
      <c r="B1028" s="288"/>
      <c r="C1028" s="289"/>
      <c r="D1028" s="291"/>
      <c r="E1028" s="173" t="s">
        <v>1052</v>
      </c>
    </row>
    <row r="1029" spans="1:5" x14ac:dyDescent="0.25">
      <c r="A1029" s="292" t="s">
        <v>1567</v>
      </c>
      <c r="B1029" s="294" t="s">
        <v>1565</v>
      </c>
      <c r="C1029" s="295"/>
      <c r="D1029" s="298" t="s">
        <v>41</v>
      </c>
      <c r="E1029" s="170" t="s">
        <v>1051</v>
      </c>
    </row>
    <row r="1030" spans="1:5" x14ac:dyDescent="0.25">
      <c r="A1030" s="293"/>
      <c r="B1030" s="296"/>
      <c r="C1030" s="297"/>
      <c r="D1030" s="299"/>
      <c r="E1030" s="171" t="s">
        <v>1052</v>
      </c>
    </row>
    <row r="1031" spans="1:5" x14ac:dyDescent="0.25">
      <c r="A1031" s="284" t="s">
        <v>1568</v>
      </c>
      <c r="B1031" s="286" t="s">
        <v>1565</v>
      </c>
      <c r="C1031" s="287"/>
      <c r="D1031" s="290" t="s">
        <v>41</v>
      </c>
      <c r="E1031" s="172" t="s">
        <v>1051</v>
      </c>
    </row>
    <row r="1032" spans="1:5" x14ac:dyDescent="0.25">
      <c r="A1032" s="285"/>
      <c r="B1032" s="288"/>
      <c r="C1032" s="289"/>
      <c r="D1032" s="291"/>
      <c r="E1032" s="173" t="s">
        <v>1052</v>
      </c>
    </row>
    <row r="1033" spans="1:5" x14ac:dyDescent="0.25">
      <c r="A1033" s="292" t="s">
        <v>1569</v>
      </c>
      <c r="B1033" s="294" t="s">
        <v>1565</v>
      </c>
      <c r="C1033" s="295"/>
      <c r="D1033" s="298" t="s">
        <v>41</v>
      </c>
      <c r="E1033" s="170" t="s">
        <v>1051</v>
      </c>
    </row>
    <row r="1034" spans="1:5" x14ac:dyDescent="0.25">
      <c r="A1034" s="293"/>
      <c r="B1034" s="296"/>
      <c r="C1034" s="297"/>
      <c r="D1034" s="299"/>
      <c r="E1034" s="171" t="s">
        <v>1052</v>
      </c>
    </row>
    <row r="1035" spans="1:5" x14ac:dyDescent="0.25">
      <c r="A1035" s="284" t="s">
        <v>1570</v>
      </c>
      <c r="B1035" s="286" t="s">
        <v>1565</v>
      </c>
      <c r="C1035" s="287"/>
      <c r="D1035" s="290" t="s">
        <v>41</v>
      </c>
      <c r="E1035" s="172" t="s">
        <v>1051</v>
      </c>
    </row>
    <row r="1036" spans="1:5" x14ac:dyDescent="0.25">
      <c r="A1036" s="285"/>
      <c r="B1036" s="288"/>
      <c r="C1036" s="289"/>
      <c r="D1036" s="291"/>
      <c r="E1036" s="173" t="s">
        <v>1052</v>
      </c>
    </row>
    <row r="1037" spans="1:5" x14ac:dyDescent="0.25">
      <c r="A1037" s="292" t="s">
        <v>1571</v>
      </c>
      <c r="B1037" s="294" t="s">
        <v>1565</v>
      </c>
      <c r="C1037" s="295"/>
      <c r="D1037" s="298" t="s">
        <v>41</v>
      </c>
      <c r="E1037" s="170" t="s">
        <v>1051</v>
      </c>
    </row>
    <row r="1038" spans="1:5" x14ac:dyDescent="0.25">
      <c r="A1038" s="293"/>
      <c r="B1038" s="296"/>
      <c r="C1038" s="297"/>
      <c r="D1038" s="299"/>
      <c r="E1038" s="171" t="s">
        <v>1052</v>
      </c>
    </row>
    <row r="1039" spans="1:5" x14ac:dyDescent="0.25">
      <c r="A1039" s="284" t="s">
        <v>1572</v>
      </c>
      <c r="B1039" s="286" t="s">
        <v>1565</v>
      </c>
      <c r="C1039" s="287"/>
      <c r="D1039" s="290" t="s">
        <v>41</v>
      </c>
      <c r="E1039" s="172" t="s">
        <v>1051</v>
      </c>
    </row>
    <row r="1040" spans="1:5" x14ac:dyDescent="0.25">
      <c r="A1040" s="285"/>
      <c r="B1040" s="288"/>
      <c r="C1040" s="289"/>
      <c r="D1040" s="291"/>
      <c r="E1040" s="173" t="s">
        <v>1052</v>
      </c>
    </row>
    <row r="1041" spans="1:5" x14ac:dyDescent="0.25">
      <c r="A1041" s="292" t="s">
        <v>1573</v>
      </c>
      <c r="B1041" s="294" t="s">
        <v>1565</v>
      </c>
      <c r="C1041" s="295"/>
      <c r="D1041" s="298" t="s">
        <v>41</v>
      </c>
      <c r="E1041" s="170" t="s">
        <v>1051</v>
      </c>
    </row>
    <row r="1042" spans="1:5" x14ac:dyDescent="0.25">
      <c r="A1042" s="293"/>
      <c r="B1042" s="296"/>
      <c r="C1042" s="297"/>
      <c r="D1042" s="299"/>
      <c r="E1042" s="171" t="s">
        <v>1052</v>
      </c>
    </row>
    <row r="1043" spans="1:5" x14ac:dyDescent="0.25">
      <c r="A1043" s="284" t="s">
        <v>1574</v>
      </c>
      <c r="B1043" s="286" t="s">
        <v>1565</v>
      </c>
      <c r="C1043" s="287"/>
      <c r="D1043" s="290" t="s">
        <v>41</v>
      </c>
      <c r="E1043" s="172" t="s">
        <v>1051</v>
      </c>
    </row>
    <row r="1044" spans="1:5" x14ac:dyDescent="0.25">
      <c r="A1044" s="285"/>
      <c r="B1044" s="288"/>
      <c r="C1044" s="289"/>
      <c r="D1044" s="291"/>
      <c r="E1044" s="173" t="s">
        <v>1052</v>
      </c>
    </row>
    <row r="1045" spans="1:5" x14ac:dyDescent="0.25">
      <c r="A1045" s="292" t="s">
        <v>1575</v>
      </c>
      <c r="B1045" s="294" t="s">
        <v>1565</v>
      </c>
      <c r="C1045" s="295"/>
      <c r="D1045" s="298" t="s">
        <v>41</v>
      </c>
      <c r="E1045" s="170" t="s">
        <v>1051</v>
      </c>
    </row>
    <row r="1046" spans="1:5" x14ac:dyDescent="0.25">
      <c r="A1046" s="293"/>
      <c r="B1046" s="296"/>
      <c r="C1046" s="297"/>
      <c r="D1046" s="299"/>
      <c r="E1046" s="171" t="s">
        <v>1052</v>
      </c>
    </row>
    <row r="1047" spans="1:5" x14ac:dyDescent="0.25">
      <c r="A1047" s="284" t="s">
        <v>1576</v>
      </c>
      <c r="B1047" s="286" t="s">
        <v>1565</v>
      </c>
      <c r="C1047" s="287"/>
      <c r="D1047" s="290" t="s">
        <v>41</v>
      </c>
      <c r="E1047" s="172" t="s">
        <v>1051</v>
      </c>
    </row>
    <row r="1048" spans="1:5" x14ac:dyDescent="0.25">
      <c r="A1048" s="285"/>
      <c r="B1048" s="288"/>
      <c r="C1048" s="289"/>
      <c r="D1048" s="291"/>
      <c r="E1048" s="173" t="s">
        <v>1052</v>
      </c>
    </row>
    <row r="1049" spans="1:5" x14ac:dyDescent="0.25">
      <c r="A1049" s="292" t="s">
        <v>1577</v>
      </c>
      <c r="B1049" s="294" t="s">
        <v>1565</v>
      </c>
      <c r="C1049" s="295"/>
      <c r="D1049" s="298" t="s">
        <v>41</v>
      </c>
      <c r="E1049" s="170" t="s">
        <v>1051</v>
      </c>
    </row>
    <row r="1050" spans="1:5" x14ac:dyDescent="0.25">
      <c r="A1050" s="293"/>
      <c r="B1050" s="296"/>
      <c r="C1050" s="297"/>
      <c r="D1050" s="299"/>
      <c r="E1050" s="171" t="s">
        <v>1052</v>
      </c>
    </row>
    <row r="1051" spans="1:5" x14ac:dyDescent="0.25">
      <c r="A1051" s="284" t="s">
        <v>1578</v>
      </c>
      <c r="B1051" s="286" t="s">
        <v>1565</v>
      </c>
      <c r="C1051" s="287"/>
      <c r="D1051" s="290" t="s">
        <v>41</v>
      </c>
      <c r="E1051" s="172" t="s">
        <v>1051</v>
      </c>
    </row>
    <row r="1052" spans="1:5" x14ac:dyDescent="0.25">
      <c r="A1052" s="285"/>
      <c r="B1052" s="288"/>
      <c r="C1052" s="289"/>
      <c r="D1052" s="291"/>
      <c r="E1052" s="173" t="s">
        <v>1052</v>
      </c>
    </row>
    <row r="1053" spans="1:5" x14ac:dyDescent="0.25">
      <c r="A1053" s="292" t="s">
        <v>1579</v>
      </c>
      <c r="B1053" s="294" t="s">
        <v>1565</v>
      </c>
      <c r="C1053" s="295"/>
      <c r="D1053" s="298" t="s">
        <v>41</v>
      </c>
      <c r="E1053" s="170" t="s">
        <v>1051</v>
      </c>
    </row>
    <row r="1054" spans="1:5" x14ac:dyDescent="0.25">
      <c r="A1054" s="293"/>
      <c r="B1054" s="296"/>
      <c r="C1054" s="297"/>
      <c r="D1054" s="299"/>
      <c r="E1054" s="171" t="s">
        <v>1052</v>
      </c>
    </row>
    <row r="1055" spans="1:5" x14ac:dyDescent="0.25">
      <c r="A1055" s="284" t="s">
        <v>1580</v>
      </c>
      <c r="B1055" s="286" t="s">
        <v>1565</v>
      </c>
      <c r="C1055" s="287"/>
      <c r="D1055" s="290" t="s">
        <v>41</v>
      </c>
      <c r="E1055" s="172" t="s">
        <v>1051</v>
      </c>
    </row>
    <row r="1056" spans="1:5" x14ac:dyDescent="0.25">
      <c r="A1056" s="285"/>
      <c r="B1056" s="288"/>
      <c r="C1056" s="289"/>
      <c r="D1056" s="291"/>
      <c r="E1056" s="173" t="s">
        <v>1052</v>
      </c>
    </row>
    <row r="1057" spans="1:5" x14ac:dyDescent="0.25">
      <c r="A1057" s="292" t="s">
        <v>1581</v>
      </c>
      <c r="B1057" s="294" t="s">
        <v>1565</v>
      </c>
      <c r="C1057" s="295"/>
      <c r="D1057" s="298" t="s">
        <v>41</v>
      </c>
      <c r="E1057" s="170" t="s">
        <v>1051</v>
      </c>
    </row>
    <row r="1058" spans="1:5" x14ac:dyDescent="0.25">
      <c r="A1058" s="293"/>
      <c r="B1058" s="296"/>
      <c r="C1058" s="297"/>
      <c r="D1058" s="299"/>
      <c r="E1058" s="171" t="s">
        <v>1052</v>
      </c>
    </row>
    <row r="1059" spans="1:5" x14ac:dyDescent="0.25">
      <c r="A1059" s="284" t="s">
        <v>1582</v>
      </c>
      <c r="B1059" s="286" t="s">
        <v>1565</v>
      </c>
      <c r="C1059" s="287"/>
      <c r="D1059" s="290" t="s">
        <v>41</v>
      </c>
      <c r="E1059" s="172" t="s">
        <v>1051</v>
      </c>
    </row>
    <row r="1060" spans="1:5" x14ac:dyDescent="0.25">
      <c r="A1060" s="285"/>
      <c r="B1060" s="288"/>
      <c r="C1060" s="289"/>
      <c r="D1060" s="291"/>
      <c r="E1060" s="173" t="s">
        <v>1052</v>
      </c>
    </row>
    <row r="1061" spans="1:5" x14ac:dyDescent="0.25">
      <c r="A1061" s="292" t="s">
        <v>1583</v>
      </c>
      <c r="B1061" s="294" t="s">
        <v>1565</v>
      </c>
      <c r="C1061" s="295"/>
      <c r="D1061" s="298" t="s">
        <v>41</v>
      </c>
      <c r="E1061" s="170" t="s">
        <v>1051</v>
      </c>
    </row>
    <row r="1062" spans="1:5" x14ac:dyDescent="0.25">
      <c r="A1062" s="293"/>
      <c r="B1062" s="296"/>
      <c r="C1062" s="297"/>
      <c r="D1062" s="299"/>
      <c r="E1062" s="171" t="s">
        <v>1052</v>
      </c>
    </row>
    <row r="1063" spans="1:5" x14ac:dyDescent="0.25">
      <c r="A1063" s="284" t="s">
        <v>1584</v>
      </c>
      <c r="B1063" s="286" t="s">
        <v>1585</v>
      </c>
      <c r="C1063" s="287"/>
      <c r="D1063" s="290" t="s">
        <v>41</v>
      </c>
      <c r="E1063" s="172" t="s">
        <v>1051</v>
      </c>
    </row>
    <row r="1064" spans="1:5" x14ac:dyDescent="0.25">
      <c r="A1064" s="285"/>
      <c r="B1064" s="288"/>
      <c r="C1064" s="289"/>
      <c r="D1064" s="291"/>
      <c r="E1064" s="173" t="s">
        <v>1052</v>
      </c>
    </row>
    <row r="1065" spans="1:5" x14ac:dyDescent="0.25">
      <c r="A1065" s="292" t="s">
        <v>1586</v>
      </c>
      <c r="B1065" s="294" t="s">
        <v>1585</v>
      </c>
      <c r="C1065" s="295"/>
      <c r="D1065" s="298" t="s">
        <v>41</v>
      </c>
      <c r="E1065" s="170" t="s">
        <v>1051</v>
      </c>
    </row>
    <row r="1066" spans="1:5" x14ac:dyDescent="0.25">
      <c r="A1066" s="293"/>
      <c r="B1066" s="296"/>
      <c r="C1066" s="297"/>
      <c r="D1066" s="299"/>
      <c r="E1066" s="171" t="s">
        <v>1052</v>
      </c>
    </row>
    <row r="1067" spans="1:5" x14ac:dyDescent="0.25">
      <c r="A1067" s="284" t="s">
        <v>1587</v>
      </c>
      <c r="B1067" s="286" t="s">
        <v>1585</v>
      </c>
      <c r="C1067" s="287"/>
      <c r="D1067" s="290" t="s">
        <v>41</v>
      </c>
      <c r="E1067" s="172" t="s">
        <v>1051</v>
      </c>
    </row>
    <row r="1068" spans="1:5" x14ac:dyDescent="0.25">
      <c r="A1068" s="285"/>
      <c r="B1068" s="288"/>
      <c r="C1068" s="289"/>
      <c r="D1068" s="291"/>
      <c r="E1068" s="173" t="s">
        <v>1052</v>
      </c>
    </row>
    <row r="1069" spans="1:5" x14ac:dyDescent="0.25">
      <c r="A1069" s="292" t="s">
        <v>1538</v>
      </c>
      <c r="B1069" s="294" t="s">
        <v>1585</v>
      </c>
      <c r="C1069" s="295"/>
      <c r="D1069" s="298" t="s">
        <v>41</v>
      </c>
      <c r="E1069" s="170" t="s">
        <v>1051</v>
      </c>
    </row>
    <row r="1070" spans="1:5" x14ac:dyDescent="0.25">
      <c r="A1070" s="293"/>
      <c r="B1070" s="296"/>
      <c r="C1070" s="297"/>
      <c r="D1070" s="299"/>
      <c r="E1070" s="171" t="s">
        <v>1052</v>
      </c>
    </row>
    <row r="1071" spans="1:5" x14ac:dyDescent="0.25">
      <c r="A1071" s="284" t="s">
        <v>1588</v>
      </c>
      <c r="B1071" s="286" t="s">
        <v>1589</v>
      </c>
      <c r="C1071" s="287"/>
      <c r="D1071" s="290" t="s">
        <v>41</v>
      </c>
      <c r="E1071" s="172" t="s">
        <v>1051</v>
      </c>
    </row>
    <row r="1072" spans="1:5" x14ac:dyDescent="0.25">
      <c r="A1072" s="285"/>
      <c r="B1072" s="288"/>
      <c r="C1072" s="289"/>
      <c r="D1072" s="291"/>
      <c r="E1072" s="173" t="s">
        <v>1052</v>
      </c>
    </row>
    <row r="1073" spans="1:5" x14ac:dyDescent="0.25">
      <c r="A1073" s="292" t="s">
        <v>1590</v>
      </c>
      <c r="B1073" s="294" t="s">
        <v>1589</v>
      </c>
      <c r="C1073" s="295"/>
      <c r="D1073" s="298" t="s">
        <v>41</v>
      </c>
      <c r="E1073" s="170" t="s">
        <v>1051</v>
      </c>
    </row>
    <row r="1074" spans="1:5" x14ac:dyDescent="0.25">
      <c r="A1074" s="293"/>
      <c r="B1074" s="296"/>
      <c r="C1074" s="297"/>
      <c r="D1074" s="299"/>
      <c r="E1074" s="171" t="s">
        <v>1052</v>
      </c>
    </row>
    <row r="1075" spans="1:5" x14ac:dyDescent="0.25">
      <c r="A1075" s="284" t="s">
        <v>1591</v>
      </c>
      <c r="B1075" s="286" t="s">
        <v>1589</v>
      </c>
      <c r="C1075" s="287"/>
      <c r="D1075" s="290" t="s">
        <v>41</v>
      </c>
      <c r="E1075" s="172" t="s">
        <v>1051</v>
      </c>
    </row>
    <row r="1076" spans="1:5" x14ac:dyDescent="0.25">
      <c r="A1076" s="285"/>
      <c r="B1076" s="288"/>
      <c r="C1076" s="289"/>
      <c r="D1076" s="291"/>
      <c r="E1076" s="173" t="s">
        <v>1052</v>
      </c>
    </row>
    <row r="1077" spans="1:5" x14ac:dyDescent="0.25">
      <c r="A1077" s="292" t="s">
        <v>1592</v>
      </c>
      <c r="B1077" s="294" t="s">
        <v>1589</v>
      </c>
      <c r="C1077" s="295"/>
      <c r="D1077" s="298" t="s">
        <v>41</v>
      </c>
      <c r="E1077" s="170" t="s">
        <v>1051</v>
      </c>
    </row>
    <row r="1078" spans="1:5" x14ac:dyDescent="0.25">
      <c r="A1078" s="293"/>
      <c r="B1078" s="296"/>
      <c r="C1078" s="297"/>
      <c r="D1078" s="299"/>
      <c r="E1078" s="171" t="s">
        <v>1052</v>
      </c>
    </row>
    <row r="1079" spans="1:5" x14ac:dyDescent="0.25">
      <c r="A1079" s="284" t="s">
        <v>1593</v>
      </c>
      <c r="B1079" s="286" t="s">
        <v>1594</v>
      </c>
      <c r="C1079" s="287"/>
      <c r="D1079" s="290" t="s">
        <v>41</v>
      </c>
      <c r="E1079" s="172" t="s">
        <v>1051</v>
      </c>
    </row>
    <row r="1080" spans="1:5" x14ac:dyDescent="0.25">
      <c r="A1080" s="285"/>
      <c r="B1080" s="288"/>
      <c r="C1080" s="289"/>
      <c r="D1080" s="291"/>
      <c r="E1080" s="173" t="s">
        <v>1052</v>
      </c>
    </row>
    <row r="1081" spans="1:5" x14ac:dyDescent="0.25">
      <c r="A1081" s="292" t="s">
        <v>1595</v>
      </c>
      <c r="B1081" s="294" t="s">
        <v>1594</v>
      </c>
      <c r="C1081" s="295"/>
      <c r="D1081" s="298" t="s">
        <v>41</v>
      </c>
      <c r="E1081" s="170" t="s">
        <v>1051</v>
      </c>
    </row>
    <row r="1082" spans="1:5" x14ac:dyDescent="0.25">
      <c r="A1082" s="293"/>
      <c r="B1082" s="296"/>
      <c r="C1082" s="297"/>
      <c r="D1082" s="299"/>
      <c r="E1082" s="171" t="s">
        <v>1052</v>
      </c>
    </row>
    <row r="1083" spans="1:5" x14ac:dyDescent="0.25">
      <c r="A1083" s="284" t="s">
        <v>1596</v>
      </c>
      <c r="B1083" s="286" t="s">
        <v>1594</v>
      </c>
      <c r="C1083" s="287"/>
      <c r="D1083" s="290" t="s">
        <v>41</v>
      </c>
      <c r="E1083" s="172" t="s">
        <v>1051</v>
      </c>
    </row>
    <row r="1084" spans="1:5" x14ac:dyDescent="0.25">
      <c r="A1084" s="285"/>
      <c r="B1084" s="288"/>
      <c r="C1084" s="289"/>
      <c r="D1084" s="291"/>
      <c r="E1084" s="173" t="s">
        <v>1052</v>
      </c>
    </row>
    <row r="1085" spans="1:5" x14ac:dyDescent="0.25">
      <c r="A1085" s="292" t="s">
        <v>1597</v>
      </c>
      <c r="B1085" s="294" t="s">
        <v>1594</v>
      </c>
      <c r="C1085" s="295"/>
      <c r="D1085" s="298" t="s">
        <v>41</v>
      </c>
      <c r="E1085" s="170" t="s">
        <v>1051</v>
      </c>
    </row>
    <row r="1086" spans="1:5" x14ac:dyDescent="0.25">
      <c r="A1086" s="293"/>
      <c r="B1086" s="296"/>
      <c r="C1086" s="297"/>
      <c r="D1086" s="299"/>
      <c r="E1086" s="171" t="s">
        <v>1052</v>
      </c>
    </row>
    <row r="1087" spans="1:5" x14ac:dyDescent="0.25">
      <c r="A1087" s="284" t="s">
        <v>1598</v>
      </c>
      <c r="B1087" s="286" t="s">
        <v>1594</v>
      </c>
      <c r="C1087" s="287"/>
      <c r="D1087" s="290" t="s">
        <v>41</v>
      </c>
      <c r="E1087" s="172" t="s">
        <v>1051</v>
      </c>
    </row>
    <row r="1088" spans="1:5" x14ac:dyDescent="0.25">
      <c r="A1088" s="285"/>
      <c r="B1088" s="288"/>
      <c r="C1088" s="289"/>
      <c r="D1088" s="291"/>
      <c r="E1088" s="173" t="s">
        <v>1052</v>
      </c>
    </row>
    <row r="1089" spans="1:5" x14ac:dyDescent="0.25">
      <c r="A1089" s="292" t="s">
        <v>1599</v>
      </c>
      <c r="B1089" s="294" t="s">
        <v>1600</v>
      </c>
      <c r="C1089" s="295"/>
      <c r="D1089" s="298" t="s">
        <v>41</v>
      </c>
      <c r="E1089" s="170" t="s">
        <v>1051</v>
      </c>
    </row>
    <row r="1090" spans="1:5" x14ac:dyDescent="0.25">
      <c r="A1090" s="293"/>
      <c r="B1090" s="296"/>
      <c r="C1090" s="297"/>
      <c r="D1090" s="299"/>
      <c r="E1090" s="171" t="s">
        <v>1052</v>
      </c>
    </row>
    <row r="1091" spans="1:5" x14ac:dyDescent="0.25">
      <c r="A1091" s="284" t="s">
        <v>1169</v>
      </c>
      <c r="B1091" s="286" t="s">
        <v>1600</v>
      </c>
      <c r="C1091" s="287"/>
      <c r="D1091" s="290" t="s">
        <v>41</v>
      </c>
      <c r="E1091" s="172" t="s">
        <v>1051</v>
      </c>
    </row>
    <row r="1092" spans="1:5" x14ac:dyDescent="0.25">
      <c r="A1092" s="285"/>
      <c r="B1092" s="288"/>
      <c r="C1092" s="289"/>
      <c r="D1092" s="291"/>
      <c r="E1092" s="173" t="s">
        <v>1052</v>
      </c>
    </row>
    <row r="1093" spans="1:5" x14ac:dyDescent="0.25">
      <c r="A1093" s="292" t="s">
        <v>1601</v>
      </c>
      <c r="B1093" s="294" t="s">
        <v>1600</v>
      </c>
      <c r="C1093" s="295"/>
      <c r="D1093" s="298" t="s">
        <v>41</v>
      </c>
      <c r="E1093" s="170" t="s">
        <v>1051</v>
      </c>
    </row>
    <row r="1094" spans="1:5" x14ac:dyDescent="0.25">
      <c r="A1094" s="293"/>
      <c r="B1094" s="296"/>
      <c r="C1094" s="297"/>
      <c r="D1094" s="299"/>
      <c r="E1094" s="171" t="s">
        <v>1052</v>
      </c>
    </row>
    <row r="1095" spans="1:5" x14ac:dyDescent="0.25">
      <c r="A1095" s="284" t="s">
        <v>1602</v>
      </c>
      <c r="B1095" s="286" t="s">
        <v>1600</v>
      </c>
      <c r="C1095" s="287"/>
      <c r="D1095" s="290" t="s">
        <v>41</v>
      </c>
      <c r="E1095" s="172" t="s">
        <v>1051</v>
      </c>
    </row>
    <row r="1096" spans="1:5" x14ac:dyDescent="0.25">
      <c r="A1096" s="285"/>
      <c r="B1096" s="288"/>
      <c r="C1096" s="289"/>
      <c r="D1096" s="291"/>
      <c r="E1096" s="173" t="s">
        <v>1052</v>
      </c>
    </row>
    <row r="1097" spans="1:5" x14ac:dyDescent="0.25">
      <c r="A1097" s="292" t="s">
        <v>1603</v>
      </c>
      <c r="B1097" s="294" t="s">
        <v>1600</v>
      </c>
      <c r="C1097" s="295"/>
      <c r="D1097" s="298" t="s">
        <v>41</v>
      </c>
      <c r="E1097" s="170" t="s">
        <v>1051</v>
      </c>
    </row>
    <row r="1098" spans="1:5" x14ac:dyDescent="0.25">
      <c r="A1098" s="293"/>
      <c r="B1098" s="296"/>
      <c r="C1098" s="297"/>
      <c r="D1098" s="299"/>
      <c r="E1098" s="171" t="s">
        <v>1052</v>
      </c>
    </row>
    <row r="1099" spans="1:5" x14ac:dyDescent="0.25">
      <c r="A1099" s="284" t="s">
        <v>1604</v>
      </c>
      <c r="B1099" s="286" t="s">
        <v>1600</v>
      </c>
      <c r="C1099" s="287"/>
      <c r="D1099" s="290" t="s">
        <v>41</v>
      </c>
      <c r="E1099" s="172" t="s">
        <v>1051</v>
      </c>
    </row>
    <row r="1100" spans="1:5" x14ac:dyDescent="0.25">
      <c r="A1100" s="285"/>
      <c r="B1100" s="288"/>
      <c r="C1100" s="289"/>
      <c r="D1100" s="291"/>
      <c r="E1100" s="173" t="s">
        <v>1052</v>
      </c>
    </row>
    <row r="1101" spans="1:5" x14ac:dyDescent="0.25">
      <c r="A1101" s="292" t="s">
        <v>1605</v>
      </c>
      <c r="B1101" s="294" t="s">
        <v>1606</v>
      </c>
      <c r="C1101" s="295"/>
      <c r="D1101" s="298" t="s">
        <v>41</v>
      </c>
      <c r="E1101" s="170" t="s">
        <v>1051</v>
      </c>
    </row>
    <row r="1102" spans="1:5" x14ac:dyDescent="0.25">
      <c r="A1102" s="293"/>
      <c r="B1102" s="296"/>
      <c r="C1102" s="297"/>
      <c r="D1102" s="299"/>
      <c r="E1102" s="171" t="s">
        <v>1052</v>
      </c>
    </row>
    <row r="1103" spans="1:5" x14ac:dyDescent="0.25">
      <c r="A1103" s="284" t="s">
        <v>1607</v>
      </c>
      <c r="B1103" s="286" t="s">
        <v>1606</v>
      </c>
      <c r="C1103" s="287"/>
      <c r="D1103" s="290" t="s">
        <v>41</v>
      </c>
      <c r="E1103" s="172" t="s">
        <v>1051</v>
      </c>
    </row>
    <row r="1104" spans="1:5" x14ac:dyDescent="0.25">
      <c r="A1104" s="285"/>
      <c r="B1104" s="288"/>
      <c r="C1104" s="289"/>
      <c r="D1104" s="291"/>
      <c r="E1104" s="173" t="s">
        <v>1052</v>
      </c>
    </row>
    <row r="1105" spans="1:5" x14ac:dyDescent="0.25">
      <c r="A1105" s="292" t="s">
        <v>1608</v>
      </c>
      <c r="B1105" s="294" t="s">
        <v>1606</v>
      </c>
      <c r="C1105" s="295"/>
      <c r="D1105" s="298" t="s">
        <v>41</v>
      </c>
      <c r="E1105" s="170" t="s">
        <v>1051</v>
      </c>
    </row>
    <row r="1106" spans="1:5" x14ac:dyDescent="0.25">
      <c r="A1106" s="293"/>
      <c r="B1106" s="296"/>
      <c r="C1106" s="297"/>
      <c r="D1106" s="299"/>
      <c r="E1106" s="171" t="s">
        <v>1052</v>
      </c>
    </row>
    <row r="1107" spans="1:5" x14ac:dyDescent="0.25">
      <c r="A1107" s="284" t="s">
        <v>1609</v>
      </c>
      <c r="B1107" s="286" t="s">
        <v>1606</v>
      </c>
      <c r="C1107" s="287"/>
      <c r="D1107" s="290" t="s">
        <v>41</v>
      </c>
      <c r="E1107" s="172" t="s">
        <v>1051</v>
      </c>
    </row>
    <row r="1108" spans="1:5" x14ac:dyDescent="0.25">
      <c r="A1108" s="285"/>
      <c r="B1108" s="288"/>
      <c r="C1108" s="289"/>
      <c r="D1108" s="291"/>
      <c r="E1108" s="173" t="s">
        <v>1052</v>
      </c>
    </row>
    <row r="1109" spans="1:5" x14ac:dyDescent="0.25">
      <c r="A1109" s="292" t="s">
        <v>1610</v>
      </c>
      <c r="B1109" s="294" t="s">
        <v>1606</v>
      </c>
      <c r="C1109" s="295"/>
      <c r="D1109" s="298" t="s">
        <v>41</v>
      </c>
      <c r="E1109" s="170" t="s">
        <v>1051</v>
      </c>
    </row>
    <row r="1110" spans="1:5" x14ac:dyDescent="0.25">
      <c r="A1110" s="293"/>
      <c r="B1110" s="296"/>
      <c r="C1110" s="297"/>
      <c r="D1110" s="299"/>
      <c r="E1110" s="171" t="s">
        <v>1052</v>
      </c>
    </row>
    <row r="1111" spans="1:5" x14ac:dyDescent="0.25">
      <c r="A1111" s="284" t="s">
        <v>1611</v>
      </c>
      <c r="B1111" s="286" t="s">
        <v>1606</v>
      </c>
      <c r="C1111" s="287"/>
      <c r="D1111" s="290" t="s">
        <v>41</v>
      </c>
      <c r="E1111" s="172" t="s">
        <v>1051</v>
      </c>
    </row>
    <row r="1112" spans="1:5" x14ac:dyDescent="0.25">
      <c r="A1112" s="285"/>
      <c r="B1112" s="288"/>
      <c r="C1112" s="289"/>
      <c r="D1112" s="291"/>
      <c r="E1112" s="173" t="s">
        <v>1052</v>
      </c>
    </row>
    <row r="1113" spans="1:5" x14ac:dyDescent="0.25">
      <c r="A1113" s="292" t="s">
        <v>1612</v>
      </c>
      <c r="B1113" s="294" t="s">
        <v>1606</v>
      </c>
      <c r="C1113" s="295"/>
      <c r="D1113" s="298" t="s">
        <v>41</v>
      </c>
      <c r="E1113" s="170" t="s">
        <v>1051</v>
      </c>
    </row>
    <row r="1114" spans="1:5" x14ac:dyDescent="0.25">
      <c r="A1114" s="293"/>
      <c r="B1114" s="296"/>
      <c r="C1114" s="297"/>
      <c r="D1114" s="299"/>
      <c r="E1114" s="171" t="s">
        <v>1052</v>
      </c>
    </row>
    <row r="1115" spans="1:5" x14ac:dyDescent="0.25">
      <c r="A1115" s="284" t="s">
        <v>1613</v>
      </c>
      <c r="B1115" s="286" t="s">
        <v>1614</v>
      </c>
      <c r="C1115" s="287"/>
      <c r="D1115" s="290" t="s">
        <v>41</v>
      </c>
      <c r="E1115" s="172" t="s">
        <v>1051</v>
      </c>
    </row>
    <row r="1116" spans="1:5" x14ac:dyDescent="0.25">
      <c r="A1116" s="285"/>
      <c r="B1116" s="288"/>
      <c r="C1116" s="289"/>
      <c r="D1116" s="291"/>
      <c r="E1116" s="173" t="s">
        <v>1052</v>
      </c>
    </row>
    <row r="1117" spans="1:5" x14ac:dyDescent="0.25">
      <c r="A1117" s="292" t="s">
        <v>1615</v>
      </c>
      <c r="B1117" s="294" t="s">
        <v>1614</v>
      </c>
      <c r="C1117" s="295"/>
      <c r="D1117" s="298" t="s">
        <v>41</v>
      </c>
      <c r="E1117" s="170" t="s">
        <v>1051</v>
      </c>
    </row>
    <row r="1118" spans="1:5" x14ac:dyDescent="0.25">
      <c r="A1118" s="293"/>
      <c r="B1118" s="296"/>
      <c r="C1118" s="297"/>
      <c r="D1118" s="299"/>
      <c r="E1118" s="171" t="s">
        <v>1052</v>
      </c>
    </row>
    <row r="1119" spans="1:5" x14ac:dyDescent="0.25">
      <c r="A1119" s="284" t="s">
        <v>1616</v>
      </c>
      <c r="B1119" s="286" t="s">
        <v>1614</v>
      </c>
      <c r="C1119" s="287"/>
      <c r="D1119" s="290" t="s">
        <v>41</v>
      </c>
      <c r="E1119" s="172" t="s">
        <v>1051</v>
      </c>
    </row>
    <row r="1120" spans="1:5" x14ac:dyDescent="0.25">
      <c r="A1120" s="285"/>
      <c r="B1120" s="288"/>
      <c r="C1120" s="289"/>
      <c r="D1120" s="291"/>
      <c r="E1120" s="173" t="s">
        <v>1052</v>
      </c>
    </row>
    <row r="1121" spans="1:5" x14ac:dyDescent="0.25">
      <c r="A1121" s="292" t="s">
        <v>1617</v>
      </c>
      <c r="B1121" s="294" t="s">
        <v>1614</v>
      </c>
      <c r="C1121" s="295"/>
      <c r="D1121" s="298" t="s">
        <v>41</v>
      </c>
      <c r="E1121" s="170" t="s">
        <v>1051</v>
      </c>
    </row>
    <row r="1122" spans="1:5" x14ac:dyDescent="0.25">
      <c r="A1122" s="293"/>
      <c r="B1122" s="296"/>
      <c r="C1122" s="297"/>
      <c r="D1122" s="299"/>
      <c r="E1122" s="171" t="s">
        <v>1052</v>
      </c>
    </row>
    <row r="1123" spans="1:5" x14ac:dyDescent="0.25">
      <c r="A1123" s="284" t="s">
        <v>1618</v>
      </c>
      <c r="B1123" s="286" t="s">
        <v>1614</v>
      </c>
      <c r="C1123" s="287"/>
      <c r="D1123" s="290" t="s">
        <v>41</v>
      </c>
      <c r="E1123" s="172" t="s">
        <v>1051</v>
      </c>
    </row>
    <row r="1124" spans="1:5" x14ac:dyDescent="0.25">
      <c r="A1124" s="285"/>
      <c r="B1124" s="288"/>
      <c r="C1124" s="289"/>
      <c r="D1124" s="291"/>
      <c r="E1124" s="173" t="s">
        <v>1052</v>
      </c>
    </row>
    <row r="1125" spans="1:5" x14ac:dyDescent="0.25">
      <c r="A1125" s="292" t="s">
        <v>1619</v>
      </c>
      <c r="B1125" s="294" t="s">
        <v>1614</v>
      </c>
      <c r="C1125" s="295"/>
      <c r="D1125" s="298" t="s">
        <v>41</v>
      </c>
      <c r="E1125" s="170" t="s">
        <v>1051</v>
      </c>
    </row>
    <row r="1126" spans="1:5" x14ac:dyDescent="0.25">
      <c r="A1126" s="293"/>
      <c r="B1126" s="296"/>
      <c r="C1126" s="297"/>
      <c r="D1126" s="299"/>
      <c r="E1126" s="171" t="s">
        <v>1052</v>
      </c>
    </row>
    <row r="1127" spans="1:5" x14ac:dyDescent="0.25">
      <c r="A1127" s="284" t="s">
        <v>1620</v>
      </c>
      <c r="B1127" s="286" t="s">
        <v>1614</v>
      </c>
      <c r="C1127" s="287"/>
      <c r="D1127" s="290" t="s">
        <v>41</v>
      </c>
      <c r="E1127" s="172" t="s">
        <v>1051</v>
      </c>
    </row>
    <row r="1128" spans="1:5" x14ac:dyDescent="0.25">
      <c r="A1128" s="285"/>
      <c r="B1128" s="288"/>
      <c r="C1128" s="289"/>
      <c r="D1128" s="291"/>
      <c r="E1128" s="173" t="s">
        <v>1052</v>
      </c>
    </row>
    <row r="1129" spans="1:5" x14ac:dyDescent="0.25">
      <c r="A1129" s="292" t="s">
        <v>1621</v>
      </c>
      <c r="B1129" s="294" t="s">
        <v>1614</v>
      </c>
      <c r="C1129" s="295"/>
      <c r="D1129" s="298" t="s">
        <v>41</v>
      </c>
      <c r="E1129" s="170" t="s">
        <v>1051</v>
      </c>
    </row>
    <row r="1130" spans="1:5" x14ac:dyDescent="0.25">
      <c r="A1130" s="293"/>
      <c r="B1130" s="296"/>
      <c r="C1130" s="297"/>
      <c r="D1130" s="299"/>
      <c r="E1130" s="171" t="s">
        <v>1052</v>
      </c>
    </row>
    <row r="1131" spans="1:5" x14ac:dyDescent="0.25">
      <c r="A1131" s="284" t="s">
        <v>1461</v>
      </c>
      <c r="B1131" s="286"/>
      <c r="C1131" s="287"/>
      <c r="D1131" s="290" t="s">
        <v>41</v>
      </c>
      <c r="E1131" s="172" t="s">
        <v>1051</v>
      </c>
    </row>
    <row r="1132" spans="1:5" x14ac:dyDescent="0.25">
      <c r="A1132" s="285"/>
      <c r="B1132" s="288"/>
      <c r="C1132" s="289"/>
      <c r="D1132" s="291"/>
      <c r="E1132" s="173" t="s">
        <v>1052</v>
      </c>
    </row>
    <row r="1133" spans="1:5" x14ac:dyDescent="0.25">
      <c r="A1133" s="292" t="s">
        <v>1483</v>
      </c>
      <c r="B1133" s="294"/>
      <c r="C1133" s="295"/>
      <c r="D1133" s="298" t="s">
        <v>41</v>
      </c>
      <c r="E1133" s="170" t="s">
        <v>1051</v>
      </c>
    </row>
    <row r="1134" spans="1:5" x14ac:dyDescent="0.25">
      <c r="A1134" s="293"/>
      <c r="B1134" s="296"/>
      <c r="C1134" s="297"/>
      <c r="D1134" s="299"/>
      <c r="E1134" s="171" t="s">
        <v>1052</v>
      </c>
    </row>
    <row r="1135" spans="1:5" x14ac:dyDescent="0.25">
      <c r="A1135" s="284" t="s">
        <v>1489</v>
      </c>
      <c r="B1135" s="286"/>
      <c r="C1135" s="287"/>
      <c r="D1135" s="290" t="s">
        <v>41</v>
      </c>
      <c r="E1135" s="172" t="s">
        <v>1051</v>
      </c>
    </row>
    <row r="1136" spans="1:5" x14ac:dyDescent="0.25">
      <c r="A1136" s="285"/>
      <c r="B1136" s="288"/>
      <c r="C1136" s="289"/>
      <c r="D1136" s="291"/>
      <c r="E1136" s="173" t="s">
        <v>1052</v>
      </c>
    </row>
    <row r="1137" spans="1:5" x14ac:dyDescent="0.25">
      <c r="A1137" s="292" t="s">
        <v>1494</v>
      </c>
      <c r="B1137" s="294"/>
      <c r="C1137" s="295"/>
      <c r="D1137" s="298" t="s">
        <v>41</v>
      </c>
      <c r="E1137" s="170" t="s">
        <v>1051</v>
      </c>
    </row>
    <row r="1138" spans="1:5" x14ac:dyDescent="0.25">
      <c r="A1138" s="293"/>
      <c r="B1138" s="296"/>
      <c r="C1138" s="297"/>
      <c r="D1138" s="299"/>
      <c r="E1138" s="171" t="s">
        <v>1052</v>
      </c>
    </row>
    <row r="1139" spans="1:5" x14ac:dyDescent="0.25">
      <c r="A1139" s="284" t="s">
        <v>1505</v>
      </c>
      <c r="B1139" s="286"/>
      <c r="C1139" s="287"/>
      <c r="D1139" s="290" t="s">
        <v>41</v>
      </c>
      <c r="E1139" s="172" t="s">
        <v>1051</v>
      </c>
    </row>
    <row r="1140" spans="1:5" x14ac:dyDescent="0.25">
      <c r="A1140" s="285"/>
      <c r="B1140" s="288"/>
      <c r="C1140" s="289"/>
      <c r="D1140" s="291"/>
      <c r="E1140" s="173" t="s">
        <v>1052</v>
      </c>
    </row>
    <row r="1141" spans="1:5" x14ac:dyDescent="0.25">
      <c r="A1141" s="292" t="s">
        <v>1512</v>
      </c>
      <c r="B1141" s="294"/>
      <c r="C1141" s="295"/>
      <c r="D1141" s="298" t="s">
        <v>41</v>
      </c>
      <c r="E1141" s="170" t="s">
        <v>1051</v>
      </c>
    </row>
    <row r="1142" spans="1:5" x14ac:dyDescent="0.25">
      <c r="A1142" s="293"/>
      <c r="B1142" s="296"/>
      <c r="C1142" s="297"/>
      <c r="D1142" s="299"/>
      <c r="E1142" s="171" t="s">
        <v>1052</v>
      </c>
    </row>
    <row r="1143" spans="1:5" x14ac:dyDescent="0.25">
      <c r="A1143" s="284" t="s">
        <v>1520</v>
      </c>
      <c r="B1143" s="286"/>
      <c r="C1143" s="287"/>
      <c r="D1143" s="290" t="s">
        <v>41</v>
      </c>
      <c r="E1143" s="172" t="s">
        <v>1051</v>
      </c>
    </row>
    <row r="1144" spans="1:5" x14ac:dyDescent="0.25">
      <c r="A1144" s="285"/>
      <c r="B1144" s="288"/>
      <c r="C1144" s="289"/>
      <c r="D1144" s="291"/>
      <c r="E1144" s="173" t="s">
        <v>1052</v>
      </c>
    </row>
    <row r="1145" spans="1:5" x14ac:dyDescent="0.25">
      <c r="A1145" s="292" t="s">
        <v>1524</v>
      </c>
      <c r="B1145" s="294"/>
      <c r="C1145" s="295"/>
      <c r="D1145" s="298" t="s">
        <v>41</v>
      </c>
      <c r="E1145" s="170" t="s">
        <v>1051</v>
      </c>
    </row>
    <row r="1146" spans="1:5" x14ac:dyDescent="0.25">
      <c r="A1146" s="293"/>
      <c r="B1146" s="296"/>
      <c r="C1146" s="297"/>
      <c r="D1146" s="299"/>
      <c r="E1146" s="171" t="s">
        <v>1052</v>
      </c>
    </row>
    <row r="1147" spans="1:5" x14ac:dyDescent="0.25">
      <c r="A1147" s="284" t="s">
        <v>1540</v>
      </c>
      <c r="B1147" s="286"/>
      <c r="C1147" s="287"/>
      <c r="D1147" s="290" t="s">
        <v>41</v>
      </c>
      <c r="E1147" s="172" t="s">
        <v>1051</v>
      </c>
    </row>
    <row r="1148" spans="1:5" x14ac:dyDescent="0.25">
      <c r="A1148" s="285"/>
      <c r="B1148" s="288"/>
      <c r="C1148" s="289"/>
      <c r="D1148" s="291"/>
      <c r="E1148" s="173" t="s">
        <v>1052</v>
      </c>
    </row>
    <row r="1149" spans="1:5" x14ac:dyDescent="0.25">
      <c r="A1149" s="292" t="s">
        <v>1546</v>
      </c>
      <c r="B1149" s="294"/>
      <c r="C1149" s="295"/>
      <c r="D1149" s="298" t="s">
        <v>41</v>
      </c>
      <c r="E1149" s="170" t="s">
        <v>1051</v>
      </c>
    </row>
    <row r="1150" spans="1:5" x14ac:dyDescent="0.25">
      <c r="A1150" s="293"/>
      <c r="B1150" s="296"/>
      <c r="C1150" s="297"/>
      <c r="D1150" s="299"/>
      <c r="E1150" s="171" t="s">
        <v>1052</v>
      </c>
    </row>
    <row r="1151" spans="1:5" x14ac:dyDescent="0.25">
      <c r="A1151" s="284" t="s">
        <v>1555</v>
      </c>
      <c r="B1151" s="286"/>
      <c r="C1151" s="287"/>
      <c r="D1151" s="290" t="s">
        <v>41</v>
      </c>
      <c r="E1151" s="172" t="s">
        <v>1051</v>
      </c>
    </row>
    <row r="1152" spans="1:5" x14ac:dyDescent="0.25">
      <c r="A1152" s="285"/>
      <c r="B1152" s="288"/>
      <c r="C1152" s="289"/>
      <c r="D1152" s="291"/>
      <c r="E1152" s="173" t="s">
        <v>1052</v>
      </c>
    </row>
    <row r="1153" spans="1:5" x14ac:dyDescent="0.25">
      <c r="A1153" s="292" t="s">
        <v>1585</v>
      </c>
      <c r="B1153" s="294"/>
      <c r="C1153" s="295"/>
      <c r="D1153" s="298" t="s">
        <v>41</v>
      </c>
      <c r="E1153" s="170" t="s">
        <v>1051</v>
      </c>
    </row>
    <row r="1154" spans="1:5" x14ac:dyDescent="0.25">
      <c r="A1154" s="293"/>
      <c r="B1154" s="296"/>
      <c r="C1154" s="297"/>
      <c r="D1154" s="299"/>
      <c r="E1154" s="171" t="s">
        <v>1052</v>
      </c>
    </row>
    <row r="1155" spans="1:5" x14ac:dyDescent="0.25">
      <c r="A1155" s="284" t="s">
        <v>1589</v>
      </c>
      <c r="B1155" s="286"/>
      <c r="C1155" s="287"/>
      <c r="D1155" s="290" t="s">
        <v>41</v>
      </c>
      <c r="E1155" s="172" t="s">
        <v>1051</v>
      </c>
    </row>
    <row r="1156" spans="1:5" x14ac:dyDescent="0.25">
      <c r="A1156" s="285"/>
      <c r="B1156" s="288"/>
      <c r="C1156" s="289"/>
      <c r="D1156" s="291"/>
      <c r="E1156" s="173" t="s">
        <v>1052</v>
      </c>
    </row>
    <row r="1157" spans="1:5" x14ac:dyDescent="0.25">
      <c r="A1157" s="292" t="s">
        <v>1594</v>
      </c>
      <c r="B1157" s="294"/>
      <c r="C1157" s="295"/>
      <c r="D1157" s="298" t="s">
        <v>41</v>
      </c>
      <c r="E1157" s="170" t="s">
        <v>1051</v>
      </c>
    </row>
    <row r="1158" spans="1:5" x14ac:dyDescent="0.25">
      <c r="A1158" s="293"/>
      <c r="B1158" s="296"/>
      <c r="C1158" s="297"/>
      <c r="D1158" s="299"/>
      <c r="E1158" s="171" t="s">
        <v>1052</v>
      </c>
    </row>
    <row r="1159" spans="1:5" x14ac:dyDescent="0.25">
      <c r="A1159" s="284" t="s">
        <v>1600</v>
      </c>
      <c r="B1159" s="286"/>
      <c r="C1159" s="287"/>
      <c r="D1159" s="290" t="s">
        <v>41</v>
      </c>
      <c r="E1159" s="172" t="s">
        <v>1051</v>
      </c>
    </row>
    <row r="1160" spans="1:5" x14ac:dyDescent="0.25">
      <c r="A1160" s="285"/>
      <c r="B1160" s="288"/>
      <c r="C1160" s="289"/>
      <c r="D1160" s="291"/>
      <c r="E1160" s="173" t="s">
        <v>1052</v>
      </c>
    </row>
    <row r="1161" spans="1:5" x14ac:dyDescent="0.25">
      <c r="A1161" s="292" t="s">
        <v>1606</v>
      </c>
      <c r="B1161" s="294"/>
      <c r="C1161" s="295"/>
      <c r="D1161" s="298" t="s">
        <v>41</v>
      </c>
      <c r="E1161" s="170" t="s">
        <v>1051</v>
      </c>
    </row>
    <row r="1162" spans="1:5" x14ac:dyDescent="0.25">
      <c r="A1162" s="293"/>
      <c r="B1162" s="296"/>
      <c r="C1162" s="297"/>
      <c r="D1162" s="299"/>
      <c r="E1162" s="171" t="s">
        <v>1052</v>
      </c>
    </row>
    <row r="1163" spans="1:5" x14ac:dyDescent="0.25">
      <c r="A1163" s="284" t="s">
        <v>1565</v>
      </c>
      <c r="B1163" s="286"/>
      <c r="C1163" s="287"/>
      <c r="D1163" s="290" t="s">
        <v>41</v>
      </c>
      <c r="E1163" s="172" t="s">
        <v>1051</v>
      </c>
    </row>
    <row r="1164" spans="1:5" x14ac:dyDescent="0.25">
      <c r="A1164" s="285"/>
      <c r="B1164" s="288"/>
      <c r="C1164" s="289"/>
      <c r="D1164" s="291"/>
      <c r="E1164" s="173" t="s">
        <v>1052</v>
      </c>
    </row>
    <row r="1165" spans="1:5" x14ac:dyDescent="0.25">
      <c r="A1165" s="292" t="s">
        <v>1571</v>
      </c>
      <c r="B1165" s="294" t="s">
        <v>1520</v>
      </c>
      <c r="C1165" s="295"/>
      <c r="D1165" s="298" t="s">
        <v>41</v>
      </c>
      <c r="E1165" s="170" t="s">
        <v>1051</v>
      </c>
    </row>
    <row r="1166" spans="1:5" x14ac:dyDescent="0.25">
      <c r="A1166" s="293"/>
      <c r="B1166" s="296"/>
      <c r="C1166" s="297"/>
      <c r="D1166" s="299"/>
      <c r="E1166" s="171" t="s">
        <v>1052</v>
      </c>
    </row>
    <row r="1167" spans="1:5" x14ac:dyDescent="0.25">
      <c r="A1167" s="284" t="s">
        <v>1622</v>
      </c>
      <c r="B1167" s="286" t="s">
        <v>1461</v>
      </c>
      <c r="C1167" s="287"/>
      <c r="D1167" s="290" t="s">
        <v>41</v>
      </c>
      <c r="E1167" s="172" t="s">
        <v>1051</v>
      </c>
    </row>
    <row r="1168" spans="1:5" x14ac:dyDescent="0.25">
      <c r="A1168" s="285"/>
      <c r="B1168" s="288"/>
      <c r="C1168" s="289"/>
      <c r="D1168" s="291"/>
      <c r="E1168" s="173" t="s">
        <v>1052</v>
      </c>
    </row>
    <row r="1169" spans="1:5" x14ac:dyDescent="0.25">
      <c r="A1169" s="292" t="s">
        <v>1623</v>
      </c>
      <c r="B1169" s="294" t="s">
        <v>1483</v>
      </c>
      <c r="C1169" s="295"/>
      <c r="D1169" s="298" t="s">
        <v>41</v>
      </c>
      <c r="E1169" s="170" t="s">
        <v>1051</v>
      </c>
    </row>
    <row r="1170" spans="1:5" x14ac:dyDescent="0.25">
      <c r="A1170" s="293"/>
      <c r="B1170" s="296"/>
      <c r="C1170" s="297"/>
      <c r="D1170" s="299"/>
      <c r="E1170" s="171" t="s">
        <v>1052</v>
      </c>
    </row>
    <row r="1171" spans="1:5" x14ac:dyDescent="0.25">
      <c r="A1171" s="284" t="s">
        <v>1371</v>
      </c>
      <c r="B1171" s="286" t="s">
        <v>1489</v>
      </c>
      <c r="C1171" s="287"/>
      <c r="D1171" s="290" t="s">
        <v>41</v>
      </c>
      <c r="E1171" s="172" t="s">
        <v>1051</v>
      </c>
    </row>
    <row r="1172" spans="1:5" x14ac:dyDescent="0.25">
      <c r="A1172" s="285"/>
      <c r="B1172" s="288"/>
      <c r="C1172" s="289"/>
      <c r="D1172" s="291"/>
      <c r="E1172" s="173" t="s">
        <v>1052</v>
      </c>
    </row>
    <row r="1173" spans="1:5" x14ac:dyDescent="0.25">
      <c r="A1173" s="292" t="s">
        <v>1624</v>
      </c>
      <c r="B1173" s="294" t="s">
        <v>1494</v>
      </c>
      <c r="C1173" s="295"/>
      <c r="D1173" s="298" t="s">
        <v>41</v>
      </c>
      <c r="E1173" s="170" t="s">
        <v>1051</v>
      </c>
    </row>
    <row r="1174" spans="1:5" x14ac:dyDescent="0.25">
      <c r="A1174" s="293"/>
      <c r="B1174" s="296"/>
      <c r="C1174" s="297"/>
      <c r="D1174" s="299"/>
      <c r="E1174" s="171" t="s">
        <v>1052</v>
      </c>
    </row>
    <row r="1175" spans="1:5" x14ac:dyDescent="0.25">
      <c r="A1175" s="284" t="s">
        <v>1181</v>
      </c>
      <c r="B1175" s="286" t="s">
        <v>1505</v>
      </c>
      <c r="C1175" s="287"/>
      <c r="D1175" s="290" t="s">
        <v>41</v>
      </c>
      <c r="E1175" s="172" t="s">
        <v>1051</v>
      </c>
    </row>
    <row r="1176" spans="1:5" x14ac:dyDescent="0.25">
      <c r="A1176" s="285"/>
      <c r="B1176" s="288"/>
      <c r="C1176" s="289"/>
      <c r="D1176" s="291"/>
      <c r="E1176" s="173" t="s">
        <v>1052</v>
      </c>
    </row>
    <row r="1177" spans="1:5" x14ac:dyDescent="0.25">
      <c r="A1177" s="292" t="s">
        <v>1625</v>
      </c>
      <c r="B1177" s="294" t="s">
        <v>1524</v>
      </c>
      <c r="C1177" s="295"/>
      <c r="D1177" s="298" t="s">
        <v>41</v>
      </c>
      <c r="E1177" s="170" t="s">
        <v>1051</v>
      </c>
    </row>
    <row r="1178" spans="1:5" x14ac:dyDescent="0.25">
      <c r="A1178" s="293"/>
      <c r="B1178" s="296"/>
      <c r="C1178" s="297"/>
      <c r="D1178" s="299"/>
      <c r="E1178" s="171" t="s">
        <v>1052</v>
      </c>
    </row>
    <row r="1179" spans="1:5" x14ac:dyDescent="0.25">
      <c r="A1179" s="284" t="s">
        <v>1626</v>
      </c>
      <c r="B1179" s="286" t="s">
        <v>1524</v>
      </c>
      <c r="C1179" s="287"/>
      <c r="D1179" s="290" t="s">
        <v>41</v>
      </c>
      <c r="E1179" s="172" t="s">
        <v>1051</v>
      </c>
    </row>
    <row r="1180" spans="1:5" x14ac:dyDescent="0.25">
      <c r="A1180" s="285"/>
      <c r="B1180" s="288"/>
      <c r="C1180" s="289"/>
      <c r="D1180" s="291"/>
      <c r="E1180" s="173" t="s">
        <v>1052</v>
      </c>
    </row>
    <row r="1181" spans="1:5" x14ac:dyDescent="0.25">
      <c r="A1181" s="292" t="s">
        <v>1627</v>
      </c>
      <c r="B1181" s="294" t="s">
        <v>1540</v>
      </c>
      <c r="C1181" s="295"/>
      <c r="D1181" s="298" t="s">
        <v>41</v>
      </c>
      <c r="E1181" s="170" t="s">
        <v>1051</v>
      </c>
    </row>
    <row r="1182" spans="1:5" x14ac:dyDescent="0.25">
      <c r="A1182" s="293"/>
      <c r="B1182" s="296"/>
      <c r="C1182" s="297"/>
      <c r="D1182" s="299"/>
      <c r="E1182" s="171" t="s">
        <v>1052</v>
      </c>
    </row>
    <row r="1183" spans="1:5" x14ac:dyDescent="0.25">
      <c r="A1183" s="284" t="s">
        <v>1628</v>
      </c>
      <c r="B1183" s="286" t="s">
        <v>1555</v>
      </c>
      <c r="C1183" s="287"/>
      <c r="D1183" s="290" t="s">
        <v>41</v>
      </c>
      <c r="E1183" s="172" t="s">
        <v>1051</v>
      </c>
    </row>
    <row r="1184" spans="1:5" x14ac:dyDescent="0.25">
      <c r="A1184" s="285"/>
      <c r="B1184" s="288"/>
      <c r="C1184" s="289"/>
      <c r="D1184" s="291"/>
      <c r="E1184" s="173" t="s">
        <v>1052</v>
      </c>
    </row>
    <row r="1185" spans="1:5" x14ac:dyDescent="0.25">
      <c r="A1185" s="292" t="s">
        <v>1629</v>
      </c>
      <c r="B1185" s="294" t="s">
        <v>1565</v>
      </c>
      <c r="C1185" s="295"/>
      <c r="D1185" s="298" t="s">
        <v>41</v>
      </c>
      <c r="E1185" s="170" t="s">
        <v>1051</v>
      </c>
    </row>
    <row r="1186" spans="1:5" x14ac:dyDescent="0.25">
      <c r="A1186" s="293"/>
      <c r="B1186" s="296"/>
      <c r="C1186" s="297"/>
      <c r="D1186" s="299"/>
      <c r="E1186" s="171" t="s">
        <v>1052</v>
      </c>
    </row>
    <row r="1187" spans="1:5" x14ac:dyDescent="0.25">
      <c r="A1187" s="284" t="s">
        <v>1630</v>
      </c>
      <c r="B1187" s="286" t="s">
        <v>1461</v>
      </c>
      <c r="C1187" s="287"/>
      <c r="D1187" s="290" t="s">
        <v>41</v>
      </c>
      <c r="E1187" s="172" t="s">
        <v>1051</v>
      </c>
    </row>
    <row r="1188" spans="1:5" x14ac:dyDescent="0.25">
      <c r="A1188" s="285"/>
      <c r="B1188" s="288"/>
      <c r="C1188" s="289"/>
      <c r="D1188" s="291"/>
      <c r="E1188" s="173" t="s">
        <v>1052</v>
      </c>
    </row>
    <row r="1189" spans="1:5" x14ac:dyDescent="0.25">
      <c r="A1189" s="292" t="s">
        <v>1631</v>
      </c>
      <c r="B1189" s="294" t="s">
        <v>1512</v>
      </c>
      <c r="C1189" s="295"/>
      <c r="D1189" s="298" t="s">
        <v>41</v>
      </c>
      <c r="E1189" s="170" t="s">
        <v>1051</v>
      </c>
    </row>
    <row r="1190" spans="1:5" x14ac:dyDescent="0.25">
      <c r="A1190" s="293"/>
      <c r="B1190" s="296"/>
      <c r="C1190" s="297"/>
      <c r="D1190" s="299"/>
      <c r="E1190" s="171" t="s">
        <v>1052</v>
      </c>
    </row>
    <row r="1191" spans="1:5" x14ac:dyDescent="0.25">
      <c r="A1191" s="284" t="s">
        <v>1632</v>
      </c>
      <c r="B1191" s="286" t="s">
        <v>1546</v>
      </c>
      <c r="C1191" s="287"/>
      <c r="D1191" s="290" t="s">
        <v>41</v>
      </c>
      <c r="E1191" s="172" t="s">
        <v>1051</v>
      </c>
    </row>
    <row r="1192" spans="1:5" x14ac:dyDescent="0.25">
      <c r="A1192" s="285"/>
      <c r="B1192" s="288"/>
      <c r="C1192" s="289"/>
      <c r="D1192" s="291"/>
      <c r="E1192" s="173" t="s">
        <v>1052</v>
      </c>
    </row>
    <row r="1193" spans="1:5" x14ac:dyDescent="0.25">
      <c r="A1193" s="292" t="s">
        <v>1633</v>
      </c>
      <c r="B1193" s="294" t="s">
        <v>1546</v>
      </c>
      <c r="C1193" s="295"/>
      <c r="D1193" s="298" t="s">
        <v>41</v>
      </c>
      <c r="E1193" s="170" t="s">
        <v>1051</v>
      </c>
    </row>
    <row r="1194" spans="1:5" x14ac:dyDescent="0.25">
      <c r="A1194" s="293"/>
      <c r="B1194" s="296"/>
      <c r="C1194" s="297"/>
      <c r="D1194" s="299"/>
      <c r="E1194" s="171" t="s">
        <v>1052</v>
      </c>
    </row>
    <row r="1195" spans="1:5" x14ac:dyDescent="0.25">
      <c r="A1195" s="284" t="s">
        <v>1614</v>
      </c>
      <c r="B1195" s="286"/>
      <c r="C1195" s="287"/>
      <c r="D1195" s="290" t="s">
        <v>41</v>
      </c>
      <c r="E1195" s="172" t="s">
        <v>1051</v>
      </c>
    </row>
    <row r="1196" spans="1:5" x14ac:dyDescent="0.25">
      <c r="A1196" s="285"/>
      <c r="B1196" s="288"/>
      <c r="C1196" s="289"/>
      <c r="D1196" s="291"/>
      <c r="E1196" s="173" t="s">
        <v>1052</v>
      </c>
    </row>
    <row r="1197" spans="1:5" x14ac:dyDescent="0.25">
      <c r="A1197" s="292" t="s">
        <v>1634</v>
      </c>
      <c r="B1197" s="294" t="s">
        <v>1461</v>
      </c>
      <c r="C1197" s="295"/>
      <c r="D1197" s="298" t="s">
        <v>41</v>
      </c>
      <c r="E1197" s="170" t="s">
        <v>1051</v>
      </c>
    </row>
    <row r="1198" spans="1:5" x14ac:dyDescent="0.25">
      <c r="A1198" s="293"/>
      <c r="B1198" s="296"/>
      <c r="C1198" s="297"/>
      <c r="D1198" s="299"/>
      <c r="E1198" s="171" t="s">
        <v>1052</v>
      </c>
    </row>
    <row r="1199" spans="1:5" x14ac:dyDescent="0.25">
      <c r="A1199" s="284" t="s">
        <v>1635</v>
      </c>
      <c r="B1199" s="286" t="s">
        <v>1461</v>
      </c>
      <c r="C1199" s="287"/>
      <c r="D1199" s="290" t="s">
        <v>41</v>
      </c>
      <c r="E1199" s="172" t="s">
        <v>1051</v>
      </c>
    </row>
    <row r="1200" spans="1:5" x14ac:dyDescent="0.25">
      <c r="A1200" s="285"/>
      <c r="B1200" s="288"/>
      <c r="C1200" s="289"/>
      <c r="D1200" s="291"/>
      <c r="E1200" s="173" t="s">
        <v>1052</v>
      </c>
    </row>
    <row r="1201" spans="1:5" x14ac:dyDescent="0.25">
      <c r="A1201" s="292" t="s">
        <v>1636</v>
      </c>
      <c r="B1201" s="294" t="s">
        <v>1461</v>
      </c>
      <c r="C1201" s="295"/>
      <c r="D1201" s="298" t="s">
        <v>41</v>
      </c>
      <c r="E1201" s="170" t="s">
        <v>1051</v>
      </c>
    </row>
    <row r="1202" spans="1:5" x14ac:dyDescent="0.25">
      <c r="A1202" s="293"/>
      <c r="B1202" s="296"/>
      <c r="C1202" s="297"/>
      <c r="D1202" s="299"/>
      <c r="E1202" s="171" t="s">
        <v>1052</v>
      </c>
    </row>
    <row r="1203" spans="1:5" x14ac:dyDescent="0.25">
      <c r="A1203" s="284" t="s">
        <v>1637</v>
      </c>
      <c r="B1203" s="286" t="s">
        <v>1494</v>
      </c>
      <c r="C1203" s="287"/>
      <c r="D1203" s="290" t="s">
        <v>41</v>
      </c>
      <c r="E1203" s="172" t="s">
        <v>1051</v>
      </c>
    </row>
    <row r="1204" spans="1:5" x14ac:dyDescent="0.25">
      <c r="A1204" s="285"/>
      <c r="B1204" s="288"/>
      <c r="C1204" s="289"/>
      <c r="D1204" s="291"/>
      <c r="E1204" s="173" t="s">
        <v>1052</v>
      </c>
    </row>
    <row r="1205" spans="1:5" x14ac:dyDescent="0.25">
      <c r="A1205" s="292" t="s">
        <v>1638</v>
      </c>
      <c r="B1205" s="294"/>
      <c r="C1205" s="295"/>
      <c r="D1205" s="298" t="s">
        <v>42</v>
      </c>
      <c r="E1205" s="170" t="s">
        <v>1051</v>
      </c>
    </row>
    <row r="1206" spans="1:5" x14ac:dyDescent="0.25">
      <c r="A1206" s="293"/>
      <c r="B1206" s="296"/>
      <c r="C1206" s="297"/>
      <c r="D1206" s="299"/>
      <c r="E1206" s="171" t="s">
        <v>1052</v>
      </c>
    </row>
    <row r="1207" spans="1:5" x14ac:dyDescent="0.25">
      <c r="A1207" s="284" t="s">
        <v>1639</v>
      </c>
      <c r="B1207" s="286"/>
      <c r="C1207" s="287"/>
      <c r="D1207" s="290" t="s">
        <v>42</v>
      </c>
      <c r="E1207" s="172" t="s">
        <v>1051</v>
      </c>
    </row>
    <row r="1208" spans="1:5" x14ac:dyDescent="0.25">
      <c r="A1208" s="285"/>
      <c r="B1208" s="288"/>
      <c r="C1208" s="289"/>
      <c r="D1208" s="291"/>
      <c r="E1208" s="173" t="s">
        <v>1052</v>
      </c>
    </row>
    <row r="1209" spans="1:5" x14ac:dyDescent="0.25">
      <c r="A1209" s="292" t="s">
        <v>1640</v>
      </c>
      <c r="B1209" s="294"/>
      <c r="C1209" s="295"/>
      <c r="D1209" s="298" t="s">
        <v>42</v>
      </c>
      <c r="E1209" s="170" t="s">
        <v>1051</v>
      </c>
    </row>
    <row r="1210" spans="1:5" x14ac:dyDescent="0.25">
      <c r="A1210" s="293"/>
      <c r="B1210" s="296"/>
      <c r="C1210" s="297"/>
      <c r="D1210" s="299"/>
      <c r="E1210" s="171" t="s">
        <v>1052</v>
      </c>
    </row>
    <row r="1211" spans="1:5" x14ac:dyDescent="0.25">
      <c r="A1211" s="284" t="s">
        <v>1641</v>
      </c>
      <c r="B1211" s="286"/>
      <c r="C1211" s="287"/>
      <c r="D1211" s="290" t="s">
        <v>42</v>
      </c>
      <c r="E1211" s="172" t="s">
        <v>1051</v>
      </c>
    </row>
    <row r="1212" spans="1:5" x14ac:dyDescent="0.25">
      <c r="A1212" s="285"/>
      <c r="B1212" s="288"/>
      <c r="C1212" s="289"/>
      <c r="D1212" s="291"/>
      <c r="E1212" s="173" t="s">
        <v>1052</v>
      </c>
    </row>
    <row r="1213" spans="1:5" x14ac:dyDescent="0.25">
      <c r="A1213" s="292" t="s">
        <v>1642</v>
      </c>
      <c r="B1213" s="294"/>
      <c r="C1213" s="295"/>
      <c r="D1213" s="298" t="s">
        <v>42</v>
      </c>
      <c r="E1213" s="170" t="s">
        <v>1051</v>
      </c>
    </row>
    <row r="1214" spans="1:5" x14ac:dyDescent="0.25">
      <c r="A1214" s="293"/>
      <c r="B1214" s="296"/>
      <c r="C1214" s="297"/>
      <c r="D1214" s="299"/>
      <c r="E1214" s="171" t="s">
        <v>1052</v>
      </c>
    </row>
    <row r="1215" spans="1:5" x14ac:dyDescent="0.25">
      <c r="A1215" s="284" t="s">
        <v>1643</v>
      </c>
      <c r="B1215" s="286"/>
      <c r="C1215" s="287"/>
      <c r="D1215" s="290" t="s">
        <v>42</v>
      </c>
      <c r="E1215" s="172" t="s">
        <v>1051</v>
      </c>
    </row>
    <row r="1216" spans="1:5" x14ac:dyDescent="0.25">
      <c r="A1216" s="285"/>
      <c r="B1216" s="288"/>
      <c r="C1216" s="289"/>
      <c r="D1216" s="291"/>
      <c r="E1216" s="173" t="s">
        <v>1052</v>
      </c>
    </row>
    <row r="1217" spans="1:5" x14ac:dyDescent="0.25">
      <c r="A1217" s="292" t="s">
        <v>1644</v>
      </c>
      <c r="B1217" s="294"/>
      <c r="C1217" s="295"/>
      <c r="D1217" s="298" t="s">
        <v>42</v>
      </c>
      <c r="E1217" s="170" t="s">
        <v>1051</v>
      </c>
    </row>
    <row r="1218" spans="1:5" x14ac:dyDescent="0.25">
      <c r="A1218" s="293"/>
      <c r="B1218" s="296"/>
      <c r="C1218" s="297"/>
      <c r="D1218" s="299"/>
      <c r="E1218" s="171" t="s">
        <v>1052</v>
      </c>
    </row>
    <row r="1219" spans="1:5" x14ac:dyDescent="0.25">
      <c r="A1219" s="284" t="s">
        <v>1645</v>
      </c>
      <c r="B1219" s="286"/>
      <c r="C1219" s="287"/>
      <c r="D1219" s="290" t="s">
        <v>42</v>
      </c>
      <c r="E1219" s="172" t="s">
        <v>1051</v>
      </c>
    </row>
    <row r="1220" spans="1:5" x14ac:dyDescent="0.25">
      <c r="A1220" s="285"/>
      <c r="B1220" s="288"/>
      <c r="C1220" s="289"/>
      <c r="D1220" s="291"/>
      <c r="E1220" s="173" t="s">
        <v>1052</v>
      </c>
    </row>
    <row r="1221" spans="1:5" x14ac:dyDescent="0.25">
      <c r="A1221" s="292" t="s">
        <v>1646</v>
      </c>
      <c r="B1221" s="294" t="s">
        <v>1647</v>
      </c>
      <c r="C1221" s="295"/>
      <c r="D1221" s="298" t="s">
        <v>42</v>
      </c>
      <c r="E1221" s="170" t="s">
        <v>1051</v>
      </c>
    </row>
    <row r="1222" spans="1:5" x14ac:dyDescent="0.25">
      <c r="A1222" s="293"/>
      <c r="B1222" s="296"/>
      <c r="C1222" s="297"/>
      <c r="D1222" s="299"/>
      <c r="E1222" s="171" t="s">
        <v>1052</v>
      </c>
    </row>
    <row r="1223" spans="1:5" x14ac:dyDescent="0.25">
      <c r="A1223" s="284" t="s">
        <v>1541</v>
      </c>
      <c r="B1223" s="286" t="s">
        <v>1647</v>
      </c>
      <c r="C1223" s="287"/>
      <c r="D1223" s="290" t="s">
        <v>42</v>
      </c>
      <c r="E1223" s="172" t="s">
        <v>1051</v>
      </c>
    </row>
    <row r="1224" spans="1:5" x14ac:dyDescent="0.25">
      <c r="A1224" s="285"/>
      <c r="B1224" s="288"/>
      <c r="C1224" s="289"/>
      <c r="D1224" s="291"/>
      <c r="E1224" s="173" t="s">
        <v>1052</v>
      </c>
    </row>
    <row r="1225" spans="1:5" x14ac:dyDescent="0.25">
      <c r="A1225" s="292" t="s">
        <v>1648</v>
      </c>
      <c r="B1225" s="294" t="s">
        <v>1647</v>
      </c>
      <c r="C1225" s="295"/>
      <c r="D1225" s="298" t="s">
        <v>42</v>
      </c>
      <c r="E1225" s="170" t="s">
        <v>1051</v>
      </c>
    </row>
    <row r="1226" spans="1:5" x14ac:dyDescent="0.25">
      <c r="A1226" s="293"/>
      <c r="B1226" s="296"/>
      <c r="C1226" s="297"/>
      <c r="D1226" s="299"/>
      <c r="E1226" s="171" t="s">
        <v>1052</v>
      </c>
    </row>
    <row r="1227" spans="1:5" x14ac:dyDescent="0.25">
      <c r="A1227" s="284" t="s">
        <v>1649</v>
      </c>
      <c r="B1227" s="286" t="s">
        <v>1647</v>
      </c>
      <c r="C1227" s="287"/>
      <c r="D1227" s="290" t="s">
        <v>42</v>
      </c>
      <c r="E1227" s="172" t="s">
        <v>1051</v>
      </c>
    </row>
    <row r="1228" spans="1:5" x14ac:dyDescent="0.25">
      <c r="A1228" s="285"/>
      <c r="B1228" s="288"/>
      <c r="C1228" s="289"/>
      <c r="D1228" s="291"/>
      <c r="E1228" s="173" t="s">
        <v>1052</v>
      </c>
    </row>
    <row r="1229" spans="1:5" x14ac:dyDescent="0.25">
      <c r="A1229" s="292" t="s">
        <v>1650</v>
      </c>
      <c r="B1229" s="294" t="s">
        <v>1647</v>
      </c>
      <c r="C1229" s="295"/>
      <c r="D1229" s="298" t="s">
        <v>42</v>
      </c>
      <c r="E1229" s="170" t="s">
        <v>1051</v>
      </c>
    </row>
    <row r="1230" spans="1:5" x14ac:dyDescent="0.25">
      <c r="A1230" s="293"/>
      <c r="B1230" s="296"/>
      <c r="C1230" s="297"/>
      <c r="D1230" s="299"/>
      <c r="E1230" s="171" t="s">
        <v>1052</v>
      </c>
    </row>
    <row r="1231" spans="1:5" x14ac:dyDescent="0.25">
      <c r="A1231" s="284" t="s">
        <v>1651</v>
      </c>
      <c r="B1231" s="286" t="s">
        <v>1647</v>
      </c>
      <c r="C1231" s="287"/>
      <c r="D1231" s="290" t="s">
        <v>42</v>
      </c>
      <c r="E1231" s="172" t="s">
        <v>1051</v>
      </c>
    </row>
    <row r="1232" spans="1:5" x14ac:dyDescent="0.25">
      <c r="A1232" s="285"/>
      <c r="B1232" s="288"/>
      <c r="C1232" s="289"/>
      <c r="D1232" s="291"/>
      <c r="E1232" s="173" t="s">
        <v>1052</v>
      </c>
    </row>
    <row r="1233" spans="1:5" x14ac:dyDescent="0.25">
      <c r="A1233" s="292" t="s">
        <v>1652</v>
      </c>
      <c r="B1233" s="294" t="s">
        <v>1647</v>
      </c>
      <c r="C1233" s="295"/>
      <c r="D1233" s="298" t="s">
        <v>42</v>
      </c>
      <c r="E1233" s="170" t="s">
        <v>1051</v>
      </c>
    </row>
    <row r="1234" spans="1:5" x14ac:dyDescent="0.25">
      <c r="A1234" s="293"/>
      <c r="B1234" s="296"/>
      <c r="C1234" s="297"/>
      <c r="D1234" s="299"/>
      <c r="E1234" s="171" t="s">
        <v>1052</v>
      </c>
    </row>
    <row r="1235" spans="1:5" x14ac:dyDescent="0.25">
      <c r="A1235" s="284" t="s">
        <v>1653</v>
      </c>
      <c r="B1235" s="286" t="s">
        <v>1647</v>
      </c>
      <c r="C1235" s="287"/>
      <c r="D1235" s="290" t="s">
        <v>42</v>
      </c>
      <c r="E1235" s="172" t="s">
        <v>1051</v>
      </c>
    </row>
    <row r="1236" spans="1:5" x14ac:dyDescent="0.25">
      <c r="A1236" s="285"/>
      <c r="B1236" s="288"/>
      <c r="C1236" s="289"/>
      <c r="D1236" s="291"/>
      <c r="E1236" s="173" t="s">
        <v>1052</v>
      </c>
    </row>
    <row r="1237" spans="1:5" x14ac:dyDescent="0.25">
      <c r="A1237" s="292" t="s">
        <v>1654</v>
      </c>
      <c r="B1237" s="294" t="s">
        <v>1647</v>
      </c>
      <c r="C1237" s="295"/>
      <c r="D1237" s="298" t="s">
        <v>42</v>
      </c>
      <c r="E1237" s="170" t="s">
        <v>1051</v>
      </c>
    </row>
    <row r="1238" spans="1:5" x14ac:dyDescent="0.25">
      <c r="A1238" s="293"/>
      <c r="B1238" s="296"/>
      <c r="C1238" s="297"/>
      <c r="D1238" s="299"/>
      <c r="E1238" s="171" t="s">
        <v>1052</v>
      </c>
    </row>
    <row r="1239" spans="1:5" x14ac:dyDescent="0.25">
      <c r="A1239" s="284" t="s">
        <v>1561</v>
      </c>
      <c r="B1239" s="286" t="s">
        <v>1647</v>
      </c>
      <c r="C1239" s="287"/>
      <c r="D1239" s="290" t="s">
        <v>42</v>
      </c>
      <c r="E1239" s="172" t="s">
        <v>1051</v>
      </c>
    </row>
    <row r="1240" spans="1:5" x14ac:dyDescent="0.25">
      <c r="A1240" s="285"/>
      <c r="B1240" s="288"/>
      <c r="C1240" s="289"/>
      <c r="D1240" s="291"/>
      <c r="E1240" s="173" t="s">
        <v>1052</v>
      </c>
    </row>
    <row r="1241" spans="1:5" x14ac:dyDescent="0.25">
      <c r="A1241" s="292" t="s">
        <v>1655</v>
      </c>
      <c r="B1241" s="294" t="s">
        <v>1647</v>
      </c>
      <c r="C1241" s="295"/>
      <c r="D1241" s="298" t="s">
        <v>42</v>
      </c>
      <c r="E1241" s="170" t="s">
        <v>1051</v>
      </c>
    </row>
    <row r="1242" spans="1:5" x14ac:dyDescent="0.25">
      <c r="A1242" s="293"/>
      <c r="B1242" s="296"/>
      <c r="C1242" s="297"/>
      <c r="D1242" s="299"/>
      <c r="E1242" s="171" t="s">
        <v>1052</v>
      </c>
    </row>
    <row r="1243" spans="1:5" x14ac:dyDescent="0.25">
      <c r="A1243" s="284" t="s">
        <v>1656</v>
      </c>
      <c r="B1243" s="286" t="s">
        <v>1647</v>
      </c>
      <c r="C1243" s="287"/>
      <c r="D1243" s="290" t="s">
        <v>42</v>
      </c>
      <c r="E1243" s="172" t="s">
        <v>1051</v>
      </c>
    </row>
    <row r="1244" spans="1:5" x14ac:dyDescent="0.25">
      <c r="A1244" s="285"/>
      <c r="B1244" s="288"/>
      <c r="C1244" s="289"/>
      <c r="D1244" s="291"/>
      <c r="E1244" s="173" t="s">
        <v>1052</v>
      </c>
    </row>
    <row r="1245" spans="1:5" x14ac:dyDescent="0.25">
      <c r="A1245" s="292" t="s">
        <v>1657</v>
      </c>
      <c r="B1245" s="294" t="s">
        <v>1647</v>
      </c>
      <c r="C1245" s="295"/>
      <c r="D1245" s="298" t="s">
        <v>42</v>
      </c>
      <c r="E1245" s="170" t="s">
        <v>1051</v>
      </c>
    </row>
    <row r="1246" spans="1:5" x14ac:dyDescent="0.25">
      <c r="A1246" s="293"/>
      <c r="B1246" s="296"/>
      <c r="C1246" s="297"/>
      <c r="D1246" s="299"/>
      <c r="E1246" s="171" t="s">
        <v>1052</v>
      </c>
    </row>
    <row r="1247" spans="1:5" x14ac:dyDescent="0.25">
      <c r="A1247" s="284" t="s">
        <v>1658</v>
      </c>
      <c r="B1247" s="286" t="s">
        <v>1647</v>
      </c>
      <c r="C1247" s="287"/>
      <c r="D1247" s="290" t="s">
        <v>42</v>
      </c>
      <c r="E1247" s="172" t="s">
        <v>1051</v>
      </c>
    </row>
    <row r="1248" spans="1:5" x14ac:dyDescent="0.25">
      <c r="A1248" s="285"/>
      <c r="B1248" s="288"/>
      <c r="C1248" s="289"/>
      <c r="D1248" s="291"/>
      <c r="E1248" s="173" t="s">
        <v>1052</v>
      </c>
    </row>
    <row r="1249" spans="1:5" x14ac:dyDescent="0.25">
      <c r="A1249" s="292" t="s">
        <v>1659</v>
      </c>
      <c r="B1249" s="294" t="s">
        <v>1647</v>
      </c>
      <c r="C1249" s="295"/>
      <c r="D1249" s="298" t="s">
        <v>42</v>
      </c>
      <c r="E1249" s="170" t="s">
        <v>1051</v>
      </c>
    </row>
    <row r="1250" spans="1:5" x14ac:dyDescent="0.25">
      <c r="A1250" s="293"/>
      <c r="B1250" s="296"/>
      <c r="C1250" s="297"/>
      <c r="D1250" s="299"/>
      <c r="E1250" s="171" t="s">
        <v>1052</v>
      </c>
    </row>
    <row r="1251" spans="1:5" x14ac:dyDescent="0.25">
      <c r="A1251" s="284" t="s">
        <v>1660</v>
      </c>
      <c r="B1251" s="286" t="s">
        <v>1647</v>
      </c>
      <c r="C1251" s="287"/>
      <c r="D1251" s="290" t="s">
        <v>42</v>
      </c>
      <c r="E1251" s="172" t="s">
        <v>1051</v>
      </c>
    </row>
    <row r="1252" spans="1:5" x14ac:dyDescent="0.25">
      <c r="A1252" s="285"/>
      <c r="B1252" s="288"/>
      <c r="C1252" s="289"/>
      <c r="D1252" s="291"/>
      <c r="E1252" s="173" t="s">
        <v>1052</v>
      </c>
    </row>
    <row r="1253" spans="1:5" x14ac:dyDescent="0.25">
      <c r="A1253" s="292" t="s">
        <v>1661</v>
      </c>
      <c r="B1253" s="294" t="s">
        <v>1647</v>
      </c>
      <c r="C1253" s="295"/>
      <c r="D1253" s="298" t="s">
        <v>42</v>
      </c>
      <c r="E1253" s="170" t="s">
        <v>1051</v>
      </c>
    </row>
    <row r="1254" spans="1:5" x14ac:dyDescent="0.25">
      <c r="A1254" s="293"/>
      <c r="B1254" s="296"/>
      <c r="C1254" s="297"/>
      <c r="D1254" s="299"/>
      <c r="E1254" s="171" t="s">
        <v>1052</v>
      </c>
    </row>
    <row r="1255" spans="1:5" x14ac:dyDescent="0.25">
      <c r="A1255" s="284" t="s">
        <v>1662</v>
      </c>
      <c r="B1255" s="286" t="s">
        <v>1663</v>
      </c>
      <c r="C1255" s="287"/>
      <c r="D1255" s="290" t="s">
        <v>42</v>
      </c>
      <c r="E1255" s="172" t="s">
        <v>1051</v>
      </c>
    </row>
    <row r="1256" spans="1:5" x14ac:dyDescent="0.25">
      <c r="A1256" s="285"/>
      <c r="B1256" s="288"/>
      <c r="C1256" s="289"/>
      <c r="D1256" s="291"/>
      <c r="E1256" s="173" t="s">
        <v>1052</v>
      </c>
    </row>
    <row r="1257" spans="1:5" x14ac:dyDescent="0.25">
      <c r="A1257" s="292" t="s">
        <v>1664</v>
      </c>
      <c r="B1257" s="294" t="s">
        <v>1663</v>
      </c>
      <c r="C1257" s="295"/>
      <c r="D1257" s="298" t="s">
        <v>42</v>
      </c>
      <c r="E1257" s="170" t="s">
        <v>1051</v>
      </c>
    </row>
    <row r="1258" spans="1:5" x14ac:dyDescent="0.25">
      <c r="A1258" s="293"/>
      <c r="B1258" s="296"/>
      <c r="C1258" s="297"/>
      <c r="D1258" s="299"/>
      <c r="E1258" s="171" t="s">
        <v>1052</v>
      </c>
    </row>
    <row r="1259" spans="1:5" x14ac:dyDescent="0.25">
      <c r="A1259" s="284" t="s">
        <v>1665</v>
      </c>
      <c r="B1259" s="286" t="s">
        <v>1663</v>
      </c>
      <c r="C1259" s="287"/>
      <c r="D1259" s="290" t="s">
        <v>42</v>
      </c>
      <c r="E1259" s="172" t="s">
        <v>1051</v>
      </c>
    </row>
    <row r="1260" spans="1:5" x14ac:dyDescent="0.25">
      <c r="A1260" s="285"/>
      <c r="B1260" s="288"/>
      <c r="C1260" s="289"/>
      <c r="D1260" s="291"/>
      <c r="E1260" s="173" t="s">
        <v>1052</v>
      </c>
    </row>
    <row r="1261" spans="1:5" x14ac:dyDescent="0.25">
      <c r="A1261" s="292" t="s">
        <v>1666</v>
      </c>
      <c r="B1261" s="294" t="s">
        <v>1663</v>
      </c>
      <c r="C1261" s="295"/>
      <c r="D1261" s="298" t="s">
        <v>42</v>
      </c>
      <c r="E1261" s="170" t="s">
        <v>1051</v>
      </c>
    </row>
    <row r="1262" spans="1:5" x14ac:dyDescent="0.25">
      <c r="A1262" s="293"/>
      <c r="B1262" s="296"/>
      <c r="C1262" s="297"/>
      <c r="D1262" s="299"/>
      <c r="E1262" s="171" t="s">
        <v>1052</v>
      </c>
    </row>
    <row r="1263" spans="1:5" x14ac:dyDescent="0.25">
      <c r="A1263" s="284" t="s">
        <v>1667</v>
      </c>
      <c r="B1263" s="286" t="s">
        <v>1663</v>
      </c>
      <c r="C1263" s="287"/>
      <c r="D1263" s="290" t="s">
        <v>42</v>
      </c>
      <c r="E1263" s="172" t="s">
        <v>1051</v>
      </c>
    </row>
    <row r="1264" spans="1:5" x14ac:dyDescent="0.25">
      <c r="A1264" s="285"/>
      <c r="B1264" s="288"/>
      <c r="C1264" s="289"/>
      <c r="D1264" s="291"/>
      <c r="E1264" s="173" t="s">
        <v>1052</v>
      </c>
    </row>
    <row r="1265" spans="1:5" x14ac:dyDescent="0.25">
      <c r="A1265" s="292" t="s">
        <v>1668</v>
      </c>
      <c r="B1265" s="294" t="s">
        <v>1663</v>
      </c>
      <c r="C1265" s="295"/>
      <c r="D1265" s="298" t="s">
        <v>42</v>
      </c>
      <c r="E1265" s="170" t="s">
        <v>1051</v>
      </c>
    </row>
    <row r="1266" spans="1:5" x14ac:dyDescent="0.25">
      <c r="A1266" s="293"/>
      <c r="B1266" s="296"/>
      <c r="C1266" s="297"/>
      <c r="D1266" s="299"/>
      <c r="E1266" s="171" t="s">
        <v>1669</v>
      </c>
    </row>
    <row r="1267" spans="1:5" x14ac:dyDescent="0.25">
      <c r="A1267" s="284" t="s">
        <v>1670</v>
      </c>
      <c r="B1267" s="286" t="s">
        <v>1663</v>
      </c>
      <c r="C1267" s="287"/>
      <c r="D1267" s="290" t="s">
        <v>42</v>
      </c>
      <c r="E1267" s="172" t="s">
        <v>1051</v>
      </c>
    </row>
    <row r="1268" spans="1:5" x14ac:dyDescent="0.25">
      <c r="A1268" s="285"/>
      <c r="B1268" s="288"/>
      <c r="C1268" s="289"/>
      <c r="D1268" s="291"/>
      <c r="E1268" s="173" t="s">
        <v>1052</v>
      </c>
    </row>
    <row r="1269" spans="1:5" x14ac:dyDescent="0.25">
      <c r="A1269" s="292" t="s">
        <v>1671</v>
      </c>
      <c r="B1269" s="294" t="s">
        <v>1663</v>
      </c>
      <c r="C1269" s="295"/>
      <c r="D1269" s="298" t="s">
        <v>42</v>
      </c>
      <c r="E1269" s="170" t="s">
        <v>1051</v>
      </c>
    </row>
    <row r="1270" spans="1:5" x14ac:dyDescent="0.25">
      <c r="A1270" s="293"/>
      <c r="B1270" s="296"/>
      <c r="C1270" s="297"/>
      <c r="D1270" s="299"/>
      <c r="E1270" s="171" t="s">
        <v>1669</v>
      </c>
    </row>
    <row r="1271" spans="1:5" x14ac:dyDescent="0.25">
      <c r="A1271" s="284" t="s">
        <v>1672</v>
      </c>
      <c r="B1271" s="286" t="s">
        <v>1663</v>
      </c>
      <c r="C1271" s="287"/>
      <c r="D1271" s="290" t="s">
        <v>42</v>
      </c>
      <c r="E1271" s="172" t="s">
        <v>1051</v>
      </c>
    </row>
    <row r="1272" spans="1:5" x14ac:dyDescent="0.25">
      <c r="A1272" s="285"/>
      <c r="B1272" s="288"/>
      <c r="C1272" s="289"/>
      <c r="D1272" s="291"/>
      <c r="E1272" s="173" t="s">
        <v>1052</v>
      </c>
    </row>
    <row r="1273" spans="1:5" x14ac:dyDescent="0.25">
      <c r="A1273" s="292" t="s">
        <v>1673</v>
      </c>
      <c r="B1273" s="294" t="s">
        <v>1663</v>
      </c>
      <c r="C1273" s="295"/>
      <c r="D1273" s="298" t="s">
        <v>42</v>
      </c>
      <c r="E1273" s="170" t="s">
        <v>1051</v>
      </c>
    </row>
    <row r="1274" spans="1:5" x14ac:dyDescent="0.25">
      <c r="A1274" s="293"/>
      <c r="B1274" s="296"/>
      <c r="C1274" s="297"/>
      <c r="D1274" s="299"/>
      <c r="E1274" s="171" t="s">
        <v>1052</v>
      </c>
    </row>
    <row r="1275" spans="1:5" x14ac:dyDescent="0.25">
      <c r="A1275" s="284" t="s">
        <v>1674</v>
      </c>
      <c r="B1275" s="286" t="s">
        <v>1675</v>
      </c>
      <c r="C1275" s="287"/>
      <c r="D1275" s="290" t="s">
        <v>42</v>
      </c>
      <c r="E1275" s="172" t="s">
        <v>1051</v>
      </c>
    </row>
    <row r="1276" spans="1:5" x14ac:dyDescent="0.25">
      <c r="A1276" s="285"/>
      <c r="B1276" s="288"/>
      <c r="C1276" s="289"/>
      <c r="D1276" s="291"/>
      <c r="E1276" s="173" t="s">
        <v>1052</v>
      </c>
    </row>
    <row r="1277" spans="1:5" x14ac:dyDescent="0.25">
      <c r="A1277" s="292" t="s">
        <v>1676</v>
      </c>
      <c r="B1277" s="294" t="s">
        <v>1675</v>
      </c>
      <c r="C1277" s="295"/>
      <c r="D1277" s="298" t="s">
        <v>42</v>
      </c>
      <c r="E1277" s="170" t="s">
        <v>1051</v>
      </c>
    </row>
    <row r="1278" spans="1:5" x14ac:dyDescent="0.25">
      <c r="A1278" s="293"/>
      <c r="B1278" s="296"/>
      <c r="C1278" s="297"/>
      <c r="D1278" s="299"/>
      <c r="E1278" s="171" t="s">
        <v>1052</v>
      </c>
    </row>
    <row r="1279" spans="1:5" x14ac:dyDescent="0.25">
      <c r="A1279" s="284" t="s">
        <v>1677</v>
      </c>
      <c r="B1279" s="286" t="s">
        <v>1675</v>
      </c>
      <c r="C1279" s="287"/>
      <c r="D1279" s="290" t="s">
        <v>42</v>
      </c>
      <c r="E1279" s="172" t="s">
        <v>1051</v>
      </c>
    </row>
    <row r="1280" spans="1:5" x14ac:dyDescent="0.25">
      <c r="A1280" s="285"/>
      <c r="B1280" s="288"/>
      <c r="C1280" s="289"/>
      <c r="D1280" s="291"/>
      <c r="E1280" s="173" t="s">
        <v>1052</v>
      </c>
    </row>
    <row r="1281" spans="1:5" x14ac:dyDescent="0.25">
      <c r="A1281" s="292" t="s">
        <v>1678</v>
      </c>
      <c r="B1281" s="294" t="s">
        <v>1675</v>
      </c>
      <c r="C1281" s="295"/>
      <c r="D1281" s="298" t="s">
        <v>42</v>
      </c>
      <c r="E1281" s="170" t="s">
        <v>1051</v>
      </c>
    </row>
    <row r="1282" spans="1:5" x14ac:dyDescent="0.25">
      <c r="A1282" s="293"/>
      <c r="B1282" s="296"/>
      <c r="C1282" s="297"/>
      <c r="D1282" s="299"/>
      <c r="E1282" s="171" t="s">
        <v>1052</v>
      </c>
    </row>
    <row r="1283" spans="1:5" x14ac:dyDescent="0.25">
      <c r="A1283" s="284" t="s">
        <v>1679</v>
      </c>
      <c r="B1283" s="286" t="s">
        <v>1675</v>
      </c>
      <c r="C1283" s="287"/>
      <c r="D1283" s="290" t="s">
        <v>42</v>
      </c>
      <c r="E1283" s="172" t="s">
        <v>1051</v>
      </c>
    </row>
    <row r="1284" spans="1:5" x14ac:dyDescent="0.25">
      <c r="A1284" s="285"/>
      <c r="B1284" s="288"/>
      <c r="C1284" s="289"/>
      <c r="D1284" s="291"/>
      <c r="E1284" s="173" t="s">
        <v>1052</v>
      </c>
    </row>
    <row r="1285" spans="1:5" x14ac:dyDescent="0.25">
      <c r="A1285" s="292" t="s">
        <v>1680</v>
      </c>
      <c r="B1285" s="294" t="s">
        <v>1675</v>
      </c>
      <c r="C1285" s="295"/>
      <c r="D1285" s="298" t="s">
        <v>42</v>
      </c>
      <c r="E1285" s="170" t="s">
        <v>1051</v>
      </c>
    </row>
    <row r="1286" spans="1:5" x14ac:dyDescent="0.25">
      <c r="A1286" s="293"/>
      <c r="B1286" s="296"/>
      <c r="C1286" s="297"/>
      <c r="D1286" s="299"/>
      <c r="E1286" s="171" t="s">
        <v>1052</v>
      </c>
    </row>
    <row r="1287" spans="1:5" x14ac:dyDescent="0.25">
      <c r="A1287" s="284" t="s">
        <v>1681</v>
      </c>
      <c r="B1287" s="286" t="s">
        <v>1675</v>
      </c>
      <c r="C1287" s="287"/>
      <c r="D1287" s="290" t="s">
        <v>42</v>
      </c>
      <c r="E1287" s="172" t="s">
        <v>1051</v>
      </c>
    </row>
    <row r="1288" spans="1:5" x14ac:dyDescent="0.25">
      <c r="A1288" s="285"/>
      <c r="B1288" s="288"/>
      <c r="C1288" s="289"/>
      <c r="D1288" s="291"/>
      <c r="E1288" s="173" t="s">
        <v>1052</v>
      </c>
    </row>
    <row r="1289" spans="1:5" x14ac:dyDescent="0.25">
      <c r="A1289" s="292" t="s">
        <v>1682</v>
      </c>
      <c r="B1289" s="294" t="s">
        <v>1647</v>
      </c>
      <c r="C1289" s="295"/>
      <c r="D1289" s="298" t="s">
        <v>42</v>
      </c>
      <c r="E1289" s="170" t="s">
        <v>1051</v>
      </c>
    </row>
    <row r="1290" spans="1:5" x14ac:dyDescent="0.25">
      <c r="A1290" s="293"/>
      <c r="B1290" s="296"/>
      <c r="C1290" s="297"/>
      <c r="D1290" s="299"/>
      <c r="E1290" s="171" t="s">
        <v>1052</v>
      </c>
    </row>
    <row r="1291" spans="1:5" x14ac:dyDescent="0.25">
      <c r="A1291" s="284" t="s">
        <v>1683</v>
      </c>
      <c r="B1291" s="286" t="s">
        <v>1675</v>
      </c>
      <c r="C1291" s="287"/>
      <c r="D1291" s="290" t="s">
        <v>42</v>
      </c>
      <c r="E1291" s="172" t="s">
        <v>1051</v>
      </c>
    </row>
    <row r="1292" spans="1:5" x14ac:dyDescent="0.25">
      <c r="A1292" s="285"/>
      <c r="B1292" s="288"/>
      <c r="C1292" s="289"/>
      <c r="D1292" s="291"/>
      <c r="E1292" s="173" t="s">
        <v>1052</v>
      </c>
    </row>
    <row r="1293" spans="1:5" x14ac:dyDescent="0.25">
      <c r="A1293" s="292" t="s">
        <v>1684</v>
      </c>
      <c r="B1293" s="294" t="s">
        <v>1675</v>
      </c>
      <c r="C1293" s="295"/>
      <c r="D1293" s="298" t="s">
        <v>42</v>
      </c>
      <c r="E1293" s="170" t="s">
        <v>1051</v>
      </c>
    </row>
    <row r="1294" spans="1:5" x14ac:dyDescent="0.25">
      <c r="A1294" s="293"/>
      <c r="B1294" s="296"/>
      <c r="C1294" s="297"/>
      <c r="D1294" s="299"/>
      <c r="E1294" s="171" t="s">
        <v>1052</v>
      </c>
    </row>
    <row r="1295" spans="1:5" x14ac:dyDescent="0.25">
      <c r="A1295" s="284" t="s">
        <v>1685</v>
      </c>
      <c r="B1295" s="286" t="s">
        <v>1675</v>
      </c>
      <c r="C1295" s="287"/>
      <c r="D1295" s="290" t="s">
        <v>42</v>
      </c>
      <c r="E1295" s="172" t="s">
        <v>1051</v>
      </c>
    </row>
    <row r="1296" spans="1:5" x14ac:dyDescent="0.25">
      <c r="A1296" s="285"/>
      <c r="B1296" s="288"/>
      <c r="C1296" s="289"/>
      <c r="D1296" s="291"/>
      <c r="E1296" s="173" t="s">
        <v>1052</v>
      </c>
    </row>
    <row r="1297" spans="1:5" x14ac:dyDescent="0.25">
      <c r="A1297" s="292" t="s">
        <v>1686</v>
      </c>
      <c r="B1297" s="294" t="s">
        <v>1675</v>
      </c>
      <c r="C1297" s="295"/>
      <c r="D1297" s="298" t="s">
        <v>42</v>
      </c>
      <c r="E1297" s="170" t="s">
        <v>1051</v>
      </c>
    </row>
    <row r="1298" spans="1:5" x14ac:dyDescent="0.25">
      <c r="A1298" s="293"/>
      <c r="B1298" s="296"/>
      <c r="C1298" s="297"/>
      <c r="D1298" s="299"/>
      <c r="E1298" s="171" t="s">
        <v>1052</v>
      </c>
    </row>
    <row r="1299" spans="1:5" x14ac:dyDescent="0.25">
      <c r="A1299" s="284" t="s">
        <v>1687</v>
      </c>
      <c r="B1299" s="286" t="s">
        <v>1675</v>
      </c>
      <c r="C1299" s="287"/>
      <c r="D1299" s="290" t="s">
        <v>42</v>
      </c>
      <c r="E1299" s="172" t="s">
        <v>1051</v>
      </c>
    </row>
    <row r="1300" spans="1:5" x14ac:dyDescent="0.25">
      <c r="A1300" s="285"/>
      <c r="B1300" s="288"/>
      <c r="C1300" s="289"/>
      <c r="D1300" s="291"/>
      <c r="E1300" s="173" t="s">
        <v>1052</v>
      </c>
    </row>
    <row r="1301" spans="1:5" x14ac:dyDescent="0.25">
      <c r="A1301" s="292" t="s">
        <v>1688</v>
      </c>
      <c r="B1301" s="294" t="s">
        <v>1675</v>
      </c>
      <c r="C1301" s="295"/>
      <c r="D1301" s="298" t="s">
        <v>42</v>
      </c>
      <c r="E1301" s="170" t="s">
        <v>1051</v>
      </c>
    </row>
    <row r="1302" spans="1:5" x14ac:dyDescent="0.25">
      <c r="A1302" s="293"/>
      <c r="B1302" s="296"/>
      <c r="C1302" s="297"/>
      <c r="D1302" s="299"/>
      <c r="E1302" s="171" t="s">
        <v>1052</v>
      </c>
    </row>
    <row r="1303" spans="1:5" x14ac:dyDescent="0.25">
      <c r="A1303" s="284" t="s">
        <v>1689</v>
      </c>
      <c r="B1303" s="286" t="s">
        <v>1675</v>
      </c>
      <c r="C1303" s="287"/>
      <c r="D1303" s="290" t="s">
        <v>42</v>
      </c>
      <c r="E1303" s="172" t="s">
        <v>1051</v>
      </c>
    </row>
    <row r="1304" spans="1:5" x14ac:dyDescent="0.25">
      <c r="A1304" s="285"/>
      <c r="B1304" s="288"/>
      <c r="C1304" s="289"/>
      <c r="D1304" s="291"/>
      <c r="E1304" s="173" t="s">
        <v>1052</v>
      </c>
    </row>
    <row r="1305" spans="1:5" x14ac:dyDescent="0.25">
      <c r="A1305" s="292" t="s">
        <v>1690</v>
      </c>
      <c r="B1305" s="294" t="s">
        <v>1691</v>
      </c>
      <c r="C1305" s="295"/>
      <c r="D1305" s="298" t="s">
        <v>42</v>
      </c>
      <c r="E1305" s="170" t="s">
        <v>1051</v>
      </c>
    </row>
    <row r="1306" spans="1:5" x14ac:dyDescent="0.25">
      <c r="A1306" s="293"/>
      <c r="B1306" s="296"/>
      <c r="C1306" s="297"/>
      <c r="D1306" s="299"/>
      <c r="E1306" s="171" t="s">
        <v>1052</v>
      </c>
    </row>
    <row r="1307" spans="1:5" x14ac:dyDescent="0.25">
      <c r="A1307" s="284" t="s">
        <v>1692</v>
      </c>
      <c r="B1307" s="286" t="s">
        <v>1691</v>
      </c>
      <c r="C1307" s="287"/>
      <c r="D1307" s="290" t="s">
        <v>42</v>
      </c>
      <c r="E1307" s="172" t="s">
        <v>1051</v>
      </c>
    </row>
    <row r="1308" spans="1:5" x14ac:dyDescent="0.25">
      <c r="A1308" s="285"/>
      <c r="B1308" s="288"/>
      <c r="C1308" s="289"/>
      <c r="D1308" s="291"/>
      <c r="E1308" s="173" t="s">
        <v>1052</v>
      </c>
    </row>
    <row r="1309" spans="1:5" x14ac:dyDescent="0.25">
      <c r="A1309" s="292" t="s">
        <v>1693</v>
      </c>
      <c r="B1309" s="294" t="s">
        <v>1694</v>
      </c>
      <c r="C1309" s="295"/>
      <c r="D1309" s="298" t="s">
        <v>42</v>
      </c>
      <c r="E1309" s="170" t="s">
        <v>1051</v>
      </c>
    </row>
    <row r="1310" spans="1:5" x14ac:dyDescent="0.25">
      <c r="A1310" s="293"/>
      <c r="B1310" s="296"/>
      <c r="C1310" s="297"/>
      <c r="D1310" s="299"/>
      <c r="E1310" s="171" t="s">
        <v>1052</v>
      </c>
    </row>
    <row r="1311" spans="1:5" x14ac:dyDescent="0.25">
      <c r="A1311" s="284" t="s">
        <v>1695</v>
      </c>
      <c r="B1311" s="286" t="s">
        <v>1694</v>
      </c>
      <c r="C1311" s="287"/>
      <c r="D1311" s="290" t="s">
        <v>42</v>
      </c>
      <c r="E1311" s="172" t="s">
        <v>1051</v>
      </c>
    </row>
    <row r="1312" spans="1:5" x14ac:dyDescent="0.25">
      <c r="A1312" s="285"/>
      <c r="B1312" s="288"/>
      <c r="C1312" s="289"/>
      <c r="D1312" s="291"/>
      <c r="E1312" s="173" t="s">
        <v>1052</v>
      </c>
    </row>
    <row r="1313" spans="1:5" x14ac:dyDescent="0.25">
      <c r="A1313" s="292" t="s">
        <v>1696</v>
      </c>
      <c r="B1313" s="294" t="s">
        <v>1694</v>
      </c>
      <c r="C1313" s="295"/>
      <c r="D1313" s="298" t="s">
        <v>42</v>
      </c>
      <c r="E1313" s="170" t="s">
        <v>1051</v>
      </c>
    </row>
    <row r="1314" spans="1:5" x14ac:dyDescent="0.25">
      <c r="A1314" s="293"/>
      <c r="B1314" s="296"/>
      <c r="C1314" s="297"/>
      <c r="D1314" s="299"/>
      <c r="E1314" s="171" t="s">
        <v>1052</v>
      </c>
    </row>
    <row r="1315" spans="1:5" x14ac:dyDescent="0.25">
      <c r="A1315" s="284" t="s">
        <v>1697</v>
      </c>
      <c r="B1315" s="286" t="s">
        <v>1694</v>
      </c>
      <c r="C1315" s="287"/>
      <c r="D1315" s="290" t="s">
        <v>42</v>
      </c>
      <c r="E1315" s="172" t="s">
        <v>1051</v>
      </c>
    </row>
    <row r="1316" spans="1:5" x14ac:dyDescent="0.25">
      <c r="A1316" s="285"/>
      <c r="B1316" s="288"/>
      <c r="C1316" s="289"/>
      <c r="D1316" s="291"/>
      <c r="E1316" s="173" t="s">
        <v>1052</v>
      </c>
    </row>
    <row r="1317" spans="1:5" x14ac:dyDescent="0.25">
      <c r="A1317" s="292" t="s">
        <v>1698</v>
      </c>
      <c r="B1317" s="294" t="s">
        <v>1691</v>
      </c>
      <c r="C1317" s="295"/>
      <c r="D1317" s="298" t="s">
        <v>42</v>
      </c>
      <c r="E1317" s="170" t="s">
        <v>1051</v>
      </c>
    </row>
    <row r="1318" spans="1:5" x14ac:dyDescent="0.25">
      <c r="A1318" s="293"/>
      <c r="B1318" s="296"/>
      <c r="C1318" s="297"/>
      <c r="D1318" s="299"/>
      <c r="E1318" s="171" t="s">
        <v>1052</v>
      </c>
    </row>
    <row r="1319" spans="1:5" x14ac:dyDescent="0.25">
      <c r="A1319" s="284" t="s">
        <v>1699</v>
      </c>
      <c r="B1319" s="286" t="s">
        <v>1691</v>
      </c>
      <c r="C1319" s="287"/>
      <c r="D1319" s="290" t="s">
        <v>42</v>
      </c>
      <c r="E1319" s="172" t="s">
        <v>1051</v>
      </c>
    </row>
    <row r="1320" spans="1:5" x14ac:dyDescent="0.25">
      <c r="A1320" s="285"/>
      <c r="B1320" s="288"/>
      <c r="C1320" s="289"/>
      <c r="D1320" s="291"/>
      <c r="E1320" s="173" t="s">
        <v>1052</v>
      </c>
    </row>
    <row r="1321" spans="1:5" x14ac:dyDescent="0.25">
      <c r="A1321" s="292" t="s">
        <v>1700</v>
      </c>
      <c r="B1321" s="294" t="s">
        <v>1691</v>
      </c>
      <c r="C1321" s="295"/>
      <c r="D1321" s="298" t="s">
        <v>42</v>
      </c>
      <c r="E1321" s="170" t="s">
        <v>1051</v>
      </c>
    </row>
    <row r="1322" spans="1:5" x14ac:dyDescent="0.25">
      <c r="A1322" s="293"/>
      <c r="B1322" s="296"/>
      <c r="C1322" s="297"/>
      <c r="D1322" s="299"/>
      <c r="E1322" s="171" t="s">
        <v>1052</v>
      </c>
    </row>
    <row r="1323" spans="1:5" x14ac:dyDescent="0.25">
      <c r="A1323" s="284" t="s">
        <v>1701</v>
      </c>
      <c r="B1323" s="286" t="s">
        <v>1702</v>
      </c>
      <c r="C1323" s="287"/>
      <c r="D1323" s="290" t="s">
        <v>42</v>
      </c>
      <c r="E1323" s="172" t="s">
        <v>1051</v>
      </c>
    </row>
    <row r="1324" spans="1:5" x14ac:dyDescent="0.25">
      <c r="A1324" s="285"/>
      <c r="B1324" s="288"/>
      <c r="C1324" s="289"/>
      <c r="D1324" s="291"/>
      <c r="E1324" s="173" t="s">
        <v>1052</v>
      </c>
    </row>
    <row r="1325" spans="1:5" x14ac:dyDescent="0.25">
      <c r="A1325" s="292" t="s">
        <v>1703</v>
      </c>
      <c r="B1325" s="294" t="s">
        <v>1702</v>
      </c>
      <c r="C1325" s="295"/>
      <c r="D1325" s="298" t="s">
        <v>42</v>
      </c>
      <c r="E1325" s="170" t="s">
        <v>1051</v>
      </c>
    </row>
    <row r="1326" spans="1:5" x14ac:dyDescent="0.25">
      <c r="A1326" s="293"/>
      <c r="B1326" s="296"/>
      <c r="C1326" s="297"/>
      <c r="D1326" s="299"/>
      <c r="E1326" s="171" t="s">
        <v>1052</v>
      </c>
    </row>
    <row r="1327" spans="1:5" x14ac:dyDescent="0.25">
      <c r="A1327" s="284" t="s">
        <v>1704</v>
      </c>
      <c r="B1327" s="286" t="s">
        <v>1702</v>
      </c>
      <c r="C1327" s="287"/>
      <c r="D1327" s="290" t="s">
        <v>42</v>
      </c>
      <c r="E1327" s="172" t="s">
        <v>1051</v>
      </c>
    </row>
    <row r="1328" spans="1:5" x14ac:dyDescent="0.25">
      <c r="A1328" s="285"/>
      <c r="B1328" s="288"/>
      <c r="C1328" s="289"/>
      <c r="D1328" s="291"/>
      <c r="E1328" s="173" t="s">
        <v>1052</v>
      </c>
    </row>
    <row r="1329" spans="1:5" x14ac:dyDescent="0.25">
      <c r="A1329" s="292" t="s">
        <v>1705</v>
      </c>
      <c r="B1329" s="294" t="s">
        <v>1702</v>
      </c>
      <c r="C1329" s="295"/>
      <c r="D1329" s="298" t="s">
        <v>42</v>
      </c>
      <c r="E1329" s="170" t="s">
        <v>1051</v>
      </c>
    </row>
    <row r="1330" spans="1:5" x14ac:dyDescent="0.25">
      <c r="A1330" s="293"/>
      <c r="B1330" s="296"/>
      <c r="C1330" s="297"/>
      <c r="D1330" s="299"/>
      <c r="E1330" s="171" t="s">
        <v>1052</v>
      </c>
    </row>
    <row r="1331" spans="1:5" x14ac:dyDescent="0.25">
      <c r="A1331" s="284" t="s">
        <v>1706</v>
      </c>
      <c r="B1331" s="286" t="s">
        <v>1702</v>
      </c>
      <c r="C1331" s="287"/>
      <c r="D1331" s="290" t="s">
        <v>42</v>
      </c>
      <c r="E1331" s="172" t="s">
        <v>1051</v>
      </c>
    </row>
    <row r="1332" spans="1:5" x14ac:dyDescent="0.25">
      <c r="A1332" s="285"/>
      <c r="B1332" s="288"/>
      <c r="C1332" s="289"/>
      <c r="D1332" s="291"/>
      <c r="E1332" s="173" t="s">
        <v>1052</v>
      </c>
    </row>
    <row r="1333" spans="1:5" x14ac:dyDescent="0.25">
      <c r="A1333" s="292" t="s">
        <v>1707</v>
      </c>
      <c r="B1333" s="294" t="s">
        <v>1708</v>
      </c>
      <c r="C1333" s="295"/>
      <c r="D1333" s="298" t="s">
        <v>42</v>
      </c>
      <c r="E1333" s="170" t="s">
        <v>1051</v>
      </c>
    </row>
    <row r="1334" spans="1:5" x14ac:dyDescent="0.25">
      <c r="A1334" s="293"/>
      <c r="B1334" s="296"/>
      <c r="C1334" s="297"/>
      <c r="D1334" s="299"/>
      <c r="E1334" s="171" t="s">
        <v>1052</v>
      </c>
    </row>
    <row r="1335" spans="1:5" x14ac:dyDescent="0.25">
      <c r="A1335" s="284" t="s">
        <v>1709</v>
      </c>
      <c r="B1335" s="286" t="s">
        <v>1708</v>
      </c>
      <c r="C1335" s="287"/>
      <c r="D1335" s="290" t="s">
        <v>42</v>
      </c>
      <c r="E1335" s="172" t="s">
        <v>1051</v>
      </c>
    </row>
    <row r="1336" spans="1:5" x14ac:dyDescent="0.25">
      <c r="A1336" s="285"/>
      <c r="B1336" s="288"/>
      <c r="C1336" s="289"/>
      <c r="D1336" s="291"/>
      <c r="E1336" s="173" t="s">
        <v>1052</v>
      </c>
    </row>
    <row r="1337" spans="1:5" x14ac:dyDescent="0.25">
      <c r="A1337" s="292" t="s">
        <v>1710</v>
      </c>
      <c r="B1337" s="294" t="s">
        <v>1708</v>
      </c>
      <c r="C1337" s="295"/>
      <c r="D1337" s="298" t="s">
        <v>42</v>
      </c>
      <c r="E1337" s="170" t="s">
        <v>1051</v>
      </c>
    </row>
    <row r="1338" spans="1:5" x14ac:dyDescent="0.25">
      <c r="A1338" s="293"/>
      <c r="B1338" s="296"/>
      <c r="C1338" s="297"/>
      <c r="D1338" s="299"/>
      <c r="E1338" s="171" t="s">
        <v>1052</v>
      </c>
    </row>
    <row r="1339" spans="1:5" x14ac:dyDescent="0.25">
      <c r="A1339" s="284" t="s">
        <v>1711</v>
      </c>
      <c r="B1339" s="286" t="s">
        <v>1712</v>
      </c>
      <c r="C1339" s="287"/>
      <c r="D1339" s="290" t="s">
        <v>42</v>
      </c>
      <c r="E1339" s="172" t="s">
        <v>1051</v>
      </c>
    </row>
    <row r="1340" spans="1:5" x14ac:dyDescent="0.25">
      <c r="A1340" s="285"/>
      <c r="B1340" s="288"/>
      <c r="C1340" s="289"/>
      <c r="D1340" s="291"/>
      <c r="E1340" s="173" t="s">
        <v>1052</v>
      </c>
    </row>
    <row r="1341" spans="1:5" x14ac:dyDescent="0.25">
      <c r="A1341" s="292" t="s">
        <v>1713</v>
      </c>
      <c r="B1341" s="294" t="s">
        <v>1712</v>
      </c>
      <c r="C1341" s="295"/>
      <c r="D1341" s="298" t="s">
        <v>42</v>
      </c>
      <c r="E1341" s="170" t="s">
        <v>1051</v>
      </c>
    </row>
    <row r="1342" spans="1:5" x14ac:dyDescent="0.25">
      <c r="A1342" s="293"/>
      <c r="B1342" s="296"/>
      <c r="C1342" s="297"/>
      <c r="D1342" s="299"/>
      <c r="E1342" s="171" t="s">
        <v>1052</v>
      </c>
    </row>
    <row r="1343" spans="1:5" x14ac:dyDescent="0.25">
      <c r="A1343" s="284" t="s">
        <v>1714</v>
      </c>
      <c r="B1343" s="286" t="s">
        <v>1712</v>
      </c>
      <c r="C1343" s="287"/>
      <c r="D1343" s="290" t="s">
        <v>42</v>
      </c>
      <c r="E1343" s="172" t="s">
        <v>1051</v>
      </c>
    </row>
    <row r="1344" spans="1:5" x14ac:dyDescent="0.25">
      <c r="A1344" s="285"/>
      <c r="B1344" s="288"/>
      <c r="C1344" s="289"/>
      <c r="D1344" s="291"/>
      <c r="E1344" s="173" t="s">
        <v>1052</v>
      </c>
    </row>
    <row r="1345" spans="1:5" x14ac:dyDescent="0.25">
      <c r="A1345" s="292" t="s">
        <v>1715</v>
      </c>
      <c r="B1345" s="294" t="s">
        <v>1712</v>
      </c>
      <c r="C1345" s="295"/>
      <c r="D1345" s="298" t="s">
        <v>42</v>
      </c>
      <c r="E1345" s="170" t="s">
        <v>1051</v>
      </c>
    </row>
    <row r="1346" spans="1:5" x14ac:dyDescent="0.25">
      <c r="A1346" s="293"/>
      <c r="B1346" s="296"/>
      <c r="C1346" s="297"/>
      <c r="D1346" s="299"/>
      <c r="E1346" s="171" t="s">
        <v>1052</v>
      </c>
    </row>
    <row r="1347" spans="1:5" x14ac:dyDescent="0.25">
      <c r="A1347" s="284" t="s">
        <v>1716</v>
      </c>
      <c r="B1347" s="286" t="s">
        <v>1712</v>
      </c>
      <c r="C1347" s="287"/>
      <c r="D1347" s="290" t="s">
        <v>42</v>
      </c>
      <c r="E1347" s="172" t="s">
        <v>1051</v>
      </c>
    </row>
    <row r="1348" spans="1:5" x14ac:dyDescent="0.25">
      <c r="A1348" s="285"/>
      <c r="B1348" s="288"/>
      <c r="C1348" s="289"/>
      <c r="D1348" s="291"/>
      <c r="E1348" s="173" t="s">
        <v>1052</v>
      </c>
    </row>
    <row r="1349" spans="1:5" x14ac:dyDescent="0.25">
      <c r="A1349" s="292" t="s">
        <v>1717</v>
      </c>
      <c r="B1349" s="294" t="s">
        <v>1712</v>
      </c>
      <c r="C1349" s="295"/>
      <c r="D1349" s="298" t="s">
        <v>42</v>
      </c>
      <c r="E1349" s="170" t="s">
        <v>1051</v>
      </c>
    </row>
    <row r="1350" spans="1:5" x14ac:dyDescent="0.25">
      <c r="A1350" s="293"/>
      <c r="B1350" s="296"/>
      <c r="C1350" s="297"/>
      <c r="D1350" s="299"/>
      <c r="E1350" s="171" t="s">
        <v>1052</v>
      </c>
    </row>
    <row r="1351" spans="1:5" x14ac:dyDescent="0.25">
      <c r="A1351" s="284" t="s">
        <v>1718</v>
      </c>
      <c r="B1351" s="286" t="s">
        <v>1712</v>
      </c>
      <c r="C1351" s="287"/>
      <c r="D1351" s="290" t="s">
        <v>42</v>
      </c>
      <c r="E1351" s="172" t="s">
        <v>1051</v>
      </c>
    </row>
    <row r="1352" spans="1:5" x14ac:dyDescent="0.25">
      <c r="A1352" s="285"/>
      <c r="B1352" s="288"/>
      <c r="C1352" s="289"/>
      <c r="D1352" s="291"/>
      <c r="E1352" s="173" t="s">
        <v>1052</v>
      </c>
    </row>
    <row r="1353" spans="1:5" x14ac:dyDescent="0.25">
      <c r="A1353" s="292" t="s">
        <v>1719</v>
      </c>
      <c r="B1353" s="294" t="s">
        <v>1720</v>
      </c>
      <c r="C1353" s="295"/>
      <c r="D1353" s="298" t="s">
        <v>42</v>
      </c>
      <c r="E1353" s="170" t="s">
        <v>1051</v>
      </c>
    </row>
    <row r="1354" spans="1:5" x14ac:dyDescent="0.25">
      <c r="A1354" s="293"/>
      <c r="B1354" s="296"/>
      <c r="C1354" s="297"/>
      <c r="D1354" s="299"/>
      <c r="E1354" s="171" t="s">
        <v>1052</v>
      </c>
    </row>
    <row r="1355" spans="1:5" x14ac:dyDescent="0.25">
      <c r="A1355" s="284" t="s">
        <v>1721</v>
      </c>
      <c r="B1355" s="286" t="s">
        <v>1720</v>
      </c>
      <c r="C1355" s="287"/>
      <c r="D1355" s="290" t="s">
        <v>42</v>
      </c>
      <c r="E1355" s="172" t="s">
        <v>1051</v>
      </c>
    </row>
    <row r="1356" spans="1:5" x14ac:dyDescent="0.25">
      <c r="A1356" s="285"/>
      <c r="B1356" s="288"/>
      <c r="C1356" s="289"/>
      <c r="D1356" s="291"/>
      <c r="E1356" s="173" t="s">
        <v>1052</v>
      </c>
    </row>
    <row r="1357" spans="1:5" x14ac:dyDescent="0.25">
      <c r="A1357" s="292" t="s">
        <v>1722</v>
      </c>
      <c r="B1357" s="294" t="s">
        <v>1720</v>
      </c>
      <c r="C1357" s="295"/>
      <c r="D1357" s="298" t="s">
        <v>42</v>
      </c>
      <c r="E1357" s="170" t="s">
        <v>1051</v>
      </c>
    </row>
    <row r="1358" spans="1:5" x14ac:dyDescent="0.25">
      <c r="A1358" s="293"/>
      <c r="B1358" s="296"/>
      <c r="C1358" s="297"/>
      <c r="D1358" s="299"/>
      <c r="E1358" s="171" t="s">
        <v>1052</v>
      </c>
    </row>
    <row r="1359" spans="1:5" x14ac:dyDescent="0.25">
      <c r="A1359" s="284" t="s">
        <v>1723</v>
      </c>
      <c r="B1359" s="286" t="s">
        <v>1720</v>
      </c>
      <c r="C1359" s="287"/>
      <c r="D1359" s="290" t="s">
        <v>42</v>
      </c>
      <c r="E1359" s="172" t="s">
        <v>1051</v>
      </c>
    </row>
    <row r="1360" spans="1:5" x14ac:dyDescent="0.25">
      <c r="A1360" s="285"/>
      <c r="B1360" s="288"/>
      <c r="C1360" s="289"/>
      <c r="D1360" s="291"/>
      <c r="E1360" s="173" t="s">
        <v>1052</v>
      </c>
    </row>
    <row r="1361" spans="1:5" x14ac:dyDescent="0.25">
      <c r="A1361" s="292" t="s">
        <v>1724</v>
      </c>
      <c r="B1361" s="294" t="s">
        <v>1720</v>
      </c>
      <c r="C1361" s="295"/>
      <c r="D1361" s="298" t="s">
        <v>42</v>
      </c>
      <c r="E1361" s="170" t="s">
        <v>1051</v>
      </c>
    </row>
    <row r="1362" spans="1:5" x14ac:dyDescent="0.25">
      <c r="A1362" s="293"/>
      <c r="B1362" s="296"/>
      <c r="C1362" s="297"/>
      <c r="D1362" s="299"/>
      <c r="E1362" s="171" t="s">
        <v>1052</v>
      </c>
    </row>
    <row r="1363" spans="1:5" x14ac:dyDescent="0.25">
      <c r="A1363" s="284" t="s">
        <v>1725</v>
      </c>
      <c r="B1363" s="286" t="s">
        <v>1694</v>
      </c>
      <c r="C1363" s="287"/>
      <c r="D1363" s="290" t="s">
        <v>42</v>
      </c>
      <c r="E1363" s="172" t="s">
        <v>1051</v>
      </c>
    </row>
    <row r="1364" spans="1:5" x14ac:dyDescent="0.25">
      <c r="A1364" s="285"/>
      <c r="B1364" s="288"/>
      <c r="C1364" s="289"/>
      <c r="D1364" s="291"/>
      <c r="E1364" s="173" t="s">
        <v>1052</v>
      </c>
    </row>
    <row r="1365" spans="1:5" x14ac:dyDescent="0.25">
      <c r="A1365" s="292" t="s">
        <v>1647</v>
      </c>
      <c r="B1365" s="294"/>
      <c r="C1365" s="295"/>
      <c r="D1365" s="298" t="s">
        <v>42</v>
      </c>
      <c r="E1365" s="170" t="s">
        <v>1051</v>
      </c>
    </row>
    <row r="1366" spans="1:5" x14ac:dyDescent="0.25">
      <c r="A1366" s="293"/>
      <c r="B1366" s="296"/>
      <c r="C1366" s="297"/>
      <c r="D1366" s="299"/>
      <c r="E1366" s="171" t="s">
        <v>1052</v>
      </c>
    </row>
    <row r="1367" spans="1:5" x14ac:dyDescent="0.25">
      <c r="A1367" s="284" t="s">
        <v>1675</v>
      </c>
      <c r="B1367" s="286"/>
      <c r="C1367" s="287"/>
      <c r="D1367" s="290" t="s">
        <v>42</v>
      </c>
      <c r="E1367" s="172" t="s">
        <v>1051</v>
      </c>
    </row>
    <row r="1368" spans="1:5" x14ac:dyDescent="0.25">
      <c r="A1368" s="285"/>
      <c r="B1368" s="288"/>
      <c r="C1368" s="289"/>
      <c r="D1368" s="291"/>
      <c r="E1368" s="173" t="s">
        <v>1052</v>
      </c>
    </row>
    <row r="1369" spans="1:5" x14ac:dyDescent="0.25">
      <c r="A1369" s="292" t="s">
        <v>1694</v>
      </c>
      <c r="B1369" s="294"/>
      <c r="C1369" s="295"/>
      <c r="D1369" s="298" t="s">
        <v>42</v>
      </c>
      <c r="E1369" s="170" t="s">
        <v>1051</v>
      </c>
    </row>
    <row r="1370" spans="1:5" x14ac:dyDescent="0.25">
      <c r="A1370" s="293"/>
      <c r="B1370" s="296"/>
      <c r="C1370" s="297"/>
      <c r="D1370" s="299"/>
      <c r="E1370" s="171" t="s">
        <v>1052</v>
      </c>
    </row>
    <row r="1371" spans="1:5" x14ac:dyDescent="0.25">
      <c r="A1371" s="284" t="s">
        <v>1702</v>
      </c>
      <c r="B1371" s="286"/>
      <c r="C1371" s="287"/>
      <c r="D1371" s="290" t="s">
        <v>42</v>
      </c>
      <c r="E1371" s="172" t="s">
        <v>1051</v>
      </c>
    </row>
    <row r="1372" spans="1:5" x14ac:dyDescent="0.25">
      <c r="A1372" s="285"/>
      <c r="B1372" s="288"/>
      <c r="C1372" s="289"/>
      <c r="D1372" s="291"/>
      <c r="E1372" s="173" t="s">
        <v>1052</v>
      </c>
    </row>
    <row r="1373" spans="1:5" x14ac:dyDescent="0.25">
      <c r="A1373" s="292" t="s">
        <v>1663</v>
      </c>
      <c r="B1373" s="294"/>
      <c r="C1373" s="295"/>
      <c r="D1373" s="298" t="s">
        <v>42</v>
      </c>
      <c r="E1373" s="170" t="s">
        <v>1051</v>
      </c>
    </row>
    <row r="1374" spans="1:5" x14ac:dyDescent="0.25">
      <c r="A1374" s="293"/>
      <c r="B1374" s="296"/>
      <c r="C1374" s="297"/>
      <c r="D1374" s="299"/>
      <c r="E1374" s="171" t="s">
        <v>1052</v>
      </c>
    </row>
    <row r="1375" spans="1:5" x14ac:dyDescent="0.25">
      <c r="A1375" s="284" t="s">
        <v>1726</v>
      </c>
      <c r="B1375" s="286" t="s">
        <v>1694</v>
      </c>
      <c r="C1375" s="287"/>
      <c r="D1375" s="290" t="s">
        <v>42</v>
      </c>
      <c r="E1375" s="172" t="s">
        <v>1051</v>
      </c>
    </row>
    <row r="1376" spans="1:5" x14ac:dyDescent="0.25">
      <c r="A1376" s="285"/>
      <c r="B1376" s="288"/>
      <c r="C1376" s="289"/>
      <c r="D1376" s="291"/>
      <c r="E1376" s="173" t="s">
        <v>1052</v>
      </c>
    </row>
    <row r="1377" spans="1:5" x14ac:dyDescent="0.25">
      <c r="A1377" s="292" t="s">
        <v>1727</v>
      </c>
      <c r="B1377" s="294"/>
      <c r="C1377" s="295"/>
      <c r="D1377" s="298" t="s">
        <v>42</v>
      </c>
      <c r="E1377" s="170" t="s">
        <v>1051</v>
      </c>
    </row>
    <row r="1378" spans="1:5" x14ac:dyDescent="0.25">
      <c r="A1378" s="293"/>
      <c r="B1378" s="296"/>
      <c r="C1378" s="297"/>
      <c r="D1378" s="299"/>
      <c r="E1378" s="171" t="s">
        <v>1052</v>
      </c>
    </row>
    <row r="1379" spans="1:5" x14ac:dyDescent="0.25">
      <c r="A1379" s="284" t="s">
        <v>1728</v>
      </c>
      <c r="B1379" s="286" t="s">
        <v>1720</v>
      </c>
      <c r="C1379" s="287"/>
      <c r="D1379" s="290" t="s">
        <v>42</v>
      </c>
      <c r="E1379" s="172" t="s">
        <v>1051</v>
      </c>
    </row>
    <row r="1380" spans="1:5" x14ac:dyDescent="0.25">
      <c r="A1380" s="285"/>
      <c r="B1380" s="288"/>
      <c r="C1380" s="289"/>
      <c r="D1380" s="291"/>
      <c r="E1380" s="173" t="s">
        <v>1052</v>
      </c>
    </row>
    <row r="1381" spans="1:5" x14ac:dyDescent="0.25">
      <c r="A1381" s="292" t="s">
        <v>1708</v>
      </c>
      <c r="B1381" s="294"/>
      <c r="C1381" s="295"/>
      <c r="D1381" s="298" t="s">
        <v>42</v>
      </c>
      <c r="E1381" s="170" t="s">
        <v>1051</v>
      </c>
    </row>
    <row r="1382" spans="1:5" x14ac:dyDescent="0.25">
      <c r="A1382" s="293"/>
      <c r="B1382" s="296"/>
      <c r="C1382" s="297"/>
      <c r="D1382" s="299"/>
      <c r="E1382" s="171" t="s">
        <v>1052</v>
      </c>
    </row>
    <row r="1383" spans="1:5" x14ac:dyDescent="0.25">
      <c r="A1383" s="284" t="s">
        <v>1691</v>
      </c>
      <c r="B1383" s="286"/>
      <c r="C1383" s="287"/>
      <c r="D1383" s="290" t="s">
        <v>42</v>
      </c>
      <c r="E1383" s="172" t="s">
        <v>1051</v>
      </c>
    </row>
    <row r="1384" spans="1:5" x14ac:dyDescent="0.25">
      <c r="A1384" s="285"/>
      <c r="B1384" s="288"/>
      <c r="C1384" s="289"/>
      <c r="D1384" s="291"/>
      <c r="E1384" s="173" t="s">
        <v>1052</v>
      </c>
    </row>
    <row r="1385" spans="1:5" x14ac:dyDescent="0.25">
      <c r="A1385" s="292" t="s">
        <v>1712</v>
      </c>
      <c r="B1385" s="294"/>
      <c r="C1385" s="295"/>
      <c r="D1385" s="298" t="s">
        <v>42</v>
      </c>
      <c r="E1385" s="170" t="s">
        <v>1051</v>
      </c>
    </row>
    <row r="1386" spans="1:5" x14ac:dyDescent="0.25">
      <c r="A1386" s="293"/>
      <c r="B1386" s="296"/>
      <c r="C1386" s="297"/>
      <c r="D1386" s="299"/>
      <c r="E1386" s="171" t="s">
        <v>1052</v>
      </c>
    </row>
    <row r="1387" spans="1:5" x14ac:dyDescent="0.25">
      <c r="A1387" s="284" t="s">
        <v>1720</v>
      </c>
      <c r="B1387" s="286"/>
      <c r="C1387" s="287"/>
      <c r="D1387" s="290" t="s">
        <v>42</v>
      </c>
      <c r="E1387" s="172" t="s">
        <v>1051</v>
      </c>
    </row>
    <row r="1388" spans="1:5" x14ac:dyDescent="0.25">
      <c r="A1388" s="285"/>
      <c r="B1388" s="288"/>
      <c r="C1388" s="289"/>
      <c r="D1388" s="291"/>
      <c r="E1388" s="173" t="s">
        <v>1052</v>
      </c>
    </row>
    <row r="1389" spans="1:5" x14ac:dyDescent="0.25">
      <c r="A1389" s="292" t="s">
        <v>1729</v>
      </c>
      <c r="B1389" s="294" t="s">
        <v>1730</v>
      </c>
      <c r="C1389" s="295"/>
      <c r="D1389" s="298" t="s">
        <v>43</v>
      </c>
      <c r="E1389" s="170" t="s">
        <v>1051</v>
      </c>
    </row>
    <row r="1390" spans="1:5" x14ac:dyDescent="0.25">
      <c r="A1390" s="293"/>
      <c r="B1390" s="296"/>
      <c r="C1390" s="297"/>
      <c r="D1390" s="299"/>
      <c r="E1390" s="171" t="s">
        <v>1052</v>
      </c>
    </row>
    <row r="1391" spans="1:5" x14ac:dyDescent="0.25">
      <c r="A1391" s="284" t="s">
        <v>1731</v>
      </c>
      <c r="B1391" s="286" t="s">
        <v>1730</v>
      </c>
      <c r="C1391" s="287"/>
      <c r="D1391" s="290" t="s">
        <v>43</v>
      </c>
      <c r="E1391" s="172" t="s">
        <v>1051</v>
      </c>
    </row>
    <row r="1392" spans="1:5" x14ac:dyDescent="0.25">
      <c r="A1392" s="285"/>
      <c r="B1392" s="288"/>
      <c r="C1392" s="289"/>
      <c r="D1392" s="291"/>
      <c r="E1392" s="173" t="s">
        <v>1052</v>
      </c>
    </row>
    <row r="1393" spans="1:5" x14ac:dyDescent="0.25">
      <c r="A1393" s="292" t="s">
        <v>1732</v>
      </c>
      <c r="B1393" s="294" t="s">
        <v>1730</v>
      </c>
      <c r="C1393" s="295"/>
      <c r="D1393" s="298" t="s">
        <v>43</v>
      </c>
      <c r="E1393" s="170" t="s">
        <v>1051</v>
      </c>
    </row>
    <row r="1394" spans="1:5" x14ac:dyDescent="0.25">
      <c r="A1394" s="293"/>
      <c r="B1394" s="296"/>
      <c r="C1394" s="297"/>
      <c r="D1394" s="299"/>
      <c r="E1394" s="171" t="s">
        <v>1052</v>
      </c>
    </row>
    <row r="1395" spans="1:5" x14ac:dyDescent="0.25">
      <c r="A1395" s="284" t="s">
        <v>1313</v>
      </c>
      <c r="B1395" s="286" t="s">
        <v>1730</v>
      </c>
      <c r="C1395" s="287"/>
      <c r="D1395" s="290" t="s">
        <v>43</v>
      </c>
      <c r="E1395" s="172" t="s">
        <v>1051</v>
      </c>
    </row>
    <row r="1396" spans="1:5" x14ac:dyDescent="0.25">
      <c r="A1396" s="285"/>
      <c r="B1396" s="288"/>
      <c r="C1396" s="289"/>
      <c r="D1396" s="291"/>
      <c r="E1396" s="173" t="s">
        <v>1052</v>
      </c>
    </row>
    <row r="1397" spans="1:5" x14ac:dyDescent="0.25">
      <c r="A1397" s="292" t="s">
        <v>1733</v>
      </c>
      <c r="B1397" s="294" t="s">
        <v>1730</v>
      </c>
      <c r="C1397" s="295"/>
      <c r="D1397" s="298" t="s">
        <v>43</v>
      </c>
      <c r="E1397" s="170" t="s">
        <v>1051</v>
      </c>
    </row>
    <row r="1398" spans="1:5" x14ac:dyDescent="0.25">
      <c r="A1398" s="293"/>
      <c r="B1398" s="296"/>
      <c r="C1398" s="297"/>
      <c r="D1398" s="299"/>
      <c r="E1398" s="171" t="s">
        <v>1052</v>
      </c>
    </row>
    <row r="1399" spans="1:5" x14ac:dyDescent="0.25">
      <c r="A1399" s="284" t="s">
        <v>1734</v>
      </c>
      <c r="B1399" s="286" t="s">
        <v>1730</v>
      </c>
      <c r="C1399" s="287"/>
      <c r="D1399" s="290" t="s">
        <v>43</v>
      </c>
      <c r="E1399" s="172" t="s">
        <v>1051</v>
      </c>
    </row>
    <row r="1400" spans="1:5" x14ac:dyDescent="0.25">
      <c r="A1400" s="285"/>
      <c r="B1400" s="288"/>
      <c r="C1400" s="289"/>
      <c r="D1400" s="291"/>
      <c r="E1400" s="173" t="s">
        <v>1052</v>
      </c>
    </row>
    <row r="1401" spans="1:5" x14ac:dyDescent="0.25">
      <c r="A1401" s="292" t="s">
        <v>1735</v>
      </c>
      <c r="B1401" s="294" t="s">
        <v>1730</v>
      </c>
      <c r="C1401" s="295"/>
      <c r="D1401" s="298" t="s">
        <v>43</v>
      </c>
      <c r="E1401" s="170" t="s">
        <v>1051</v>
      </c>
    </row>
    <row r="1402" spans="1:5" x14ac:dyDescent="0.25">
      <c r="A1402" s="293"/>
      <c r="B1402" s="296"/>
      <c r="C1402" s="297"/>
      <c r="D1402" s="299"/>
      <c r="E1402" s="171" t="s">
        <v>1052</v>
      </c>
    </row>
    <row r="1403" spans="1:5" x14ac:dyDescent="0.25">
      <c r="A1403" s="284" t="s">
        <v>1736</v>
      </c>
      <c r="B1403" s="286" t="s">
        <v>1730</v>
      </c>
      <c r="C1403" s="287"/>
      <c r="D1403" s="290" t="s">
        <v>43</v>
      </c>
      <c r="E1403" s="172" t="s">
        <v>1051</v>
      </c>
    </row>
    <row r="1404" spans="1:5" x14ac:dyDescent="0.25">
      <c r="A1404" s="285"/>
      <c r="B1404" s="288"/>
      <c r="C1404" s="289"/>
      <c r="D1404" s="291"/>
      <c r="E1404" s="173" t="s">
        <v>1052</v>
      </c>
    </row>
    <row r="1405" spans="1:5" x14ac:dyDescent="0.25">
      <c r="A1405" s="292" t="s">
        <v>1737</v>
      </c>
      <c r="B1405" s="294" t="s">
        <v>1730</v>
      </c>
      <c r="C1405" s="295"/>
      <c r="D1405" s="298" t="s">
        <v>43</v>
      </c>
      <c r="E1405" s="170" t="s">
        <v>1051</v>
      </c>
    </row>
    <row r="1406" spans="1:5" x14ac:dyDescent="0.25">
      <c r="A1406" s="293"/>
      <c r="B1406" s="296"/>
      <c r="C1406" s="297"/>
      <c r="D1406" s="299"/>
      <c r="E1406" s="171" t="s">
        <v>1052</v>
      </c>
    </row>
    <row r="1407" spans="1:5" x14ac:dyDescent="0.25">
      <c r="A1407" s="284" t="s">
        <v>1738</v>
      </c>
      <c r="B1407" s="286" t="s">
        <v>1730</v>
      </c>
      <c r="C1407" s="287"/>
      <c r="D1407" s="290" t="s">
        <v>43</v>
      </c>
      <c r="E1407" s="172" t="s">
        <v>1051</v>
      </c>
    </row>
    <row r="1408" spans="1:5" x14ac:dyDescent="0.25">
      <c r="A1408" s="285"/>
      <c r="B1408" s="288"/>
      <c r="C1408" s="289"/>
      <c r="D1408" s="291"/>
      <c r="E1408" s="173" t="s">
        <v>1052</v>
      </c>
    </row>
    <row r="1409" spans="1:5" x14ac:dyDescent="0.25">
      <c r="A1409" s="292" t="s">
        <v>1739</v>
      </c>
      <c r="B1409" s="294" t="s">
        <v>1730</v>
      </c>
      <c r="C1409" s="295"/>
      <c r="D1409" s="298" t="s">
        <v>43</v>
      </c>
      <c r="E1409" s="170" t="s">
        <v>1051</v>
      </c>
    </row>
    <row r="1410" spans="1:5" x14ac:dyDescent="0.25">
      <c r="A1410" s="293"/>
      <c r="B1410" s="296"/>
      <c r="C1410" s="297"/>
      <c r="D1410" s="299"/>
      <c r="E1410" s="171" t="s">
        <v>1052</v>
      </c>
    </row>
    <row r="1411" spans="1:5" x14ac:dyDescent="0.25">
      <c r="A1411" s="284" t="s">
        <v>1740</v>
      </c>
      <c r="B1411" s="286" t="s">
        <v>1730</v>
      </c>
      <c r="C1411" s="287"/>
      <c r="D1411" s="290" t="s">
        <v>43</v>
      </c>
      <c r="E1411" s="172" t="s">
        <v>1051</v>
      </c>
    </row>
    <row r="1412" spans="1:5" x14ac:dyDescent="0.25">
      <c r="A1412" s="285"/>
      <c r="B1412" s="288"/>
      <c r="C1412" s="289"/>
      <c r="D1412" s="291"/>
      <c r="E1412" s="173" t="s">
        <v>1052</v>
      </c>
    </row>
    <row r="1413" spans="1:5" x14ac:dyDescent="0.25">
      <c r="A1413" s="292" t="s">
        <v>1741</v>
      </c>
      <c r="B1413" s="294" t="s">
        <v>1730</v>
      </c>
      <c r="C1413" s="295"/>
      <c r="D1413" s="298" t="s">
        <v>43</v>
      </c>
      <c r="E1413" s="170" t="s">
        <v>1051</v>
      </c>
    </row>
    <row r="1414" spans="1:5" x14ac:dyDescent="0.25">
      <c r="A1414" s="293"/>
      <c r="B1414" s="296"/>
      <c r="C1414" s="297"/>
      <c r="D1414" s="299"/>
      <c r="E1414" s="171" t="s">
        <v>1052</v>
      </c>
    </row>
    <row r="1415" spans="1:5" x14ac:dyDescent="0.25">
      <c r="A1415" s="284" t="s">
        <v>1742</v>
      </c>
      <c r="B1415" s="286" t="s">
        <v>1730</v>
      </c>
      <c r="C1415" s="287"/>
      <c r="D1415" s="290" t="s">
        <v>43</v>
      </c>
      <c r="E1415" s="172" t="s">
        <v>1051</v>
      </c>
    </row>
    <row r="1416" spans="1:5" x14ac:dyDescent="0.25">
      <c r="A1416" s="285"/>
      <c r="B1416" s="288"/>
      <c r="C1416" s="289"/>
      <c r="D1416" s="291"/>
      <c r="E1416" s="173" t="s">
        <v>1052</v>
      </c>
    </row>
    <row r="1417" spans="1:5" x14ac:dyDescent="0.25">
      <c r="A1417" s="292" t="s">
        <v>1743</v>
      </c>
      <c r="B1417" s="294" t="s">
        <v>1730</v>
      </c>
      <c r="C1417" s="295"/>
      <c r="D1417" s="298" t="s">
        <v>43</v>
      </c>
      <c r="E1417" s="170" t="s">
        <v>1051</v>
      </c>
    </row>
    <row r="1418" spans="1:5" x14ac:dyDescent="0.25">
      <c r="A1418" s="293"/>
      <c r="B1418" s="296"/>
      <c r="C1418" s="297"/>
      <c r="D1418" s="299"/>
      <c r="E1418" s="171" t="s">
        <v>1052</v>
      </c>
    </row>
    <row r="1419" spans="1:5" x14ac:dyDescent="0.25">
      <c r="A1419" s="284" t="s">
        <v>1744</v>
      </c>
      <c r="B1419" s="286" t="s">
        <v>1730</v>
      </c>
      <c r="C1419" s="287"/>
      <c r="D1419" s="290" t="s">
        <v>43</v>
      </c>
      <c r="E1419" s="172" t="s">
        <v>1051</v>
      </c>
    </row>
    <row r="1420" spans="1:5" x14ac:dyDescent="0.25">
      <c r="A1420" s="285"/>
      <c r="B1420" s="288"/>
      <c r="C1420" s="289"/>
      <c r="D1420" s="291"/>
      <c r="E1420" s="173" t="s">
        <v>1052</v>
      </c>
    </row>
    <row r="1421" spans="1:5" x14ac:dyDescent="0.25">
      <c r="A1421" s="292" t="s">
        <v>1745</v>
      </c>
      <c r="B1421" s="294" t="s">
        <v>1730</v>
      </c>
      <c r="C1421" s="295"/>
      <c r="D1421" s="298" t="s">
        <v>43</v>
      </c>
      <c r="E1421" s="170" t="s">
        <v>1051</v>
      </c>
    </row>
    <row r="1422" spans="1:5" x14ac:dyDescent="0.25">
      <c r="A1422" s="293"/>
      <c r="B1422" s="296"/>
      <c r="C1422" s="297"/>
      <c r="D1422" s="299"/>
      <c r="E1422" s="171" t="s">
        <v>1052</v>
      </c>
    </row>
    <row r="1423" spans="1:5" x14ac:dyDescent="0.25">
      <c r="A1423" s="284" t="s">
        <v>1746</v>
      </c>
      <c r="B1423" s="286" t="s">
        <v>1730</v>
      </c>
      <c r="C1423" s="287"/>
      <c r="D1423" s="290" t="s">
        <v>43</v>
      </c>
      <c r="E1423" s="172" t="s">
        <v>1051</v>
      </c>
    </row>
    <row r="1424" spans="1:5" x14ac:dyDescent="0.25">
      <c r="A1424" s="285"/>
      <c r="B1424" s="288"/>
      <c r="C1424" s="289"/>
      <c r="D1424" s="291"/>
      <c r="E1424" s="173" t="s">
        <v>1052</v>
      </c>
    </row>
    <row r="1425" spans="1:5" x14ac:dyDescent="0.25">
      <c r="A1425" s="292" t="s">
        <v>1747</v>
      </c>
      <c r="B1425" s="294" t="s">
        <v>1730</v>
      </c>
      <c r="C1425" s="295"/>
      <c r="D1425" s="298" t="s">
        <v>43</v>
      </c>
      <c r="E1425" s="170" t="s">
        <v>1051</v>
      </c>
    </row>
    <row r="1426" spans="1:5" x14ac:dyDescent="0.25">
      <c r="A1426" s="293"/>
      <c r="B1426" s="296"/>
      <c r="C1426" s="297"/>
      <c r="D1426" s="299"/>
      <c r="E1426" s="171" t="s">
        <v>1052</v>
      </c>
    </row>
    <row r="1427" spans="1:5" x14ac:dyDescent="0.25">
      <c r="A1427" s="284" t="s">
        <v>1748</v>
      </c>
      <c r="B1427" s="286" t="s">
        <v>1749</v>
      </c>
      <c r="C1427" s="287"/>
      <c r="D1427" s="290" t="s">
        <v>43</v>
      </c>
      <c r="E1427" s="172" t="s">
        <v>1051</v>
      </c>
    </row>
    <row r="1428" spans="1:5" x14ac:dyDescent="0.25">
      <c r="A1428" s="285"/>
      <c r="B1428" s="288"/>
      <c r="C1428" s="289"/>
      <c r="D1428" s="291"/>
      <c r="E1428" s="173" t="s">
        <v>1052</v>
      </c>
    </row>
    <row r="1429" spans="1:5" x14ac:dyDescent="0.25">
      <c r="A1429" s="292" t="s">
        <v>1750</v>
      </c>
      <c r="B1429" s="294" t="s">
        <v>1749</v>
      </c>
      <c r="C1429" s="295"/>
      <c r="D1429" s="298" t="s">
        <v>43</v>
      </c>
      <c r="E1429" s="170" t="s">
        <v>1051</v>
      </c>
    </row>
    <row r="1430" spans="1:5" x14ac:dyDescent="0.25">
      <c r="A1430" s="293"/>
      <c r="B1430" s="296"/>
      <c r="C1430" s="297"/>
      <c r="D1430" s="299"/>
      <c r="E1430" s="171" t="s">
        <v>1052</v>
      </c>
    </row>
    <row r="1431" spans="1:5" x14ac:dyDescent="0.25">
      <c r="A1431" s="284" t="s">
        <v>1751</v>
      </c>
      <c r="B1431" s="286" t="s">
        <v>1749</v>
      </c>
      <c r="C1431" s="287"/>
      <c r="D1431" s="290" t="s">
        <v>43</v>
      </c>
      <c r="E1431" s="172" t="s">
        <v>1051</v>
      </c>
    </row>
    <row r="1432" spans="1:5" x14ac:dyDescent="0.25">
      <c r="A1432" s="285"/>
      <c r="B1432" s="288"/>
      <c r="C1432" s="289"/>
      <c r="D1432" s="291"/>
      <c r="E1432" s="173" t="s">
        <v>1052</v>
      </c>
    </row>
    <row r="1433" spans="1:5" x14ac:dyDescent="0.25">
      <c r="A1433" s="292" t="s">
        <v>1752</v>
      </c>
      <c r="B1433" s="294" t="s">
        <v>1749</v>
      </c>
      <c r="C1433" s="295"/>
      <c r="D1433" s="298" t="s">
        <v>43</v>
      </c>
      <c r="E1433" s="170" t="s">
        <v>1051</v>
      </c>
    </row>
    <row r="1434" spans="1:5" x14ac:dyDescent="0.25">
      <c r="A1434" s="293"/>
      <c r="B1434" s="296"/>
      <c r="C1434" s="297"/>
      <c r="D1434" s="299"/>
      <c r="E1434" s="171" t="s">
        <v>1052</v>
      </c>
    </row>
    <row r="1435" spans="1:5" x14ac:dyDescent="0.25">
      <c r="A1435" s="284" t="s">
        <v>1753</v>
      </c>
      <c r="B1435" s="286" t="s">
        <v>1749</v>
      </c>
      <c r="C1435" s="287"/>
      <c r="D1435" s="290" t="s">
        <v>43</v>
      </c>
      <c r="E1435" s="172" t="s">
        <v>1051</v>
      </c>
    </row>
    <row r="1436" spans="1:5" x14ac:dyDescent="0.25">
      <c r="A1436" s="285"/>
      <c r="B1436" s="288"/>
      <c r="C1436" s="289"/>
      <c r="D1436" s="291"/>
      <c r="E1436" s="173" t="s">
        <v>1052</v>
      </c>
    </row>
    <row r="1437" spans="1:5" x14ac:dyDescent="0.25">
      <c r="A1437" s="292" t="s">
        <v>1754</v>
      </c>
      <c r="B1437" s="294" t="s">
        <v>1749</v>
      </c>
      <c r="C1437" s="295"/>
      <c r="D1437" s="298" t="s">
        <v>43</v>
      </c>
      <c r="E1437" s="170" t="s">
        <v>1051</v>
      </c>
    </row>
    <row r="1438" spans="1:5" x14ac:dyDescent="0.25">
      <c r="A1438" s="293"/>
      <c r="B1438" s="296"/>
      <c r="C1438" s="297"/>
      <c r="D1438" s="299"/>
      <c r="E1438" s="171" t="s">
        <v>1052</v>
      </c>
    </row>
    <row r="1439" spans="1:5" x14ac:dyDescent="0.25">
      <c r="A1439" s="284" t="s">
        <v>1568</v>
      </c>
      <c r="B1439" s="286" t="s">
        <v>1749</v>
      </c>
      <c r="C1439" s="287"/>
      <c r="D1439" s="290" t="s">
        <v>43</v>
      </c>
      <c r="E1439" s="172" t="s">
        <v>1051</v>
      </c>
    </row>
    <row r="1440" spans="1:5" x14ac:dyDescent="0.25">
      <c r="A1440" s="285"/>
      <c r="B1440" s="288"/>
      <c r="C1440" s="289"/>
      <c r="D1440" s="291"/>
      <c r="E1440" s="173" t="s">
        <v>1052</v>
      </c>
    </row>
    <row r="1441" spans="1:5" x14ac:dyDescent="0.25">
      <c r="A1441" s="292" t="s">
        <v>1755</v>
      </c>
      <c r="B1441" s="294" t="s">
        <v>1749</v>
      </c>
      <c r="C1441" s="295"/>
      <c r="D1441" s="298" t="s">
        <v>43</v>
      </c>
      <c r="E1441" s="170" t="s">
        <v>1051</v>
      </c>
    </row>
    <row r="1442" spans="1:5" x14ac:dyDescent="0.25">
      <c r="A1442" s="293"/>
      <c r="B1442" s="296"/>
      <c r="C1442" s="297"/>
      <c r="D1442" s="299"/>
      <c r="E1442" s="171" t="s">
        <v>1052</v>
      </c>
    </row>
    <row r="1443" spans="1:5" x14ac:dyDescent="0.25">
      <c r="A1443" s="284" t="s">
        <v>1756</v>
      </c>
      <c r="B1443" s="286" t="s">
        <v>1749</v>
      </c>
      <c r="C1443" s="287"/>
      <c r="D1443" s="290" t="s">
        <v>43</v>
      </c>
      <c r="E1443" s="172" t="s">
        <v>1051</v>
      </c>
    </row>
    <row r="1444" spans="1:5" x14ac:dyDescent="0.25">
      <c r="A1444" s="285"/>
      <c r="B1444" s="288"/>
      <c r="C1444" s="289"/>
      <c r="D1444" s="291"/>
      <c r="E1444" s="173" t="s">
        <v>1052</v>
      </c>
    </row>
    <row r="1445" spans="1:5" x14ac:dyDescent="0.25">
      <c r="A1445" s="292" t="s">
        <v>1757</v>
      </c>
      <c r="B1445" s="294" t="s">
        <v>1749</v>
      </c>
      <c r="C1445" s="295"/>
      <c r="D1445" s="298" t="s">
        <v>43</v>
      </c>
      <c r="E1445" s="170" t="s">
        <v>1051</v>
      </c>
    </row>
    <row r="1446" spans="1:5" x14ac:dyDescent="0.25">
      <c r="A1446" s="293"/>
      <c r="B1446" s="296"/>
      <c r="C1446" s="297"/>
      <c r="D1446" s="299"/>
      <c r="E1446" s="171" t="s">
        <v>1052</v>
      </c>
    </row>
    <row r="1447" spans="1:5" x14ac:dyDescent="0.25">
      <c r="A1447" s="284" t="s">
        <v>1758</v>
      </c>
      <c r="B1447" s="286" t="s">
        <v>1749</v>
      </c>
      <c r="C1447" s="287"/>
      <c r="D1447" s="290" t="s">
        <v>43</v>
      </c>
      <c r="E1447" s="172" t="s">
        <v>1051</v>
      </c>
    </row>
    <row r="1448" spans="1:5" x14ac:dyDescent="0.25">
      <c r="A1448" s="285"/>
      <c r="B1448" s="288"/>
      <c r="C1448" s="289"/>
      <c r="D1448" s="291"/>
      <c r="E1448" s="173" t="s">
        <v>1052</v>
      </c>
    </row>
    <row r="1449" spans="1:5" x14ac:dyDescent="0.25">
      <c r="A1449" s="292" t="s">
        <v>1759</v>
      </c>
      <c r="B1449" s="294" t="s">
        <v>1760</v>
      </c>
      <c r="C1449" s="295"/>
      <c r="D1449" s="298" t="s">
        <v>43</v>
      </c>
      <c r="E1449" s="170" t="s">
        <v>1051</v>
      </c>
    </row>
    <row r="1450" spans="1:5" x14ac:dyDescent="0.25">
      <c r="A1450" s="293"/>
      <c r="B1450" s="296"/>
      <c r="C1450" s="297"/>
      <c r="D1450" s="299"/>
      <c r="E1450" s="171" t="s">
        <v>1052</v>
      </c>
    </row>
    <row r="1451" spans="1:5" x14ac:dyDescent="0.25">
      <c r="A1451" s="284" t="s">
        <v>1761</v>
      </c>
      <c r="B1451" s="286" t="s">
        <v>1760</v>
      </c>
      <c r="C1451" s="287"/>
      <c r="D1451" s="290" t="s">
        <v>43</v>
      </c>
      <c r="E1451" s="172" t="s">
        <v>1051</v>
      </c>
    </row>
    <row r="1452" spans="1:5" x14ac:dyDescent="0.25">
      <c r="A1452" s="285"/>
      <c r="B1452" s="288"/>
      <c r="C1452" s="289"/>
      <c r="D1452" s="291"/>
      <c r="E1452" s="173" t="s">
        <v>1052</v>
      </c>
    </row>
    <row r="1453" spans="1:5" x14ac:dyDescent="0.25">
      <c r="A1453" s="292" t="s">
        <v>1762</v>
      </c>
      <c r="B1453" s="294" t="s">
        <v>1760</v>
      </c>
      <c r="C1453" s="295"/>
      <c r="D1453" s="298" t="s">
        <v>43</v>
      </c>
      <c r="E1453" s="170" t="s">
        <v>1051</v>
      </c>
    </row>
    <row r="1454" spans="1:5" x14ac:dyDescent="0.25">
      <c r="A1454" s="293"/>
      <c r="B1454" s="296"/>
      <c r="C1454" s="297"/>
      <c r="D1454" s="299"/>
      <c r="E1454" s="171" t="s">
        <v>1052</v>
      </c>
    </row>
    <row r="1455" spans="1:5" x14ac:dyDescent="0.25">
      <c r="A1455" s="284" t="s">
        <v>1763</v>
      </c>
      <c r="B1455" s="286" t="s">
        <v>1760</v>
      </c>
      <c r="C1455" s="287"/>
      <c r="D1455" s="290" t="s">
        <v>43</v>
      </c>
      <c r="E1455" s="172" t="s">
        <v>1051</v>
      </c>
    </row>
    <row r="1456" spans="1:5" x14ac:dyDescent="0.25">
      <c r="A1456" s="285"/>
      <c r="B1456" s="288"/>
      <c r="C1456" s="289"/>
      <c r="D1456" s="291"/>
      <c r="E1456" s="173" t="s">
        <v>1052</v>
      </c>
    </row>
    <row r="1457" spans="1:5" x14ac:dyDescent="0.25">
      <c r="A1457" s="292" t="s">
        <v>1538</v>
      </c>
      <c r="B1457" s="294" t="s">
        <v>1760</v>
      </c>
      <c r="C1457" s="295"/>
      <c r="D1457" s="298" t="s">
        <v>43</v>
      </c>
      <c r="E1457" s="170" t="s">
        <v>1051</v>
      </c>
    </row>
    <row r="1458" spans="1:5" x14ac:dyDescent="0.25">
      <c r="A1458" s="293"/>
      <c r="B1458" s="296"/>
      <c r="C1458" s="297"/>
      <c r="D1458" s="299"/>
      <c r="E1458" s="171" t="s">
        <v>1052</v>
      </c>
    </row>
    <row r="1459" spans="1:5" x14ac:dyDescent="0.25">
      <c r="A1459" s="284" t="s">
        <v>1764</v>
      </c>
      <c r="B1459" s="286" t="s">
        <v>1760</v>
      </c>
      <c r="C1459" s="287"/>
      <c r="D1459" s="290" t="s">
        <v>43</v>
      </c>
      <c r="E1459" s="172" t="s">
        <v>1051</v>
      </c>
    </row>
    <row r="1460" spans="1:5" x14ac:dyDescent="0.25">
      <c r="A1460" s="285"/>
      <c r="B1460" s="288"/>
      <c r="C1460" s="289"/>
      <c r="D1460" s="291"/>
      <c r="E1460" s="173" t="s">
        <v>1052</v>
      </c>
    </row>
    <row r="1461" spans="1:5" x14ac:dyDescent="0.25">
      <c r="A1461" s="292" t="s">
        <v>1765</v>
      </c>
      <c r="B1461" s="294" t="s">
        <v>1760</v>
      </c>
      <c r="C1461" s="295"/>
      <c r="D1461" s="298" t="s">
        <v>43</v>
      </c>
      <c r="E1461" s="170" t="s">
        <v>1051</v>
      </c>
    </row>
    <row r="1462" spans="1:5" x14ac:dyDescent="0.25">
      <c r="A1462" s="293"/>
      <c r="B1462" s="296"/>
      <c r="C1462" s="297"/>
      <c r="D1462" s="299"/>
      <c r="E1462" s="171" t="s">
        <v>1052</v>
      </c>
    </row>
    <row r="1463" spans="1:5" x14ac:dyDescent="0.25">
      <c r="A1463" s="284" t="s">
        <v>1766</v>
      </c>
      <c r="B1463" s="286" t="s">
        <v>1760</v>
      </c>
      <c r="C1463" s="287"/>
      <c r="D1463" s="290" t="s">
        <v>43</v>
      </c>
      <c r="E1463" s="172" t="s">
        <v>1051</v>
      </c>
    </row>
    <row r="1464" spans="1:5" x14ac:dyDescent="0.25">
      <c r="A1464" s="285"/>
      <c r="B1464" s="288"/>
      <c r="C1464" s="289"/>
      <c r="D1464" s="291"/>
      <c r="E1464" s="173" t="s">
        <v>1052</v>
      </c>
    </row>
    <row r="1465" spans="1:5" x14ac:dyDescent="0.25">
      <c r="A1465" s="292" t="s">
        <v>1767</v>
      </c>
      <c r="B1465" s="294" t="s">
        <v>1760</v>
      </c>
      <c r="C1465" s="295"/>
      <c r="D1465" s="298" t="s">
        <v>43</v>
      </c>
      <c r="E1465" s="170" t="s">
        <v>1051</v>
      </c>
    </row>
    <row r="1466" spans="1:5" x14ac:dyDescent="0.25">
      <c r="A1466" s="293"/>
      <c r="B1466" s="296"/>
      <c r="C1466" s="297"/>
      <c r="D1466" s="299"/>
      <c r="E1466" s="171" t="s">
        <v>1052</v>
      </c>
    </row>
    <row r="1467" spans="1:5" x14ac:dyDescent="0.25">
      <c r="A1467" s="284" t="s">
        <v>1768</v>
      </c>
      <c r="B1467" s="286" t="s">
        <v>1760</v>
      </c>
      <c r="C1467" s="287"/>
      <c r="D1467" s="290" t="s">
        <v>43</v>
      </c>
      <c r="E1467" s="172" t="s">
        <v>1051</v>
      </c>
    </row>
    <row r="1468" spans="1:5" x14ac:dyDescent="0.25">
      <c r="A1468" s="285"/>
      <c r="B1468" s="288"/>
      <c r="C1468" s="289"/>
      <c r="D1468" s="291"/>
      <c r="E1468" s="173" t="s">
        <v>1052</v>
      </c>
    </row>
    <row r="1469" spans="1:5" x14ac:dyDescent="0.25">
      <c r="A1469" s="292" t="s">
        <v>1769</v>
      </c>
      <c r="B1469" s="294" t="s">
        <v>1760</v>
      </c>
      <c r="C1469" s="295"/>
      <c r="D1469" s="298" t="s">
        <v>43</v>
      </c>
      <c r="E1469" s="170" t="s">
        <v>1051</v>
      </c>
    </row>
    <row r="1470" spans="1:5" x14ac:dyDescent="0.25">
      <c r="A1470" s="293"/>
      <c r="B1470" s="296"/>
      <c r="C1470" s="297"/>
      <c r="D1470" s="299"/>
      <c r="E1470" s="171" t="s">
        <v>1052</v>
      </c>
    </row>
    <row r="1471" spans="1:5" x14ac:dyDescent="0.25">
      <c r="A1471" s="284" t="s">
        <v>1770</v>
      </c>
      <c r="B1471" s="286" t="s">
        <v>1760</v>
      </c>
      <c r="C1471" s="287"/>
      <c r="D1471" s="290" t="s">
        <v>43</v>
      </c>
      <c r="E1471" s="172" t="s">
        <v>1051</v>
      </c>
    </row>
    <row r="1472" spans="1:5" x14ac:dyDescent="0.25">
      <c r="A1472" s="285"/>
      <c r="B1472" s="288"/>
      <c r="C1472" s="289"/>
      <c r="D1472" s="291"/>
      <c r="E1472" s="173" t="s">
        <v>1052</v>
      </c>
    </row>
    <row r="1473" spans="1:5" x14ac:dyDescent="0.25">
      <c r="A1473" s="292" t="s">
        <v>1771</v>
      </c>
      <c r="B1473" s="294" t="s">
        <v>1760</v>
      </c>
      <c r="C1473" s="295"/>
      <c r="D1473" s="298" t="s">
        <v>43</v>
      </c>
      <c r="E1473" s="170" t="s">
        <v>1051</v>
      </c>
    </row>
    <row r="1474" spans="1:5" x14ac:dyDescent="0.25">
      <c r="A1474" s="293"/>
      <c r="B1474" s="296"/>
      <c r="C1474" s="297"/>
      <c r="D1474" s="299"/>
      <c r="E1474" s="171" t="s">
        <v>1052</v>
      </c>
    </row>
    <row r="1475" spans="1:5" x14ac:dyDescent="0.25">
      <c r="A1475" s="284" t="s">
        <v>1772</v>
      </c>
      <c r="B1475" s="286" t="s">
        <v>1760</v>
      </c>
      <c r="C1475" s="287"/>
      <c r="D1475" s="290" t="s">
        <v>43</v>
      </c>
      <c r="E1475" s="172" t="s">
        <v>1051</v>
      </c>
    </row>
    <row r="1476" spans="1:5" x14ac:dyDescent="0.25">
      <c r="A1476" s="285"/>
      <c r="B1476" s="288"/>
      <c r="C1476" s="289"/>
      <c r="D1476" s="291"/>
      <c r="E1476" s="173" t="s">
        <v>1052</v>
      </c>
    </row>
    <row r="1477" spans="1:5" x14ac:dyDescent="0.25">
      <c r="A1477" s="292" t="s">
        <v>1773</v>
      </c>
      <c r="B1477" s="294" t="s">
        <v>1774</v>
      </c>
      <c r="C1477" s="295"/>
      <c r="D1477" s="298" t="s">
        <v>43</v>
      </c>
      <c r="E1477" s="170" t="s">
        <v>1051</v>
      </c>
    </row>
    <row r="1478" spans="1:5" x14ac:dyDescent="0.25">
      <c r="A1478" s="293"/>
      <c r="B1478" s="296"/>
      <c r="C1478" s="297"/>
      <c r="D1478" s="299"/>
      <c r="E1478" s="171" t="s">
        <v>1052</v>
      </c>
    </row>
    <row r="1479" spans="1:5" x14ac:dyDescent="0.25">
      <c r="A1479" s="284" t="s">
        <v>1775</v>
      </c>
      <c r="B1479" s="286" t="s">
        <v>1774</v>
      </c>
      <c r="C1479" s="287"/>
      <c r="D1479" s="290" t="s">
        <v>43</v>
      </c>
      <c r="E1479" s="172" t="s">
        <v>1051</v>
      </c>
    </row>
    <row r="1480" spans="1:5" x14ac:dyDescent="0.25">
      <c r="A1480" s="285"/>
      <c r="B1480" s="288"/>
      <c r="C1480" s="289"/>
      <c r="D1480" s="291"/>
      <c r="E1480" s="173" t="s">
        <v>1052</v>
      </c>
    </row>
    <row r="1481" spans="1:5" x14ac:dyDescent="0.25">
      <c r="A1481" s="292" t="s">
        <v>1776</v>
      </c>
      <c r="B1481" s="294" t="s">
        <v>1774</v>
      </c>
      <c r="C1481" s="295"/>
      <c r="D1481" s="298" t="s">
        <v>43</v>
      </c>
      <c r="E1481" s="170" t="s">
        <v>1051</v>
      </c>
    </row>
    <row r="1482" spans="1:5" x14ac:dyDescent="0.25">
      <c r="A1482" s="293"/>
      <c r="B1482" s="296"/>
      <c r="C1482" s="297"/>
      <c r="D1482" s="299"/>
      <c r="E1482" s="171" t="s">
        <v>1052</v>
      </c>
    </row>
    <row r="1483" spans="1:5" x14ac:dyDescent="0.25">
      <c r="A1483" s="284" t="s">
        <v>1777</v>
      </c>
      <c r="B1483" s="286" t="s">
        <v>1774</v>
      </c>
      <c r="C1483" s="287"/>
      <c r="D1483" s="290" t="s">
        <v>43</v>
      </c>
      <c r="E1483" s="172" t="s">
        <v>1051</v>
      </c>
    </row>
    <row r="1484" spans="1:5" x14ac:dyDescent="0.25">
      <c r="A1484" s="285"/>
      <c r="B1484" s="288"/>
      <c r="C1484" s="289"/>
      <c r="D1484" s="291"/>
      <c r="E1484" s="173" t="s">
        <v>1052</v>
      </c>
    </row>
    <row r="1485" spans="1:5" x14ac:dyDescent="0.25">
      <c r="A1485" s="292" t="s">
        <v>1750</v>
      </c>
      <c r="B1485" s="294" t="s">
        <v>1774</v>
      </c>
      <c r="C1485" s="295"/>
      <c r="D1485" s="298" t="s">
        <v>43</v>
      </c>
      <c r="E1485" s="170" t="s">
        <v>1051</v>
      </c>
    </row>
    <row r="1486" spans="1:5" x14ac:dyDescent="0.25">
      <c r="A1486" s="293"/>
      <c r="B1486" s="296"/>
      <c r="C1486" s="297"/>
      <c r="D1486" s="299"/>
      <c r="E1486" s="171" t="s">
        <v>1052</v>
      </c>
    </row>
    <row r="1487" spans="1:5" x14ac:dyDescent="0.25">
      <c r="A1487" s="284" t="s">
        <v>1778</v>
      </c>
      <c r="B1487" s="286" t="s">
        <v>1774</v>
      </c>
      <c r="C1487" s="287"/>
      <c r="D1487" s="290" t="s">
        <v>43</v>
      </c>
      <c r="E1487" s="172" t="s">
        <v>1051</v>
      </c>
    </row>
    <row r="1488" spans="1:5" x14ac:dyDescent="0.25">
      <c r="A1488" s="285"/>
      <c r="B1488" s="288"/>
      <c r="C1488" s="289"/>
      <c r="D1488" s="291"/>
      <c r="E1488" s="173" t="s">
        <v>1052</v>
      </c>
    </row>
    <row r="1489" spans="1:5" x14ac:dyDescent="0.25">
      <c r="A1489" s="292" t="s">
        <v>1733</v>
      </c>
      <c r="B1489" s="294" t="s">
        <v>1774</v>
      </c>
      <c r="C1489" s="295"/>
      <c r="D1489" s="298" t="s">
        <v>43</v>
      </c>
      <c r="E1489" s="170" t="s">
        <v>1051</v>
      </c>
    </row>
    <row r="1490" spans="1:5" x14ac:dyDescent="0.25">
      <c r="A1490" s="293"/>
      <c r="B1490" s="296"/>
      <c r="C1490" s="297"/>
      <c r="D1490" s="299"/>
      <c r="E1490" s="171" t="s">
        <v>1052</v>
      </c>
    </row>
    <row r="1491" spans="1:5" x14ac:dyDescent="0.25">
      <c r="A1491" s="284" t="s">
        <v>1779</v>
      </c>
      <c r="B1491" s="286" t="s">
        <v>1774</v>
      </c>
      <c r="C1491" s="287"/>
      <c r="D1491" s="290" t="s">
        <v>43</v>
      </c>
      <c r="E1491" s="172" t="s">
        <v>1051</v>
      </c>
    </row>
    <row r="1492" spans="1:5" x14ac:dyDescent="0.25">
      <c r="A1492" s="285"/>
      <c r="B1492" s="288"/>
      <c r="C1492" s="289"/>
      <c r="D1492" s="291"/>
      <c r="E1492" s="173" t="s">
        <v>1052</v>
      </c>
    </row>
    <row r="1493" spans="1:5" x14ac:dyDescent="0.25">
      <c r="A1493" s="292" t="s">
        <v>1780</v>
      </c>
      <c r="B1493" s="294" t="s">
        <v>1774</v>
      </c>
      <c r="C1493" s="295"/>
      <c r="D1493" s="298" t="s">
        <v>43</v>
      </c>
      <c r="E1493" s="170" t="s">
        <v>1051</v>
      </c>
    </row>
    <row r="1494" spans="1:5" x14ac:dyDescent="0.25">
      <c r="A1494" s="293"/>
      <c r="B1494" s="296"/>
      <c r="C1494" s="297"/>
      <c r="D1494" s="299"/>
      <c r="E1494" s="171" t="s">
        <v>1052</v>
      </c>
    </row>
    <row r="1495" spans="1:5" x14ac:dyDescent="0.25">
      <c r="A1495" s="284" t="s">
        <v>1781</v>
      </c>
      <c r="B1495" s="286" t="s">
        <v>1774</v>
      </c>
      <c r="C1495" s="287"/>
      <c r="D1495" s="290" t="s">
        <v>43</v>
      </c>
      <c r="E1495" s="172" t="s">
        <v>1051</v>
      </c>
    </row>
    <row r="1496" spans="1:5" x14ac:dyDescent="0.25">
      <c r="A1496" s="285"/>
      <c r="B1496" s="288"/>
      <c r="C1496" s="289"/>
      <c r="D1496" s="291"/>
      <c r="E1496" s="173" t="s">
        <v>1052</v>
      </c>
    </row>
    <row r="1497" spans="1:5" x14ac:dyDescent="0.25">
      <c r="A1497" s="292" t="s">
        <v>1782</v>
      </c>
      <c r="B1497" s="294" t="s">
        <v>1774</v>
      </c>
      <c r="C1497" s="295"/>
      <c r="D1497" s="298" t="s">
        <v>43</v>
      </c>
      <c r="E1497" s="170" t="s">
        <v>1051</v>
      </c>
    </row>
    <row r="1498" spans="1:5" x14ac:dyDescent="0.25">
      <c r="A1498" s="293"/>
      <c r="B1498" s="296"/>
      <c r="C1498" s="297"/>
      <c r="D1498" s="299"/>
      <c r="E1498" s="171" t="s">
        <v>1052</v>
      </c>
    </row>
    <row r="1499" spans="1:5" x14ac:dyDescent="0.25">
      <c r="A1499" s="284" t="s">
        <v>1783</v>
      </c>
      <c r="B1499" s="286" t="s">
        <v>1774</v>
      </c>
      <c r="C1499" s="287"/>
      <c r="D1499" s="290" t="s">
        <v>43</v>
      </c>
      <c r="E1499" s="172" t="s">
        <v>1051</v>
      </c>
    </row>
    <row r="1500" spans="1:5" x14ac:dyDescent="0.25">
      <c r="A1500" s="285"/>
      <c r="B1500" s="288"/>
      <c r="C1500" s="289"/>
      <c r="D1500" s="291"/>
      <c r="E1500" s="173" t="s">
        <v>1052</v>
      </c>
    </row>
    <row r="1501" spans="1:5" x14ac:dyDescent="0.25">
      <c r="A1501" s="292" t="s">
        <v>1784</v>
      </c>
      <c r="B1501" s="294" t="s">
        <v>1774</v>
      </c>
      <c r="C1501" s="295"/>
      <c r="D1501" s="298" t="s">
        <v>43</v>
      </c>
      <c r="E1501" s="170" t="s">
        <v>1051</v>
      </c>
    </row>
    <row r="1502" spans="1:5" x14ac:dyDescent="0.25">
      <c r="A1502" s="293"/>
      <c r="B1502" s="296"/>
      <c r="C1502" s="297"/>
      <c r="D1502" s="299"/>
      <c r="E1502" s="171" t="s">
        <v>1052</v>
      </c>
    </row>
    <row r="1503" spans="1:5" x14ac:dyDescent="0.25">
      <c r="A1503" s="284" t="s">
        <v>1785</v>
      </c>
      <c r="B1503" s="286" t="s">
        <v>1774</v>
      </c>
      <c r="C1503" s="287"/>
      <c r="D1503" s="290" t="s">
        <v>43</v>
      </c>
      <c r="E1503" s="172" t="s">
        <v>1051</v>
      </c>
    </row>
    <row r="1504" spans="1:5" x14ac:dyDescent="0.25">
      <c r="A1504" s="285"/>
      <c r="B1504" s="288"/>
      <c r="C1504" s="289"/>
      <c r="D1504" s="291"/>
      <c r="E1504" s="173" t="s">
        <v>1052</v>
      </c>
    </row>
    <row r="1505" spans="1:5" x14ac:dyDescent="0.25">
      <c r="A1505" s="292" t="s">
        <v>1577</v>
      </c>
      <c r="B1505" s="294" t="s">
        <v>1774</v>
      </c>
      <c r="C1505" s="295"/>
      <c r="D1505" s="298" t="s">
        <v>43</v>
      </c>
      <c r="E1505" s="170" t="s">
        <v>1051</v>
      </c>
    </row>
    <row r="1506" spans="1:5" x14ac:dyDescent="0.25">
      <c r="A1506" s="293"/>
      <c r="B1506" s="296"/>
      <c r="C1506" s="297"/>
      <c r="D1506" s="299"/>
      <c r="E1506" s="171" t="s">
        <v>1052</v>
      </c>
    </row>
    <row r="1507" spans="1:5" x14ac:dyDescent="0.25">
      <c r="A1507" s="284" t="s">
        <v>1786</v>
      </c>
      <c r="B1507" s="286" t="s">
        <v>1774</v>
      </c>
      <c r="C1507" s="287"/>
      <c r="D1507" s="290" t="s">
        <v>43</v>
      </c>
      <c r="E1507" s="172" t="s">
        <v>1051</v>
      </c>
    </row>
    <row r="1508" spans="1:5" x14ac:dyDescent="0.25">
      <c r="A1508" s="285"/>
      <c r="B1508" s="288"/>
      <c r="C1508" s="289"/>
      <c r="D1508" s="291"/>
      <c r="E1508" s="173" t="s">
        <v>1052</v>
      </c>
    </row>
    <row r="1509" spans="1:5" x14ac:dyDescent="0.25">
      <c r="A1509" s="292" t="s">
        <v>1779</v>
      </c>
      <c r="B1509" s="294" t="s">
        <v>1787</v>
      </c>
      <c r="C1509" s="295"/>
      <c r="D1509" s="298" t="s">
        <v>43</v>
      </c>
      <c r="E1509" s="170" t="s">
        <v>1051</v>
      </c>
    </row>
    <row r="1510" spans="1:5" x14ac:dyDescent="0.25">
      <c r="A1510" s="293"/>
      <c r="B1510" s="296"/>
      <c r="C1510" s="297"/>
      <c r="D1510" s="299"/>
      <c r="E1510" s="171" t="s">
        <v>1052</v>
      </c>
    </row>
    <row r="1511" spans="1:5" x14ac:dyDescent="0.25">
      <c r="A1511" s="284" t="s">
        <v>1788</v>
      </c>
      <c r="B1511" s="286" t="s">
        <v>1787</v>
      </c>
      <c r="C1511" s="287"/>
      <c r="D1511" s="290" t="s">
        <v>43</v>
      </c>
      <c r="E1511" s="172" t="s">
        <v>1051</v>
      </c>
    </row>
    <row r="1512" spans="1:5" x14ac:dyDescent="0.25">
      <c r="A1512" s="285"/>
      <c r="B1512" s="288"/>
      <c r="C1512" s="289"/>
      <c r="D1512" s="291"/>
      <c r="E1512" s="173" t="s">
        <v>1052</v>
      </c>
    </row>
    <row r="1513" spans="1:5" x14ac:dyDescent="0.25">
      <c r="A1513" s="292" t="s">
        <v>1789</v>
      </c>
      <c r="B1513" s="294" t="s">
        <v>1787</v>
      </c>
      <c r="C1513" s="295"/>
      <c r="D1513" s="298" t="s">
        <v>43</v>
      </c>
      <c r="E1513" s="170" t="s">
        <v>1051</v>
      </c>
    </row>
    <row r="1514" spans="1:5" x14ac:dyDescent="0.25">
      <c r="A1514" s="293"/>
      <c r="B1514" s="296"/>
      <c r="C1514" s="297"/>
      <c r="D1514" s="299"/>
      <c r="E1514" s="171" t="s">
        <v>1052</v>
      </c>
    </row>
    <row r="1515" spans="1:5" x14ac:dyDescent="0.25">
      <c r="A1515" s="284" t="s">
        <v>1790</v>
      </c>
      <c r="B1515" s="286" t="s">
        <v>1787</v>
      </c>
      <c r="C1515" s="287"/>
      <c r="D1515" s="290" t="s">
        <v>43</v>
      </c>
      <c r="E1515" s="172" t="s">
        <v>1051</v>
      </c>
    </row>
    <row r="1516" spans="1:5" x14ac:dyDescent="0.25">
      <c r="A1516" s="285"/>
      <c r="B1516" s="288"/>
      <c r="C1516" s="289"/>
      <c r="D1516" s="291"/>
      <c r="E1516" s="173" t="s">
        <v>1052</v>
      </c>
    </row>
    <row r="1517" spans="1:5" x14ac:dyDescent="0.25">
      <c r="A1517" s="292" t="s">
        <v>1791</v>
      </c>
      <c r="B1517" s="294" t="s">
        <v>1787</v>
      </c>
      <c r="C1517" s="295"/>
      <c r="D1517" s="298" t="s">
        <v>43</v>
      </c>
      <c r="E1517" s="170" t="s">
        <v>1051</v>
      </c>
    </row>
    <row r="1518" spans="1:5" x14ac:dyDescent="0.25">
      <c r="A1518" s="293"/>
      <c r="B1518" s="296"/>
      <c r="C1518" s="297"/>
      <c r="D1518" s="299"/>
      <c r="E1518" s="171" t="s">
        <v>1052</v>
      </c>
    </row>
    <row r="1519" spans="1:5" x14ac:dyDescent="0.25">
      <c r="A1519" s="284" t="s">
        <v>1792</v>
      </c>
      <c r="B1519" s="286" t="s">
        <v>1787</v>
      </c>
      <c r="C1519" s="287"/>
      <c r="D1519" s="290" t="s">
        <v>43</v>
      </c>
      <c r="E1519" s="172" t="s">
        <v>1051</v>
      </c>
    </row>
    <row r="1520" spans="1:5" x14ac:dyDescent="0.25">
      <c r="A1520" s="285"/>
      <c r="B1520" s="288"/>
      <c r="C1520" s="289"/>
      <c r="D1520" s="291"/>
      <c r="E1520" s="173" t="s">
        <v>1052</v>
      </c>
    </row>
    <row r="1521" spans="1:5" x14ac:dyDescent="0.25">
      <c r="A1521" s="292" t="s">
        <v>1793</v>
      </c>
      <c r="B1521" s="294" t="s">
        <v>1787</v>
      </c>
      <c r="C1521" s="295"/>
      <c r="D1521" s="298" t="s">
        <v>43</v>
      </c>
      <c r="E1521" s="170" t="s">
        <v>1051</v>
      </c>
    </row>
    <row r="1522" spans="1:5" x14ac:dyDescent="0.25">
      <c r="A1522" s="293"/>
      <c r="B1522" s="296"/>
      <c r="C1522" s="297"/>
      <c r="D1522" s="299"/>
      <c r="E1522" s="171" t="s">
        <v>1052</v>
      </c>
    </row>
    <row r="1523" spans="1:5" x14ac:dyDescent="0.25">
      <c r="A1523" s="284" t="s">
        <v>1475</v>
      </c>
      <c r="B1523" s="286" t="s">
        <v>1787</v>
      </c>
      <c r="C1523" s="287"/>
      <c r="D1523" s="290" t="s">
        <v>43</v>
      </c>
      <c r="E1523" s="172" t="s">
        <v>1051</v>
      </c>
    </row>
    <row r="1524" spans="1:5" x14ac:dyDescent="0.25">
      <c r="A1524" s="285"/>
      <c r="B1524" s="288"/>
      <c r="C1524" s="289"/>
      <c r="D1524" s="291"/>
      <c r="E1524" s="173" t="s">
        <v>1052</v>
      </c>
    </row>
    <row r="1525" spans="1:5" x14ac:dyDescent="0.25">
      <c r="A1525" s="292" t="s">
        <v>1794</v>
      </c>
      <c r="B1525" s="294" t="s">
        <v>1787</v>
      </c>
      <c r="C1525" s="295"/>
      <c r="D1525" s="298" t="s">
        <v>43</v>
      </c>
      <c r="E1525" s="170" t="s">
        <v>1051</v>
      </c>
    </row>
    <row r="1526" spans="1:5" x14ac:dyDescent="0.25">
      <c r="A1526" s="293"/>
      <c r="B1526" s="296"/>
      <c r="C1526" s="297"/>
      <c r="D1526" s="299"/>
      <c r="E1526" s="171" t="s">
        <v>1052</v>
      </c>
    </row>
    <row r="1527" spans="1:5" x14ac:dyDescent="0.25">
      <c r="A1527" s="284" t="s">
        <v>1795</v>
      </c>
      <c r="B1527" s="286" t="s">
        <v>1787</v>
      </c>
      <c r="C1527" s="287"/>
      <c r="D1527" s="290" t="s">
        <v>43</v>
      </c>
      <c r="E1527" s="172" t="s">
        <v>1051</v>
      </c>
    </row>
    <row r="1528" spans="1:5" x14ac:dyDescent="0.25">
      <c r="A1528" s="285"/>
      <c r="B1528" s="288"/>
      <c r="C1528" s="289"/>
      <c r="D1528" s="291"/>
      <c r="E1528" s="173" t="s">
        <v>1052</v>
      </c>
    </row>
    <row r="1529" spans="1:5" x14ac:dyDescent="0.25">
      <c r="A1529" s="292" t="s">
        <v>1796</v>
      </c>
      <c r="B1529" s="294" t="s">
        <v>1787</v>
      </c>
      <c r="C1529" s="295"/>
      <c r="D1529" s="298" t="s">
        <v>43</v>
      </c>
      <c r="E1529" s="170" t="s">
        <v>1051</v>
      </c>
    </row>
    <row r="1530" spans="1:5" x14ac:dyDescent="0.25">
      <c r="A1530" s="293"/>
      <c r="B1530" s="296"/>
      <c r="C1530" s="297"/>
      <c r="D1530" s="299"/>
      <c r="E1530" s="171" t="s">
        <v>1052</v>
      </c>
    </row>
    <row r="1531" spans="1:5" x14ac:dyDescent="0.25">
      <c r="A1531" s="284" t="s">
        <v>1797</v>
      </c>
      <c r="B1531" s="286" t="s">
        <v>1798</v>
      </c>
      <c r="C1531" s="287"/>
      <c r="D1531" s="290" t="s">
        <v>43</v>
      </c>
      <c r="E1531" s="172" t="s">
        <v>1051</v>
      </c>
    </row>
    <row r="1532" spans="1:5" x14ac:dyDescent="0.25">
      <c r="A1532" s="285"/>
      <c r="B1532" s="288"/>
      <c r="C1532" s="289"/>
      <c r="D1532" s="291"/>
      <c r="E1532" s="173" t="s">
        <v>1052</v>
      </c>
    </row>
    <row r="1533" spans="1:5" x14ac:dyDescent="0.25">
      <c r="A1533" s="292" t="s">
        <v>1799</v>
      </c>
      <c r="B1533" s="294" t="s">
        <v>1798</v>
      </c>
      <c r="C1533" s="295"/>
      <c r="D1533" s="298" t="s">
        <v>43</v>
      </c>
      <c r="E1533" s="170" t="s">
        <v>1051</v>
      </c>
    </row>
    <row r="1534" spans="1:5" x14ac:dyDescent="0.25">
      <c r="A1534" s="293"/>
      <c r="B1534" s="296"/>
      <c r="C1534" s="297"/>
      <c r="D1534" s="299"/>
      <c r="E1534" s="171" t="s">
        <v>1052</v>
      </c>
    </row>
    <row r="1535" spans="1:5" x14ac:dyDescent="0.25">
      <c r="A1535" s="284" t="s">
        <v>1800</v>
      </c>
      <c r="B1535" s="286" t="s">
        <v>1798</v>
      </c>
      <c r="C1535" s="287"/>
      <c r="D1535" s="290" t="s">
        <v>43</v>
      </c>
      <c r="E1535" s="172" t="s">
        <v>1051</v>
      </c>
    </row>
    <row r="1536" spans="1:5" x14ac:dyDescent="0.25">
      <c r="A1536" s="285"/>
      <c r="B1536" s="288"/>
      <c r="C1536" s="289"/>
      <c r="D1536" s="291"/>
      <c r="E1536" s="173" t="s">
        <v>1052</v>
      </c>
    </row>
    <row r="1537" spans="1:5" x14ac:dyDescent="0.25">
      <c r="A1537" s="292" t="s">
        <v>1801</v>
      </c>
      <c r="B1537" s="294" t="s">
        <v>1798</v>
      </c>
      <c r="C1537" s="295"/>
      <c r="D1537" s="298" t="s">
        <v>43</v>
      </c>
      <c r="E1537" s="170" t="s">
        <v>1051</v>
      </c>
    </row>
    <row r="1538" spans="1:5" x14ac:dyDescent="0.25">
      <c r="A1538" s="293"/>
      <c r="B1538" s="296"/>
      <c r="C1538" s="297"/>
      <c r="D1538" s="299"/>
      <c r="E1538" s="171" t="s">
        <v>1052</v>
      </c>
    </row>
    <row r="1539" spans="1:5" x14ac:dyDescent="0.25">
      <c r="A1539" s="284" t="s">
        <v>1802</v>
      </c>
      <c r="B1539" s="286" t="s">
        <v>1798</v>
      </c>
      <c r="C1539" s="287"/>
      <c r="D1539" s="290" t="s">
        <v>43</v>
      </c>
      <c r="E1539" s="172" t="s">
        <v>1051</v>
      </c>
    </row>
    <row r="1540" spans="1:5" x14ac:dyDescent="0.25">
      <c r="A1540" s="285"/>
      <c r="B1540" s="288"/>
      <c r="C1540" s="289"/>
      <c r="D1540" s="291"/>
      <c r="E1540" s="173" t="s">
        <v>1052</v>
      </c>
    </row>
    <row r="1541" spans="1:5" x14ac:dyDescent="0.25">
      <c r="A1541" s="292" t="s">
        <v>1803</v>
      </c>
      <c r="B1541" s="294" t="s">
        <v>1798</v>
      </c>
      <c r="C1541" s="295"/>
      <c r="D1541" s="298" t="s">
        <v>43</v>
      </c>
      <c r="E1541" s="170" t="s">
        <v>1051</v>
      </c>
    </row>
    <row r="1542" spans="1:5" x14ac:dyDescent="0.25">
      <c r="A1542" s="293"/>
      <c r="B1542" s="296"/>
      <c r="C1542" s="297"/>
      <c r="D1542" s="299"/>
      <c r="E1542" s="171" t="s">
        <v>1052</v>
      </c>
    </row>
    <row r="1543" spans="1:5" x14ac:dyDescent="0.25">
      <c r="A1543" s="284" t="s">
        <v>1804</v>
      </c>
      <c r="B1543" s="286" t="s">
        <v>1798</v>
      </c>
      <c r="C1543" s="287"/>
      <c r="D1543" s="290" t="s">
        <v>43</v>
      </c>
      <c r="E1543" s="172" t="s">
        <v>1051</v>
      </c>
    </row>
    <row r="1544" spans="1:5" x14ac:dyDescent="0.25">
      <c r="A1544" s="285"/>
      <c r="B1544" s="288"/>
      <c r="C1544" s="289"/>
      <c r="D1544" s="291"/>
      <c r="E1544" s="173" t="s">
        <v>1052</v>
      </c>
    </row>
    <row r="1545" spans="1:5" x14ac:dyDescent="0.25">
      <c r="A1545" s="292" t="s">
        <v>1730</v>
      </c>
      <c r="B1545" s="294"/>
      <c r="C1545" s="295"/>
      <c r="D1545" s="298" t="s">
        <v>43</v>
      </c>
      <c r="E1545" s="170" t="s">
        <v>1051</v>
      </c>
    </row>
    <row r="1546" spans="1:5" x14ac:dyDescent="0.25">
      <c r="A1546" s="293"/>
      <c r="B1546" s="296"/>
      <c r="C1546" s="297"/>
      <c r="D1546" s="299"/>
      <c r="E1546" s="171" t="s">
        <v>1052</v>
      </c>
    </row>
    <row r="1547" spans="1:5" x14ac:dyDescent="0.25">
      <c r="A1547" s="284" t="s">
        <v>1749</v>
      </c>
      <c r="B1547" s="286"/>
      <c r="C1547" s="287"/>
      <c r="D1547" s="290" t="s">
        <v>43</v>
      </c>
      <c r="E1547" s="172" t="s">
        <v>1051</v>
      </c>
    </row>
    <row r="1548" spans="1:5" x14ac:dyDescent="0.25">
      <c r="A1548" s="285"/>
      <c r="B1548" s="288"/>
      <c r="C1548" s="289"/>
      <c r="D1548" s="291"/>
      <c r="E1548" s="173" t="s">
        <v>1052</v>
      </c>
    </row>
    <row r="1549" spans="1:5" x14ac:dyDescent="0.25">
      <c r="A1549" s="292" t="s">
        <v>1760</v>
      </c>
      <c r="B1549" s="294"/>
      <c r="C1549" s="295"/>
      <c r="D1549" s="298" t="s">
        <v>43</v>
      </c>
      <c r="E1549" s="170" t="s">
        <v>1051</v>
      </c>
    </row>
    <row r="1550" spans="1:5" x14ac:dyDescent="0.25">
      <c r="A1550" s="293"/>
      <c r="B1550" s="296"/>
      <c r="C1550" s="297"/>
      <c r="D1550" s="299"/>
      <c r="E1550" s="171" t="s">
        <v>1052</v>
      </c>
    </row>
    <row r="1551" spans="1:5" x14ac:dyDescent="0.25">
      <c r="A1551" s="284" t="s">
        <v>1774</v>
      </c>
      <c r="B1551" s="286"/>
      <c r="C1551" s="287"/>
      <c r="D1551" s="290" t="s">
        <v>43</v>
      </c>
      <c r="E1551" s="172" t="s">
        <v>1051</v>
      </c>
    </row>
    <row r="1552" spans="1:5" x14ac:dyDescent="0.25">
      <c r="A1552" s="285"/>
      <c r="B1552" s="288"/>
      <c r="C1552" s="289"/>
      <c r="D1552" s="291"/>
      <c r="E1552" s="173" t="s">
        <v>1052</v>
      </c>
    </row>
    <row r="1553" spans="1:5" x14ac:dyDescent="0.25">
      <c r="A1553" s="292" t="s">
        <v>1787</v>
      </c>
      <c r="B1553" s="294"/>
      <c r="C1553" s="295"/>
      <c r="D1553" s="298" t="s">
        <v>43</v>
      </c>
      <c r="E1553" s="170" t="s">
        <v>1051</v>
      </c>
    </row>
    <row r="1554" spans="1:5" x14ac:dyDescent="0.25">
      <c r="A1554" s="293"/>
      <c r="B1554" s="296"/>
      <c r="C1554" s="297"/>
      <c r="D1554" s="299"/>
      <c r="E1554" s="171" t="s">
        <v>1052</v>
      </c>
    </row>
    <row r="1555" spans="1:5" x14ac:dyDescent="0.25">
      <c r="A1555" s="284" t="s">
        <v>1805</v>
      </c>
      <c r="B1555" s="286" t="s">
        <v>1787</v>
      </c>
      <c r="C1555" s="287"/>
      <c r="D1555" s="290" t="s">
        <v>43</v>
      </c>
      <c r="E1555" s="172" t="s">
        <v>1051</v>
      </c>
    </row>
    <row r="1556" spans="1:5" x14ac:dyDescent="0.25">
      <c r="A1556" s="285"/>
      <c r="B1556" s="288"/>
      <c r="C1556" s="289"/>
      <c r="D1556" s="291"/>
      <c r="E1556" s="173" t="s">
        <v>1052</v>
      </c>
    </row>
    <row r="1557" spans="1:5" x14ac:dyDescent="0.25">
      <c r="A1557" s="292" t="s">
        <v>1779</v>
      </c>
      <c r="B1557" s="294" t="s">
        <v>1730</v>
      </c>
      <c r="C1557" s="295"/>
      <c r="D1557" s="298" t="s">
        <v>43</v>
      </c>
      <c r="E1557" s="170" t="s">
        <v>1051</v>
      </c>
    </row>
    <row r="1558" spans="1:5" x14ac:dyDescent="0.25">
      <c r="A1558" s="293"/>
      <c r="B1558" s="296"/>
      <c r="C1558" s="297"/>
      <c r="D1558" s="299"/>
      <c r="E1558" s="171" t="s">
        <v>1052</v>
      </c>
    </row>
    <row r="1559" spans="1:5" x14ac:dyDescent="0.25">
      <c r="A1559" s="284" t="s">
        <v>1806</v>
      </c>
      <c r="B1559" s="286" t="s">
        <v>1774</v>
      </c>
      <c r="C1559" s="287"/>
      <c r="D1559" s="290" t="s">
        <v>43</v>
      </c>
      <c r="E1559" s="172" t="s">
        <v>1051</v>
      </c>
    </row>
    <row r="1560" spans="1:5" x14ac:dyDescent="0.25">
      <c r="A1560" s="285"/>
      <c r="B1560" s="288"/>
      <c r="C1560" s="289"/>
      <c r="D1560" s="291"/>
      <c r="E1560" s="173" t="s">
        <v>1052</v>
      </c>
    </row>
    <row r="1561" spans="1:5" x14ac:dyDescent="0.25">
      <c r="A1561" s="292" t="s">
        <v>1807</v>
      </c>
      <c r="B1561" s="294" t="s">
        <v>1787</v>
      </c>
      <c r="C1561" s="295"/>
      <c r="D1561" s="298" t="s">
        <v>43</v>
      </c>
      <c r="E1561" s="170" t="s">
        <v>1051</v>
      </c>
    </row>
    <row r="1562" spans="1:5" x14ac:dyDescent="0.25">
      <c r="A1562" s="293"/>
      <c r="B1562" s="296"/>
      <c r="C1562" s="297"/>
      <c r="D1562" s="299"/>
      <c r="E1562" s="171" t="s">
        <v>1052</v>
      </c>
    </row>
    <row r="1563" spans="1:5" x14ac:dyDescent="0.25">
      <c r="A1563" s="284" t="s">
        <v>1434</v>
      </c>
      <c r="B1563" s="286" t="s">
        <v>1749</v>
      </c>
      <c r="C1563" s="287"/>
      <c r="D1563" s="290" t="s">
        <v>43</v>
      </c>
      <c r="E1563" s="172" t="s">
        <v>1051</v>
      </c>
    </row>
    <row r="1564" spans="1:5" x14ac:dyDescent="0.25">
      <c r="A1564" s="285"/>
      <c r="B1564" s="288"/>
      <c r="C1564" s="289"/>
      <c r="D1564" s="291"/>
      <c r="E1564" s="173" t="s">
        <v>1052</v>
      </c>
    </row>
    <row r="1565" spans="1:5" x14ac:dyDescent="0.25">
      <c r="A1565" s="292" t="s">
        <v>1798</v>
      </c>
      <c r="B1565" s="294"/>
      <c r="C1565" s="295"/>
      <c r="D1565" s="298" t="s">
        <v>43</v>
      </c>
      <c r="E1565" s="170" t="s">
        <v>1051</v>
      </c>
    </row>
    <row r="1566" spans="1:5" x14ac:dyDescent="0.25">
      <c r="A1566" s="293"/>
      <c r="B1566" s="296"/>
      <c r="C1566" s="297"/>
      <c r="D1566" s="299"/>
      <c r="E1566" s="171" t="s">
        <v>1052</v>
      </c>
    </row>
    <row r="1567" spans="1:5" x14ac:dyDescent="0.25">
      <c r="A1567" s="168" t="s">
        <v>1808</v>
      </c>
      <c r="B1567" s="273"/>
      <c r="C1567" s="274"/>
      <c r="D1567" s="158" t="s">
        <v>44</v>
      </c>
      <c r="E1567" s="169"/>
    </row>
    <row r="1568" spans="1:5" x14ac:dyDescent="0.25">
      <c r="A1568" s="166" t="s">
        <v>1809</v>
      </c>
      <c r="B1568" s="275"/>
      <c r="C1568" s="276"/>
      <c r="D1568" s="157" t="s">
        <v>44</v>
      </c>
      <c r="E1568" s="167"/>
    </row>
    <row r="1569" spans="1:5" x14ac:dyDescent="0.25">
      <c r="A1569" s="168" t="s">
        <v>1810</v>
      </c>
      <c r="B1569" s="273"/>
      <c r="C1569" s="274"/>
      <c r="D1569" s="158" t="s">
        <v>44</v>
      </c>
      <c r="E1569" s="169"/>
    </row>
    <row r="1570" spans="1:5" x14ac:dyDescent="0.25">
      <c r="A1570" s="166" t="s">
        <v>1811</v>
      </c>
      <c r="B1570" s="275"/>
      <c r="C1570" s="276"/>
      <c r="D1570" s="157" t="s">
        <v>44</v>
      </c>
      <c r="E1570" s="167"/>
    </row>
    <row r="1571" spans="1:5" x14ac:dyDescent="0.25">
      <c r="A1571" s="168" t="s">
        <v>1812</v>
      </c>
      <c r="B1571" s="273"/>
      <c r="C1571" s="274"/>
      <c r="D1571" s="158" t="s">
        <v>44</v>
      </c>
      <c r="E1571" s="169"/>
    </row>
    <row r="1572" spans="1:5" x14ac:dyDescent="0.25">
      <c r="A1572" s="166" t="s">
        <v>1813</v>
      </c>
      <c r="B1572" s="275"/>
      <c r="C1572" s="276"/>
      <c r="D1572" s="157" t="s">
        <v>44</v>
      </c>
      <c r="E1572" s="167"/>
    </row>
    <row r="1573" spans="1:5" x14ac:dyDescent="0.25">
      <c r="A1573" s="168" t="s">
        <v>1814</v>
      </c>
      <c r="B1573" s="273"/>
      <c r="C1573" s="274"/>
      <c r="D1573" s="158" t="s">
        <v>44</v>
      </c>
      <c r="E1573" s="169"/>
    </row>
    <row r="1574" spans="1:5" x14ac:dyDescent="0.25">
      <c r="A1574" s="166" t="s">
        <v>1815</v>
      </c>
      <c r="B1574" s="275"/>
      <c r="C1574" s="276"/>
      <c r="D1574" s="157" t="s">
        <v>44</v>
      </c>
      <c r="E1574" s="167"/>
    </row>
    <row r="1575" spans="1:5" x14ac:dyDescent="0.25">
      <c r="A1575" s="168" t="s">
        <v>1816</v>
      </c>
      <c r="B1575" s="273"/>
      <c r="C1575" s="274"/>
      <c r="D1575" s="158" t="s">
        <v>44</v>
      </c>
      <c r="E1575" s="169"/>
    </row>
    <row r="1576" spans="1:5" x14ac:dyDescent="0.25">
      <c r="A1576" s="166" t="s">
        <v>1817</v>
      </c>
      <c r="B1576" s="275"/>
      <c r="C1576" s="276"/>
      <c r="D1576" s="157" t="s">
        <v>44</v>
      </c>
      <c r="E1576" s="167"/>
    </row>
    <row r="1577" spans="1:5" x14ac:dyDescent="0.25">
      <c r="A1577" s="168" t="s">
        <v>1818</v>
      </c>
      <c r="B1577" s="273"/>
      <c r="C1577" s="274"/>
      <c r="D1577" s="158" t="s">
        <v>44</v>
      </c>
      <c r="E1577" s="169"/>
    </row>
    <row r="1578" spans="1:5" x14ac:dyDescent="0.25">
      <c r="A1578" s="292" t="s">
        <v>1819</v>
      </c>
      <c r="B1578" s="294"/>
      <c r="C1578" s="295"/>
      <c r="D1578" s="298" t="s">
        <v>44</v>
      </c>
      <c r="E1578" s="170" t="s">
        <v>1051</v>
      </c>
    </row>
    <row r="1579" spans="1:5" x14ac:dyDescent="0.25">
      <c r="A1579" s="293"/>
      <c r="B1579" s="296"/>
      <c r="C1579" s="297"/>
      <c r="D1579" s="299"/>
      <c r="E1579" s="171" t="s">
        <v>1052</v>
      </c>
    </row>
    <row r="1580" spans="1:5" x14ac:dyDescent="0.25">
      <c r="A1580" s="168" t="s">
        <v>1820</v>
      </c>
      <c r="B1580" s="273"/>
      <c r="C1580" s="274"/>
      <c r="D1580" s="158" t="s">
        <v>44</v>
      </c>
      <c r="E1580" s="169"/>
    </row>
    <row r="1581" spans="1:5" x14ac:dyDescent="0.25">
      <c r="A1581" s="166" t="s">
        <v>1821</v>
      </c>
      <c r="B1581" s="275"/>
      <c r="C1581" s="276"/>
      <c r="D1581" s="157" t="s">
        <v>44</v>
      </c>
      <c r="E1581" s="167"/>
    </row>
    <row r="1582" spans="1:5" x14ac:dyDescent="0.25">
      <c r="A1582" s="168" t="s">
        <v>1822</v>
      </c>
      <c r="B1582" s="273"/>
      <c r="C1582" s="274"/>
      <c r="D1582" s="158" t="s">
        <v>44</v>
      </c>
      <c r="E1582" s="169"/>
    </row>
    <row r="1583" spans="1:5" x14ac:dyDescent="0.25">
      <c r="A1583" s="166" t="s">
        <v>1823</v>
      </c>
      <c r="B1583" s="275"/>
      <c r="C1583" s="276"/>
      <c r="D1583" s="157" t="s">
        <v>44</v>
      </c>
      <c r="E1583" s="167"/>
    </row>
    <row r="1584" spans="1:5" x14ac:dyDescent="0.25">
      <c r="A1584" s="168" t="s">
        <v>1824</v>
      </c>
      <c r="B1584" s="273"/>
      <c r="C1584" s="274"/>
      <c r="D1584" s="158" t="s">
        <v>44</v>
      </c>
      <c r="E1584" s="169"/>
    </row>
    <row r="1585" spans="1:5" x14ac:dyDescent="0.25">
      <c r="A1585" s="166" t="s">
        <v>1825</v>
      </c>
      <c r="B1585" s="275"/>
      <c r="C1585" s="276"/>
      <c r="D1585" s="157" t="s">
        <v>44</v>
      </c>
      <c r="E1585" s="167"/>
    </row>
    <row r="1586" spans="1:5" x14ac:dyDescent="0.25">
      <c r="A1586" s="168" t="s">
        <v>1826</v>
      </c>
      <c r="B1586" s="273"/>
      <c r="C1586" s="274"/>
      <c r="D1586" s="158" t="s">
        <v>44</v>
      </c>
      <c r="E1586" s="169"/>
    </row>
    <row r="1587" spans="1:5" x14ac:dyDescent="0.25">
      <c r="A1587" s="292" t="s">
        <v>1827</v>
      </c>
      <c r="B1587" s="294" t="s">
        <v>1828</v>
      </c>
      <c r="C1587" s="295"/>
      <c r="D1587" s="298" t="s">
        <v>44</v>
      </c>
      <c r="E1587" s="170" t="s">
        <v>1051</v>
      </c>
    </row>
    <row r="1588" spans="1:5" x14ac:dyDescent="0.25">
      <c r="A1588" s="293"/>
      <c r="B1588" s="296"/>
      <c r="C1588" s="297"/>
      <c r="D1588" s="299"/>
      <c r="E1588" s="171" t="s">
        <v>1052</v>
      </c>
    </row>
    <row r="1589" spans="1:5" x14ac:dyDescent="0.25">
      <c r="A1589" s="284" t="s">
        <v>1829</v>
      </c>
      <c r="B1589" s="286" t="s">
        <v>1828</v>
      </c>
      <c r="C1589" s="287"/>
      <c r="D1589" s="290" t="s">
        <v>44</v>
      </c>
      <c r="E1589" s="172" t="s">
        <v>1051</v>
      </c>
    </row>
    <row r="1590" spans="1:5" x14ac:dyDescent="0.25">
      <c r="A1590" s="285"/>
      <c r="B1590" s="288"/>
      <c r="C1590" s="289"/>
      <c r="D1590" s="291"/>
      <c r="E1590" s="173" t="s">
        <v>1052</v>
      </c>
    </row>
    <row r="1591" spans="1:5" x14ac:dyDescent="0.25">
      <c r="A1591" s="292" t="s">
        <v>1830</v>
      </c>
      <c r="B1591" s="294" t="s">
        <v>1828</v>
      </c>
      <c r="C1591" s="295"/>
      <c r="D1591" s="298" t="s">
        <v>44</v>
      </c>
      <c r="E1591" s="170" t="s">
        <v>1051</v>
      </c>
    </row>
    <row r="1592" spans="1:5" x14ac:dyDescent="0.25">
      <c r="A1592" s="293"/>
      <c r="B1592" s="296"/>
      <c r="C1592" s="297"/>
      <c r="D1592" s="299"/>
      <c r="E1592" s="171" t="s">
        <v>1052</v>
      </c>
    </row>
    <row r="1593" spans="1:5" x14ac:dyDescent="0.25">
      <c r="A1593" s="284" t="s">
        <v>1831</v>
      </c>
      <c r="B1593" s="286" t="s">
        <v>1828</v>
      </c>
      <c r="C1593" s="287"/>
      <c r="D1593" s="290" t="s">
        <v>44</v>
      </c>
      <c r="E1593" s="172" t="s">
        <v>1051</v>
      </c>
    </row>
    <row r="1594" spans="1:5" x14ac:dyDescent="0.25">
      <c r="A1594" s="285"/>
      <c r="B1594" s="288"/>
      <c r="C1594" s="289"/>
      <c r="D1594" s="291"/>
      <c r="E1594" s="173" t="s">
        <v>1052</v>
      </c>
    </row>
    <row r="1595" spans="1:5" x14ac:dyDescent="0.25">
      <c r="A1595" s="292" t="s">
        <v>1832</v>
      </c>
      <c r="B1595" s="294" t="s">
        <v>1828</v>
      </c>
      <c r="C1595" s="295"/>
      <c r="D1595" s="298" t="s">
        <v>44</v>
      </c>
      <c r="E1595" s="170" t="s">
        <v>1051</v>
      </c>
    </row>
    <row r="1596" spans="1:5" x14ac:dyDescent="0.25">
      <c r="A1596" s="293"/>
      <c r="B1596" s="296"/>
      <c r="C1596" s="297"/>
      <c r="D1596" s="299"/>
      <c r="E1596" s="171" t="s">
        <v>1052</v>
      </c>
    </row>
    <row r="1597" spans="1:5" x14ac:dyDescent="0.25">
      <c r="A1597" s="284" t="s">
        <v>1833</v>
      </c>
      <c r="B1597" s="286" t="s">
        <v>1828</v>
      </c>
      <c r="C1597" s="287"/>
      <c r="D1597" s="290" t="s">
        <v>44</v>
      </c>
      <c r="E1597" s="172" t="s">
        <v>1051</v>
      </c>
    </row>
    <row r="1598" spans="1:5" x14ac:dyDescent="0.25">
      <c r="A1598" s="285"/>
      <c r="B1598" s="288"/>
      <c r="C1598" s="289"/>
      <c r="D1598" s="291"/>
      <c r="E1598" s="173" t="s">
        <v>1052</v>
      </c>
    </row>
    <row r="1599" spans="1:5" x14ac:dyDescent="0.25">
      <c r="A1599" s="292" t="s">
        <v>1834</v>
      </c>
      <c r="B1599" s="294" t="s">
        <v>1828</v>
      </c>
      <c r="C1599" s="295"/>
      <c r="D1599" s="298" t="s">
        <v>44</v>
      </c>
      <c r="E1599" s="170" t="s">
        <v>1051</v>
      </c>
    </row>
    <row r="1600" spans="1:5" x14ac:dyDescent="0.25">
      <c r="A1600" s="293"/>
      <c r="B1600" s="296"/>
      <c r="C1600" s="297"/>
      <c r="D1600" s="299"/>
      <c r="E1600" s="171" t="s">
        <v>1052</v>
      </c>
    </row>
    <row r="1601" spans="1:5" x14ac:dyDescent="0.25">
      <c r="A1601" s="284" t="s">
        <v>1835</v>
      </c>
      <c r="B1601" s="286" t="s">
        <v>1828</v>
      </c>
      <c r="C1601" s="287"/>
      <c r="D1601" s="290" t="s">
        <v>44</v>
      </c>
      <c r="E1601" s="172" t="s">
        <v>1051</v>
      </c>
    </row>
    <row r="1602" spans="1:5" x14ac:dyDescent="0.25">
      <c r="A1602" s="285"/>
      <c r="B1602" s="288"/>
      <c r="C1602" s="289"/>
      <c r="D1602" s="291"/>
      <c r="E1602" s="173" t="s">
        <v>1052</v>
      </c>
    </row>
    <row r="1603" spans="1:5" x14ac:dyDescent="0.25">
      <c r="A1603" s="292" t="s">
        <v>1836</v>
      </c>
      <c r="B1603" s="294" t="s">
        <v>1828</v>
      </c>
      <c r="C1603" s="295"/>
      <c r="D1603" s="298" t="s">
        <v>44</v>
      </c>
      <c r="E1603" s="170" t="s">
        <v>1051</v>
      </c>
    </row>
    <row r="1604" spans="1:5" x14ac:dyDescent="0.25">
      <c r="A1604" s="293"/>
      <c r="B1604" s="296"/>
      <c r="C1604" s="297"/>
      <c r="D1604" s="299"/>
      <c r="E1604" s="171" t="s">
        <v>1052</v>
      </c>
    </row>
    <row r="1605" spans="1:5" x14ac:dyDescent="0.25">
      <c r="A1605" s="284" t="s">
        <v>1837</v>
      </c>
      <c r="B1605" s="286" t="s">
        <v>1828</v>
      </c>
      <c r="C1605" s="287"/>
      <c r="D1605" s="290" t="s">
        <v>44</v>
      </c>
      <c r="E1605" s="172" t="s">
        <v>1051</v>
      </c>
    </row>
    <row r="1606" spans="1:5" x14ac:dyDescent="0.25">
      <c r="A1606" s="285"/>
      <c r="B1606" s="288"/>
      <c r="C1606" s="289"/>
      <c r="D1606" s="291"/>
      <c r="E1606" s="173" t="s">
        <v>1052</v>
      </c>
    </row>
    <row r="1607" spans="1:5" x14ac:dyDescent="0.25">
      <c r="A1607" s="292" t="s">
        <v>1838</v>
      </c>
      <c r="B1607" s="294" t="s">
        <v>1828</v>
      </c>
      <c r="C1607" s="295"/>
      <c r="D1607" s="298" t="s">
        <v>44</v>
      </c>
      <c r="E1607" s="170" t="s">
        <v>1051</v>
      </c>
    </row>
    <row r="1608" spans="1:5" x14ac:dyDescent="0.25">
      <c r="A1608" s="293"/>
      <c r="B1608" s="296"/>
      <c r="C1608" s="297"/>
      <c r="D1608" s="299"/>
      <c r="E1608" s="171" t="s">
        <v>1052</v>
      </c>
    </row>
    <row r="1609" spans="1:5" x14ac:dyDescent="0.25">
      <c r="A1609" s="284" t="s">
        <v>1839</v>
      </c>
      <c r="B1609" s="286" t="s">
        <v>1828</v>
      </c>
      <c r="C1609" s="287"/>
      <c r="D1609" s="290" t="s">
        <v>44</v>
      </c>
      <c r="E1609" s="172" t="s">
        <v>1051</v>
      </c>
    </row>
    <row r="1610" spans="1:5" x14ac:dyDescent="0.25">
      <c r="A1610" s="285"/>
      <c r="B1610" s="288"/>
      <c r="C1610" s="289"/>
      <c r="D1610" s="291"/>
      <c r="E1610" s="173" t="s">
        <v>1052</v>
      </c>
    </row>
    <row r="1611" spans="1:5" x14ac:dyDescent="0.25">
      <c r="A1611" s="292" t="s">
        <v>1840</v>
      </c>
      <c r="B1611" s="294" t="s">
        <v>1828</v>
      </c>
      <c r="C1611" s="295"/>
      <c r="D1611" s="298" t="s">
        <v>44</v>
      </c>
      <c r="E1611" s="170" t="s">
        <v>1051</v>
      </c>
    </row>
    <row r="1612" spans="1:5" x14ac:dyDescent="0.25">
      <c r="A1612" s="293"/>
      <c r="B1612" s="296"/>
      <c r="C1612" s="297"/>
      <c r="D1612" s="299"/>
      <c r="E1612" s="171" t="s">
        <v>1052</v>
      </c>
    </row>
    <row r="1613" spans="1:5" x14ac:dyDescent="0.25">
      <c r="A1613" s="284" t="s">
        <v>1841</v>
      </c>
      <c r="B1613" s="286" t="s">
        <v>1828</v>
      </c>
      <c r="C1613" s="287"/>
      <c r="D1613" s="290" t="s">
        <v>44</v>
      </c>
      <c r="E1613" s="172" t="s">
        <v>1051</v>
      </c>
    </row>
    <row r="1614" spans="1:5" x14ac:dyDescent="0.25">
      <c r="A1614" s="285"/>
      <c r="B1614" s="288"/>
      <c r="C1614" s="289"/>
      <c r="D1614" s="291"/>
      <c r="E1614" s="173" t="s">
        <v>1052</v>
      </c>
    </row>
    <row r="1615" spans="1:5" x14ac:dyDescent="0.25">
      <c r="A1615" s="292" t="s">
        <v>1842</v>
      </c>
      <c r="B1615" s="294" t="s">
        <v>1828</v>
      </c>
      <c r="C1615" s="295"/>
      <c r="D1615" s="298" t="s">
        <v>44</v>
      </c>
      <c r="E1615" s="170" t="s">
        <v>1051</v>
      </c>
    </row>
    <row r="1616" spans="1:5" x14ac:dyDescent="0.25">
      <c r="A1616" s="293"/>
      <c r="B1616" s="296"/>
      <c r="C1616" s="297"/>
      <c r="D1616" s="299"/>
      <c r="E1616" s="171" t="s">
        <v>1052</v>
      </c>
    </row>
    <row r="1617" spans="1:5" x14ac:dyDescent="0.25">
      <c r="A1617" s="284" t="s">
        <v>1843</v>
      </c>
      <c r="B1617" s="286" t="s">
        <v>1828</v>
      </c>
      <c r="C1617" s="287"/>
      <c r="D1617" s="290" t="s">
        <v>44</v>
      </c>
      <c r="E1617" s="172" t="s">
        <v>1051</v>
      </c>
    </row>
    <row r="1618" spans="1:5" x14ac:dyDescent="0.25">
      <c r="A1618" s="285"/>
      <c r="B1618" s="288"/>
      <c r="C1618" s="289"/>
      <c r="D1618" s="291"/>
      <c r="E1618" s="173" t="s">
        <v>1052</v>
      </c>
    </row>
    <row r="1619" spans="1:5" x14ac:dyDescent="0.25">
      <c r="A1619" s="292" t="s">
        <v>1844</v>
      </c>
      <c r="B1619" s="294" t="s">
        <v>1828</v>
      </c>
      <c r="C1619" s="295"/>
      <c r="D1619" s="298" t="s">
        <v>44</v>
      </c>
      <c r="E1619" s="170" t="s">
        <v>1051</v>
      </c>
    </row>
    <row r="1620" spans="1:5" x14ac:dyDescent="0.25">
      <c r="A1620" s="293"/>
      <c r="B1620" s="296"/>
      <c r="C1620" s="297"/>
      <c r="D1620" s="299"/>
      <c r="E1620" s="171" t="s">
        <v>1052</v>
      </c>
    </row>
    <row r="1621" spans="1:5" x14ac:dyDescent="0.25">
      <c r="A1621" s="284" t="s">
        <v>1845</v>
      </c>
      <c r="B1621" s="286" t="s">
        <v>1828</v>
      </c>
      <c r="C1621" s="287"/>
      <c r="D1621" s="290" t="s">
        <v>44</v>
      </c>
      <c r="E1621" s="172" t="s">
        <v>1051</v>
      </c>
    </row>
    <row r="1622" spans="1:5" x14ac:dyDescent="0.25">
      <c r="A1622" s="285"/>
      <c r="B1622" s="288"/>
      <c r="C1622" s="289"/>
      <c r="D1622" s="291"/>
      <c r="E1622" s="173" t="s">
        <v>1052</v>
      </c>
    </row>
    <row r="1623" spans="1:5" x14ac:dyDescent="0.25">
      <c r="A1623" s="292" t="s">
        <v>1846</v>
      </c>
      <c r="B1623" s="294" t="s">
        <v>1828</v>
      </c>
      <c r="C1623" s="295"/>
      <c r="D1623" s="298" t="s">
        <v>44</v>
      </c>
      <c r="E1623" s="170" t="s">
        <v>1051</v>
      </c>
    </row>
    <row r="1624" spans="1:5" x14ac:dyDescent="0.25">
      <c r="A1624" s="293"/>
      <c r="B1624" s="296"/>
      <c r="C1624" s="297"/>
      <c r="D1624" s="299"/>
      <c r="E1624" s="171" t="s">
        <v>1052</v>
      </c>
    </row>
    <row r="1625" spans="1:5" x14ac:dyDescent="0.25">
      <c r="A1625" s="284" t="s">
        <v>1847</v>
      </c>
      <c r="B1625" s="286" t="s">
        <v>1828</v>
      </c>
      <c r="C1625" s="287"/>
      <c r="D1625" s="290" t="s">
        <v>44</v>
      </c>
      <c r="E1625" s="172" t="s">
        <v>1051</v>
      </c>
    </row>
    <row r="1626" spans="1:5" x14ac:dyDescent="0.25">
      <c r="A1626" s="285"/>
      <c r="B1626" s="288"/>
      <c r="C1626" s="289"/>
      <c r="D1626" s="291"/>
      <c r="E1626" s="173" t="s">
        <v>1052</v>
      </c>
    </row>
    <row r="1627" spans="1:5" x14ac:dyDescent="0.25">
      <c r="A1627" s="292" t="s">
        <v>1848</v>
      </c>
      <c r="B1627" s="294" t="s">
        <v>1828</v>
      </c>
      <c r="C1627" s="295"/>
      <c r="D1627" s="298" t="s">
        <v>44</v>
      </c>
      <c r="E1627" s="170" t="s">
        <v>1051</v>
      </c>
    </row>
    <row r="1628" spans="1:5" x14ac:dyDescent="0.25">
      <c r="A1628" s="293"/>
      <c r="B1628" s="296"/>
      <c r="C1628" s="297"/>
      <c r="D1628" s="299"/>
      <c r="E1628" s="171" t="s">
        <v>1052</v>
      </c>
    </row>
    <row r="1629" spans="1:5" x14ac:dyDescent="0.25">
      <c r="A1629" s="284" t="s">
        <v>1849</v>
      </c>
      <c r="B1629" s="286" t="s">
        <v>1828</v>
      </c>
      <c r="C1629" s="287"/>
      <c r="D1629" s="290" t="s">
        <v>44</v>
      </c>
      <c r="E1629" s="172" t="s">
        <v>1051</v>
      </c>
    </row>
    <row r="1630" spans="1:5" x14ac:dyDescent="0.25">
      <c r="A1630" s="285"/>
      <c r="B1630" s="288"/>
      <c r="C1630" s="289"/>
      <c r="D1630" s="291"/>
      <c r="E1630" s="173" t="s">
        <v>1052</v>
      </c>
    </row>
    <row r="1631" spans="1:5" x14ac:dyDescent="0.25">
      <c r="A1631" s="292" t="s">
        <v>1850</v>
      </c>
      <c r="B1631" s="294" t="s">
        <v>1828</v>
      </c>
      <c r="C1631" s="295"/>
      <c r="D1631" s="298" t="s">
        <v>44</v>
      </c>
      <c r="E1631" s="170" t="s">
        <v>1051</v>
      </c>
    </row>
    <row r="1632" spans="1:5" x14ac:dyDescent="0.25">
      <c r="A1632" s="293"/>
      <c r="B1632" s="296"/>
      <c r="C1632" s="297"/>
      <c r="D1632" s="299"/>
      <c r="E1632" s="171" t="s">
        <v>1052</v>
      </c>
    </row>
    <row r="1633" spans="1:5" x14ac:dyDescent="0.25">
      <c r="A1633" s="284" t="s">
        <v>1851</v>
      </c>
      <c r="B1633" s="286" t="s">
        <v>1828</v>
      </c>
      <c r="C1633" s="287"/>
      <c r="D1633" s="290" t="s">
        <v>44</v>
      </c>
      <c r="E1633" s="172" t="s">
        <v>1051</v>
      </c>
    </row>
    <row r="1634" spans="1:5" x14ac:dyDescent="0.25">
      <c r="A1634" s="285"/>
      <c r="B1634" s="288"/>
      <c r="C1634" s="289"/>
      <c r="D1634" s="291"/>
      <c r="E1634" s="173" t="s">
        <v>1052</v>
      </c>
    </row>
    <row r="1635" spans="1:5" x14ac:dyDescent="0.25">
      <c r="A1635" s="292" t="s">
        <v>1852</v>
      </c>
      <c r="B1635" s="294" t="s">
        <v>1853</v>
      </c>
      <c r="C1635" s="295"/>
      <c r="D1635" s="298" t="s">
        <v>44</v>
      </c>
      <c r="E1635" s="170" t="s">
        <v>1051</v>
      </c>
    </row>
    <row r="1636" spans="1:5" x14ac:dyDescent="0.25">
      <c r="A1636" s="293"/>
      <c r="B1636" s="296"/>
      <c r="C1636" s="297"/>
      <c r="D1636" s="299"/>
      <c r="E1636" s="171" t="s">
        <v>1052</v>
      </c>
    </row>
    <row r="1637" spans="1:5" x14ac:dyDescent="0.25">
      <c r="A1637" s="284" t="s">
        <v>1854</v>
      </c>
      <c r="B1637" s="286" t="s">
        <v>1853</v>
      </c>
      <c r="C1637" s="287"/>
      <c r="D1637" s="290" t="s">
        <v>44</v>
      </c>
      <c r="E1637" s="172" t="s">
        <v>1051</v>
      </c>
    </row>
    <row r="1638" spans="1:5" x14ac:dyDescent="0.25">
      <c r="A1638" s="285"/>
      <c r="B1638" s="288"/>
      <c r="C1638" s="289"/>
      <c r="D1638" s="291"/>
      <c r="E1638" s="173" t="s">
        <v>1052</v>
      </c>
    </row>
    <row r="1639" spans="1:5" x14ac:dyDescent="0.25">
      <c r="A1639" s="292" t="s">
        <v>1855</v>
      </c>
      <c r="B1639" s="294" t="s">
        <v>1853</v>
      </c>
      <c r="C1639" s="295"/>
      <c r="D1639" s="298" t="s">
        <v>44</v>
      </c>
      <c r="E1639" s="170" t="s">
        <v>1051</v>
      </c>
    </row>
    <row r="1640" spans="1:5" x14ac:dyDescent="0.25">
      <c r="A1640" s="293"/>
      <c r="B1640" s="296"/>
      <c r="C1640" s="297"/>
      <c r="D1640" s="299"/>
      <c r="E1640" s="171" t="s">
        <v>1052</v>
      </c>
    </row>
    <row r="1641" spans="1:5" x14ac:dyDescent="0.25">
      <c r="A1641" s="284" t="s">
        <v>1856</v>
      </c>
      <c r="B1641" s="286" t="s">
        <v>1853</v>
      </c>
      <c r="C1641" s="287"/>
      <c r="D1641" s="290" t="s">
        <v>44</v>
      </c>
      <c r="E1641" s="172" t="s">
        <v>1051</v>
      </c>
    </row>
    <row r="1642" spans="1:5" x14ac:dyDescent="0.25">
      <c r="A1642" s="285"/>
      <c r="B1642" s="288"/>
      <c r="C1642" s="289"/>
      <c r="D1642" s="291"/>
      <c r="E1642" s="173" t="s">
        <v>1052</v>
      </c>
    </row>
    <row r="1643" spans="1:5" x14ac:dyDescent="0.25">
      <c r="A1643" s="292" t="s">
        <v>1857</v>
      </c>
      <c r="B1643" s="294" t="s">
        <v>1853</v>
      </c>
      <c r="C1643" s="295"/>
      <c r="D1643" s="298" t="s">
        <v>44</v>
      </c>
      <c r="E1643" s="170" t="s">
        <v>1051</v>
      </c>
    </row>
    <row r="1644" spans="1:5" x14ac:dyDescent="0.25">
      <c r="A1644" s="293"/>
      <c r="B1644" s="296"/>
      <c r="C1644" s="297"/>
      <c r="D1644" s="299"/>
      <c r="E1644" s="171" t="s">
        <v>1052</v>
      </c>
    </row>
    <row r="1645" spans="1:5" x14ac:dyDescent="0.25">
      <c r="A1645" s="284" t="s">
        <v>1858</v>
      </c>
      <c r="B1645" s="286" t="s">
        <v>1853</v>
      </c>
      <c r="C1645" s="287"/>
      <c r="D1645" s="290" t="s">
        <v>44</v>
      </c>
      <c r="E1645" s="172" t="s">
        <v>1051</v>
      </c>
    </row>
    <row r="1646" spans="1:5" x14ac:dyDescent="0.25">
      <c r="A1646" s="285"/>
      <c r="B1646" s="288"/>
      <c r="C1646" s="289"/>
      <c r="D1646" s="291"/>
      <c r="E1646" s="173" t="s">
        <v>1052</v>
      </c>
    </row>
    <row r="1647" spans="1:5" x14ac:dyDescent="0.25">
      <c r="A1647" s="292" t="s">
        <v>1859</v>
      </c>
      <c r="B1647" s="294" t="s">
        <v>1853</v>
      </c>
      <c r="C1647" s="295"/>
      <c r="D1647" s="298" t="s">
        <v>44</v>
      </c>
      <c r="E1647" s="170" t="s">
        <v>1051</v>
      </c>
    </row>
    <row r="1648" spans="1:5" x14ac:dyDescent="0.25">
      <c r="A1648" s="293"/>
      <c r="B1648" s="296"/>
      <c r="C1648" s="297"/>
      <c r="D1648" s="299"/>
      <c r="E1648" s="171" t="s">
        <v>1052</v>
      </c>
    </row>
    <row r="1649" spans="1:5" x14ac:dyDescent="0.25">
      <c r="A1649" s="284" t="s">
        <v>1860</v>
      </c>
      <c r="B1649" s="286" t="s">
        <v>1861</v>
      </c>
      <c r="C1649" s="287"/>
      <c r="D1649" s="290" t="s">
        <v>44</v>
      </c>
      <c r="E1649" s="172" t="s">
        <v>1051</v>
      </c>
    </row>
    <row r="1650" spans="1:5" x14ac:dyDescent="0.25">
      <c r="A1650" s="285"/>
      <c r="B1650" s="288"/>
      <c r="C1650" s="289"/>
      <c r="D1650" s="291"/>
      <c r="E1650" s="173" t="s">
        <v>1052</v>
      </c>
    </row>
    <row r="1651" spans="1:5" x14ac:dyDescent="0.25">
      <c r="A1651" s="292" t="s">
        <v>1862</v>
      </c>
      <c r="B1651" s="294" t="s">
        <v>1861</v>
      </c>
      <c r="C1651" s="295"/>
      <c r="D1651" s="298" t="s">
        <v>44</v>
      </c>
      <c r="E1651" s="170" t="s">
        <v>1051</v>
      </c>
    </row>
    <row r="1652" spans="1:5" x14ac:dyDescent="0.25">
      <c r="A1652" s="293"/>
      <c r="B1652" s="296"/>
      <c r="C1652" s="297"/>
      <c r="D1652" s="299"/>
      <c r="E1652" s="171" t="s">
        <v>1052</v>
      </c>
    </row>
    <row r="1653" spans="1:5" x14ac:dyDescent="0.25">
      <c r="A1653" s="284" t="s">
        <v>1863</v>
      </c>
      <c r="B1653" s="286" t="s">
        <v>1861</v>
      </c>
      <c r="C1653" s="287"/>
      <c r="D1653" s="290" t="s">
        <v>44</v>
      </c>
      <c r="E1653" s="172" t="s">
        <v>1051</v>
      </c>
    </row>
    <row r="1654" spans="1:5" x14ac:dyDescent="0.25">
      <c r="A1654" s="285"/>
      <c r="B1654" s="288"/>
      <c r="C1654" s="289"/>
      <c r="D1654" s="291"/>
      <c r="E1654" s="173" t="s">
        <v>1052</v>
      </c>
    </row>
    <row r="1655" spans="1:5" x14ac:dyDescent="0.25">
      <c r="A1655" s="292" t="s">
        <v>1864</v>
      </c>
      <c r="B1655" s="294" t="s">
        <v>1861</v>
      </c>
      <c r="C1655" s="295"/>
      <c r="D1655" s="298" t="s">
        <v>44</v>
      </c>
      <c r="E1655" s="170" t="s">
        <v>1051</v>
      </c>
    </row>
    <row r="1656" spans="1:5" x14ac:dyDescent="0.25">
      <c r="A1656" s="293"/>
      <c r="B1656" s="296"/>
      <c r="C1656" s="297"/>
      <c r="D1656" s="299"/>
      <c r="E1656" s="171" t="s">
        <v>1052</v>
      </c>
    </row>
    <row r="1657" spans="1:5" x14ac:dyDescent="0.25">
      <c r="A1657" s="284" t="s">
        <v>1865</v>
      </c>
      <c r="B1657" s="286" t="s">
        <v>1861</v>
      </c>
      <c r="C1657" s="287"/>
      <c r="D1657" s="290" t="s">
        <v>44</v>
      </c>
      <c r="E1657" s="172" t="s">
        <v>1051</v>
      </c>
    </row>
    <row r="1658" spans="1:5" x14ac:dyDescent="0.25">
      <c r="A1658" s="285"/>
      <c r="B1658" s="288"/>
      <c r="C1658" s="289"/>
      <c r="D1658" s="291"/>
      <c r="E1658" s="173" t="s">
        <v>1052</v>
      </c>
    </row>
    <row r="1659" spans="1:5" x14ac:dyDescent="0.25">
      <c r="A1659" s="292" t="s">
        <v>1866</v>
      </c>
      <c r="B1659" s="294" t="s">
        <v>1861</v>
      </c>
      <c r="C1659" s="295"/>
      <c r="D1659" s="298" t="s">
        <v>44</v>
      </c>
      <c r="E1659" s="170" t="s">
        <v>1051</v>
      </c>
    </row>
    <row r="1660" spans="1:5" x14ac:dyDescent="0.25">
      <c r="A1660" s="293"/>
      <c r="B1660" s="296"/>
      <c r="C1660" s="297"/>
      <c r="D1660" s="299"/>
      <c r="E1660" s="171" t="s">
        <v>1052</v>
      </c>
    </row>
    <row r="1661" spans="1:5" x14ac:dyDescent="0.25">
      <c r="A1661" s="284" t="s">
        <v>1867</v>
      </c>
      <c r="B1661" s="286" t="s">
        <v>1861</v>
      </c>
      <c r="C1661" s="287"/>
      <c r="D1661" s="290" t="s">
        <v>44</v>
      </c>
      <c r="E1661" s="172" t="s">
        <v>1051</v>
      </c>
    </row>
    <row r="1662" spans="1:5" x14ac:dyDescent="0.25">
      <c r="A1662" s="285"/>
      <c r="B1662" s="288"/>
      <c r="C1662" s="289"/>
      <c r="D1662" s="291"/>
      <c r="E1662" s="173" t="s">
        <v>1052</v>
      </c>
    </row>
    <row r="1663" spans="1:5" x14ac:dyDescent="0.25">
      <c r="A1663" s="292" t="s">
        <v>1868</v>
      </c>
      <c r="B1663" s="294" t="s">
        <v>1861</v>
      </c>
      <c r="C1663" s="295"/>
      <c r="D1663" s="298" t="s">
        <v>44</v>
      </c>
      <c r="E1663" s="170" t="s">
        <v>1051</v>
      </c>
    </row>
    <row r="1664" spans="1:5" x14ac:dyDescent="0.25">
      <c r="A1664" s="293"/>
      <c r="B1664" s="296"/>
      <c r="C1664" s="297"/>
      <c r="D1664" s="299"/>
      <c r="E1664" s="171" t="s">
        <v>1052</v>
      </c>
    </row>
    <row r="1665" spans="1:5" x14ac:dyDescent="0.25">
      <c r="A1665" s="284" t="s">
        <v>1869</v>
      </c>
      <c r="B1665" s="286" t="s">
        <v>1870</v>
      </c>
      <c r="C1665" s="287"/>
      <c r="D1665" s="290" t="s">
        <v>44</v>
      </c>
      <c r="E1665" s="172" t="s">
        <v>1051</v>
      </c>
    </row>
    <row r="1666" spans="1:5" x14ac:dyDescent="0.25">
      <c r="A1666" s="285"/>
      <c r="B1666" s="288"/>
      <c r="C1666" s="289"/>
      <c r="D1666" s="291"/>
      <c r="E1666" s="173" t="s">
        <v>1052</v>
      </c>
    </row>
    <row r="1667" spans="1:5" x14ac:dyDescent="0.25">
      <c r="A1667" s="292" t="s">
        <v>1871</v>
      </c>
      <c r="B1667" s="294" t="s">
        <v>1870</v>
      </c>
      <c r="C1667" s="295"/>
      <c r="D1667" s="298" t="s">
        <v>44</v>
      </c>
      <c r="E1667" s="170" t="s">
        <v>1051</v>
      </c>
    </row>
    <row r="1668" spans="1:5" x14ac:dyDescent="0.25">
      <c r="A1668" s="293"/>
      <c r="B1668" s="296"/>
      <c r="C1668" s="297"/>
      <c r="D1668" s="299"/>
      <c r="E1668" s="171" t="s">
        <v>1052</v>
      </c>
    </row>
    <row r="1669" spans="1:5" x14ac:dyDescent="0.25">
      <c r="A1669" s="284" t="s">
        <v>1872</v>
      </c>
      <c r="B1669" s="286" t="s">
        <v>1870</v>
      </c>
      <c r="C1669" s="287"/>
      <c r="D1669" s="290" t="s">
        <v>44</v>
      </c>
      <c r="E1669" s="172" t="s">
        <v>1051</v>
      </c>
    </row>
    <row r="1670" spans="1:5" x14ac:dyDescent="0.25">
      <c r="A1670" s="285"/>
      <c r="B1670" s="288"/>
      <c r="C1670" s="289"/>
      <c r="D1670" s="291"/>
      <c r="E1670" s="173" t="s">
        <v>1052</v>
      </c>
    </row>
    <row r="1671" spans="1:5" x14ac:dyDescent="0.25">
      <c r="A1671" s="292" t="s">
        <v>1873</v>
      </c>
      <c r="B1671" s="294" t="s">
        <v>1870</v>
      </c>
      <c r="C1671" s="295"/>
      <c r="D1671" s="298" t="s">
        <v>44</v>
      </c>
      <c r="E1671" s="170" t="s">
        <v>1051</v>
      </c>
    </row>
    <row r="1672" spans="1:5" x14ac:dyDescent="0.25">
      <c r="A1672" s="293"/>
      <c r="B1672" s="296"/>
      <c r="C1672" s="297"/>
      <c r="D1672" s="299"/>
      <c r="E1672" s="171" t="s">
        <v>1052</v>
      </c>
    </row>
    <row r="1673" spans="1:5" x14ac:dyDescent="0.25">
      <c r="A1673" s="284" t="s">
        <v>1874</v>
      </c>
      <c r="B1673" s="286" t="s">
        <v>1870</v>
      </c>
      <c r="C1673" s="287"/>
      <c r="D1673" s="290" t="s">
        <v>44</v>
      </c>
      <c r="E1673" s="172" t="s">
        <v>1051</v>
      </c>
    </row>
    <row r="1674" spans="1:5" x14ac:dyDescent="0.25">
      <c r="A1674" s="285"/>
      <c r="B1674" s="288"/>
      <c r="C1674" s="289"/>
      <c r="D1674" s="291"/>
      <c r="E1674" s="173" t="s">
        <v>1052</v>
      </c>
    </row>
    <row r="1675" spans="1:5" x14ac:dyDescent="0.25">
      <c r="A1675" s="292" t="s">
        <v>1875</v>
      </c>
      <c r="B1675" s="294" t="s">
        <v>1876</v>
      </c>
      <c r="C1675" s="295"/>
      <c r="D1675" s="298" t="s">
        <v>44</v>
      </c>
      <c r="E1675" s="170" t="s">
        <v>1051</v>
      </c>
    </row>
    <row r="1676" spans="1:5" x14ac:dyDescent="0.25">
      <c r="A1676" s="293"/>
      <c r="B1676" s="296"/>
      <c r="C1676" s="297"/>
      <c r="D1676" s="299"/>
      <c r="E1676" s="171" t="s">
        <v>1052</v>
      </c>
    </row>
    <row r="1677" spans="1:5" x14ac:dyDescent="0.25">
      <c r="A1677" s="284" t="s">
        <v>1877</v>
      </c>
      <c r="B1677" s="286" t="s">
        <v>1870</v>
      </c>
      <c r="C1677" s="287"/>
      <c r="D1677" s="290" t="s">
        <v>44</v>
      </c>
      <c r="E1677" s="172" t="s">
        <v>1051</v>
      </c>
    </row>
    <row r="1678" spans="1:5" x14ac:dyDescent="0.25">
      <c r="A1678" s="285"/>
      <c r="B1678" s="288"/>
      <c r="C1678" s="289"/>
      <c r="D1678" s="291"/>
      <c r="E1678" s="173" t="s">
        <v>1052</v>
      </c>
    </row>
    <row r="1679" spans="1:5" x14ac:dyDescent="0.25">
      <c r="A1679" s="292" t="s">
        <v>1878</v>
      </c>
      <c r="B1679" s="294" t="s">
        <v>1870</v>
      </c>
      <c r="C1679" s="295"/>
      <c r="D1679" s="298" t="s">
        <v>44</v>
      </c>
      <c r="E1679" s="170" t="s">
        <v>1051</v>
      </c>
    </row>
    <row r="1680" spans="1:5" x14ac:dyDescent="0.25">
      <c r="A1680" s="293"/>
      <c r="B1680" s="296"/>
      <c r="C1680" s="297"/>
      <c r="D1680" s="299"/>
      <c r="E1680" s="171" t="s">
        <v>1052</v>
      </c>
    </row>
    <row r="1681" spans="1:5" x14ac:dyDescent="0.25">
      <c r="A1681" s="284" t="s">
        <v>1879</v>
      </c>
      <c r="B1681" s="286" t="s">
        <v>1876</v>
      </c>
      <c r="C1681" s="287"/>
      <c r="D1681" s="290" t="s">
        <v>44</v>
      </c>
      <c r="E1681" s="172" t="s">
        <v>1051</v>
      </c>
    </row>
    <row r="1682" spans="1:5" x14ac:dyDescent="0.25">
      <c r="A1682" s="285"/>
      <c r="B1682" s="288"/>
      <c r="C1682" s="289"/>
      <c r="D1682" s="291"/>
      <c r="E1682" s="173" t="s">
        <v>1052</v>
      </c>
    </row>
    <row r="1683" spans="1:5" x14ac:dyDescent="0.25">
      <c r="A1683" s="292" t="s">
        <v>1880</v>
      </c>
      <c r="B1683" s="294" t="s">
        <v>1876</v>
      </c>
      <c r="C1683" s="295"/>
      <c r="D1683" s="298" t="s">
        <v>44</v>
      </c>
      <c r="E1683" s="170" t="s">
        <v>1051</v>
      </c>
    </row>
    <row r="1684" spans="1:5" x14ac:dyDescent="0.25">
      <c r="A1684" s="293"/>
      <c r="B1684" s="296"/>
      <c r="C1684" s="297"/>
      <c r="D1684" s="299"/>
      <c r="E1684" s="171" t="s">
        <v>1052</v>
      </c>
    </row>
    <row r="1685" spans="1:5" x14ac:dyDescent="0.25">
      <c r="A1685" s="284" t="s">
        <v>1881</v>
      </c>
      <c r="B1685" s="286" t="s">
        <v>1870</v>
      </c>
      <c r="C1685" s="287"/>
      <c r="D1685" s="290" t="s">
        <v>44</v>
      </c>
      <c r="E1685" s="172" t="s">
        <v>1051</v>
      </c>
    </row>
    <row r="1686" spans="1:5" x14ac:dyDescent="0.25">
      <c r="A1686" s="285"/>
      <c r="B1686" s="288"/>
      <c r="C1686" s="289"/>
      <c r="D1686" s="291"/>
      <c r="E1686" s="173" t="s">
        <v>1052</v>
      </c>
    </row>
    <row r="1687" spans="1:5" x14ac:dyDescent="0.25">
      <c r="A1687" s="292" t="s">
        <v>1882</v>
      </c>
      <c r="B1687" s="294" t="s">
        <v>1870</v>
      </c>
      <c r="C1687" s="295"/>
      <c r="D1687" s="298" t="s">
        <v>44</v>
      </c>
      <c r="E1687" s="170" t="s">
        <v>1051</v>
      </c>
    </row>
    <row r="1688" spans="1:5" x14ac:dyDescent="0.25">
      <c r="A1688" s="293"/>
      <c r="B1688" s="296"/>
      <c r="C1688" s="297"/>
      <c r="D1688" s="299"/>
      <c r="E1688" s="171" t="s">
        <v>1052</v>
      </c>
    </row>
    <row r="1689" spans="1:5" x14ac:dyDescent="0.25">
      <c r="A1689" s="284" t="s">
        <v>1883</v>
      </c>
      <c r="B1689" s="286" t="s">
        <v>1870</v>
      </c>
      <c r="C1689" s="287"/>
      <c r="D1689" s="290" t="s">
        <v>44</v>
      </c>
      <c r="E1689" s="172" t="s">
        <v>1051</v>
      </c>
    </row>
    <row r="1690" spans="1:5" x14ac:dyDescent="0.25">
      <c r="A1690" s="285"/>
      <c r="B1690" s="288"/>
      <c r="C1690" s="289"/>
      <c r="D1690" s="291"/>
      <c r="E1690" s="173" t="s">
        <v>1052</v>
      </c>
    </row>
    <row r="1691" spans="1:5" x14ac:dyDescent="0.25">
      <c r="A1691" s="292" t="s">
        <v>1884</v>
      </c>
      <c r="B1691" s="294" t="s">
        <v>1876</v>
      </c>
      <c r="C1691" s="295"/>
      <c r="D1691" s="298" t="s">
        <v>44</v>
      </c>
      <c r="E1691" s="170" t="s">
        <v>1051</v>
      </c>
    </row>
    <row r="1692" spans="1:5" x14ac:dyDescent="0.25">
      <c r="A1692" s="293"/>
      <c r="B1692" s="296"/>
      <c r="C1692" s="297"/>
      <c r="D1692" s="299"/>
      <c r="E1692" s="171" t="s">
        <v>1052</v>
      </c>
    </row>
    <row r="1693" spans="1:5" x14ac:dyDescent="0.25">
      <c r="A1693" s="284" t="s">
        <v>1885</v>
      </c>
      <c r="B1693" s="286" t="s">
        <v>1870</v>
      </c>
      <c r="C1693" s="287"/>
      <c r="D1693" s="290" t="s">
        <v>44</v>
      </c>
      <c r="E1693" s="172" t="s">
        <v>1051</v>
      </c>
    </row>
    <row r="1694" spans="1:5" x14ac:dyDescent="0.25">
      <c r="A1694" s="285"/>
      <c r="B1694" s="288"/>
      <c r="C1694" s="289"/>
      <c r="D1694" s="291"/>
      <c r="E1694" s="173" t="s">
        <v>1052</v>
      </c>
    </row>
    <row r="1695" spans="1:5" x14ac:dyDescent="0.25">
      <c r="A1695" s="292" t="s">
        <v>1886</v>
      </c>
      <c r="B1695" s="294" t="s">
        <v>1870</v>
      </c>
      <c r="C1695" s="295"/>
      <c r="D1695" s="298" t="s">
        <v>44</v>
      </c>
      <c r="E1695" s="170" t="s">
        <v>1051</v>
      </c>
    </row>
    <row r="1696" spans="1:5" x14ac:dyDescent="0.25">
      <c r="A1696" s="293"/>
      <c r="B1696" s="296"/>
      <c r="C1696" s="297"/>
      <c r="D1696" s="299"/>
      <c r="E1696" s="171" t="s">
        <v>1052</v>
      </c>
    </row>
    <row r="1697" spans="1:5" x14ac:dyDescent="0.25">
      <c r="A1697" s="284" t="s">
        <v>1887</v>
      </c>
      <c r="B1697" s="286" t="s">
        <v>1870</v>
      </c>
      <c r="C1697" s="287"/>
      <c r="D1697" s="290" t="s">
        <v>44</v>
      </c>
      <c r="E1697" s="172" t="s">
        <v>1051</v>
      </c>
    </row>
    <row r="1698" spans="1:5" x14ac:dyDescent="0.25">
      <c r="A1698" s="285"/>
      <c r="B1698" s="288"/>
      <c r="C1698" s="289"/>
      <c r="D1698" s="291"/>
      <c r="E1698" s="173" t="s">
        <v>1052</v>
      </c>
    </row>
    <row r="1699" spans="1:5" x14ac:dyDescent="0.25">
      <c r="A1699" s="292" t="s">
        <v>1888</v>
      </c>
      <c r="B1699" s="294" t="s">
        <v>1870</v>
      </c>
      <c r="C1699" s="295"/>
      <c r="D1699" s="298" t="s">
        <v>44</v>
      </c>
      <c r="E1699" s="170" t="s">
        <v>1051</v>
      </c>
    </row>
    <row r="1700" spans="1:5" x14ac:dyDescent="0.25">
      <c r="A1700" s="293"/>
      <c r="B1700" s="296"/>
      <c r="C1700" s="297"/>
      <c r="D1700" s="299"/>
      <c r="E1700" s="171" t="s">
        <v>1052</v>
      </c>
    </row>
    <row r="1701" spans="1:5" x14ac:dyDescent="0.25">
      <c r="A1701" s="284" t="s">
        <v>1889</v>
      </c>
      <c r="B1701" s="286" t="s">
        <v>1870</v>
      </c>
      <c r="C1701" s="287"/>
      <c r="D1701" s="290" t="s">
        <v>44</v>
      </c>
      <c r="E1701" s="172" t="s">
        <v>1051</v>
      </c>
    </row>
    <row r="1702" spans="1:5" x14ac:dyDescent="0.25">
      <c r="A1702" s="285"/>
      <c r="B1702" s="288"/>
      <c r="C1702" s="289"/>
      <c r="D1702" s="291"/>
      <c r="E1702" s="173" t="s">
        <v>1052</v>
      </c>
    </row>
    <row r="1703" spans="1:5" x14ac:dyDescent="0.25">
      <c r="A1703" s="292" t="s">
        <v>1890</v>
      </c>
      <c r="B1703" s="294" t="s">
        <v>1870</v>
      </c>
      <c r="C1703" s="295"/>
      <c r="D1703" s="298" t="s">
        <v>44</v>
      </c>
      <c r="E1703" s="170" t="s">
        <v>1051</v>
      </c>
    </row>
    <row r="1704" spans="1:5" x14ac:dyDescent="0.25">
      <c r="A1704" s="293"/>
      <c r="B1704" s="296"/>
      <c r="C1704" s="297"/>
      <c r="D1704" s="299"/>
      <c r="E1704" s="171" t="s">
        <v>1052</v>
      </c>
    </row>
    <row r="1705" spans="1:5" x14ac:dyDescent="0.25">
      <c r="A1705" s="284" t="s">
        <v>1891</v>
      </c>
      <c r="B1705" s="286" t="s">
        <v>1892</v>
      </c>
      <c r="C1705" s="287"/>
      <c r="D1705" s="290" t="s">
        <v>44</v>
      </c>
      <c r="E1705" s="172" t="s">
        <v>1051</v>
      </c>
    </row>
    <row r="1706" spans="1:5" x14ac:dyDescent="0.25">
      <c r="A1706" s="285"/>
      <c r="B1706" s="288"/>
      <c r="C1706" s="289"/>
      <c r="D1706" s="291"/>
      <c r="E1706" s="173" t="s">
        <v>1052</v>
      </c>
    </row>
    <row r="1707" spans="1:5" x14ac:dyDescent="0.25">
      <c r="A1707" s="292" t="s">
        <v>1893</v>
      </c>
      <c r="B1707" s="294" t="s">
        <v>1892</v>
      </c>
      <c r="C1707" s="295"/>
      <c r="D1707" s="298" t="s">
        <v>44</v>
      </c>
      <c r="E1707" s="170" t="s">
        <v>1051</v>
      </c>
    </row>
    <row r="1708" spans="1:5" x14ac:dyDescent="0.25">
      <c r="A1708" s="293"/>
      <c r="B1708" s="296"/>
      <c r="C1708" s="297"/>
      <c r="D1708" s="299"/>
      <c r="E1708" s="171" t="s">
        <v>1052</v>
      </c>
    </row>
    <row r="1709" spans="1:5" x14ac:dyDescent="0.25">
      <c r="A1709" s="284" t="s">
        <v>1894</v>
      </c>
      <c r="B1709" s="286" t="s">
        <v>1892</v>
      </c>
      <c r="C1709" s="287"/>
      <c r="D1709" s="290" t="s">
        <v>44</v>
      </c>
      <c r="E1709" s="172" t="s">
        <v>1051</v>
      </c>
    </row>
    <row r="1710" spans="1:5" x14ac:dyDescent="0.25">
      <c r="A1710" s="285"/>
      <c r="B1710" s="288"/>
      <c r="C1710" s="289"/>
      <c r="D1710" s="291"/>
      <c r="E1710" s="173" t="s">
        <v>1052</v>
      </c>
    </row>
    <row r="1711" spans="1:5" x14ac:dyDescent="0.25">
      <c r="A1711" s="292" t="s">
        <v>1895</v>
      </c>
      <c r="B1711" s="294" t="s">
        <v>1892</v>
      </c>
      <c r="C1711" s="295"/>
      <c r="D1711" s="298" t="s">
        <v>44</v>
      </c>
      <c r="E1711" s="170" t="s">
        <v>1051</v>
      </c>
    </row>
    <row r="1712" spans="1:5" x14ac:dyDescent="0.25">
      <c r="A1712" s="293"/>
      <c r="B1712" s="296"/>
      <c r="C1712" s="297"/>
      <c r="D1712" s="299"/>
      <c r="E1712" s="171" t="s">
        <v>1052</v>
      </c>
    </row>
    <row r="1713" spans="1:5" x14ac:dyDescent="0.25">
      <c r="A1713" s="284" t="s">
        <v>1896</v>
      </c>
      <c r="B1713" s="286" t="s">
        <v>1892</v>
      </c>
      <c r="C1713" s="287"/>
      <c r="D1713" s="290" t="s">
        <v>44</v>
      </c>
      <c r="E1713" s="172" t="s">
        <v>1051</v>
      </c>
    </row>
    <row r="1714" spans="1:5" x14ac:dyDescent="0.25">
      <c r="A1714" s="285"/>
      <c r="B1714" s="288"/>
      <c r="C1714" s="289"/>
      <c r="D1714" s="291"/>
      <c r="E1714" s="173" t="s">
        <v>1052</v>
      </c>
    </row>
    <row r="1715" spans="1:5" x14ac:dyDescent="0.25">
      <c r="A1715" s="292" t="s">
        <v>1897</v>
      </c>
      <c r="B1715" s="294" t="s">
        <v>1892</v>
      </c>
      <c r="C1715" s="295"/>
      <c r="D1715" s="298" t="s">
        <v>44</v>
      </c>
      <c r="E1715" s="170" t="s">
        <v>1051</v>
      </c>
    </row>
    <row r="1716" spans="1:5" x14ac:dyDescent="0.25">
      <c r="A1716" s="293"/>
      <c r="B1716" s="296"/>
      <c r="C1716" s="297"/>
      <c r="D1716" s="299"/>
      <c r="E1716" s="171" t="s">
        <v>1052</v>
      </c>
    </row>
    <row r="1717" spans="1:5" x14ac:dyDescent="0.25">
      <c r="A1717" s="284" t="s">
        <v>1898</v>
      </c>
      <c r="B1717" s="286" t="s">
        <v>1892</v>
      </c>
      <c r="C1717" s="287"/>
      <c r="D1717" s="290" t="s">
        <v>44</v>
      </c>
      <c r="E1717" s="172" t="s">
        <v>1051</v>
      </c>
    </row>
    <row r="1718" spans="1:5" x14ac:dyDescent="0.25">
      <c r="A1718" s="285"/>
      <c r="B1718" s="288"/>
      <c r="C1718" s="289"/>
      <c r="D1718" s="291"/>
      <c r="E1718" s="173" t="s">
        <v>1052</v>
      </c>
    </row>
    <row r="1719" spans="1:5" x14ac:dyDescent="0.25">
      <c r="A1719" s="292" t="s">
        <v>1860</v>
      </c>
      <c r="B1719" s="294" t="s">
        <v>1892</v>
      </c>
      <c r="C1719" s="295"/>
      <c r="D1719" s="298" t="s">
        <v>44</v>
      </c>
      <c r="E1719" s="170" t="s">
        <v>1051</v>
      </c>
    </row>
    <row r="1720" spans="1:5" x14ac:dyDescent="0.25">
      <c r="A1720" s="293"/>
      <c r="B1720" s="296"/>
      <c r="C1720" s="297"/>
      <c r="D1720" s="299"/>
      <c r="E1720" s="171" t="s">
        <v>1052</v>
      </c>
    </row>
    <row r="1721" spans="1:5" x14ac:dyDescent="0.25">
      <c r="A1721" s="284" t="s">
        <v>1899</v>
      </c>
      <c r="B1721" s="286" t="s">
        <v>1900</v>
      </c>
      <c r="C1721" s="287"/>
      <c r="D1721" s="290" t="s">
        <v>44</v>
      </c>
      <c r="E1721" s="172" t="s">
        <v>1051</v>
      </c>
    </row>
    <row r="1722" spans="1:5" x14ac:dyDescent="0.25">
      <c r="A1722" s="285"/>
      <c r="B1722" s="288"/>
      <c r="C1722" s="289"/>
      <c r="D1722" s="291"/>
      <c r="E1722" s="173" t="s">
        <v>1052</v>
      </c>
    </row>
    <row r="1723" spans="1:5" x14ac:dyDescent="0.25">
      <c r="A1723" s="292" t="s">
        <v>1901</v>
      </c>
      <c r="B1723" s="294" t="s">
        <v>1900</v>
      </c>
      <c r="C1723" s="295"/>
      <c r="D1723" s="298" t="s">
        <v>44</v>
      </c>
      <c r="E1723" s="170" t="s">
        <v>1051</v>
      </c>
    </row>
    <row r="1724" spans="1:5" x14ac:dyDescent="0.25">
      <c r="A1724" s="293"/>
      <c r="B1724" s="296"/>
      <c r="C1724" s="297"/>
      <c r="D1724" s="299"/>
      <c r="E1724" s="171" t="s">
        <v>1052</v>
      </c>
    </row>
    <row r="1725" spans="1:5" x14ac:dyDescent="0.25">
      <c r="A1725" s="284" t="s">
        <v>1902</v>
      </c>
      <c r="B1725" s="286" t="s">
        <v>1900</v>
      </c>
      <c r="C1725" s="287"/>
      <c r="D1725" s="290" t="s">
        <v>44</v>
      </c>
      <c r="E1725" s="172" t="s">
        <v>1051</v>
      </c>
    </row>
    <row r="1726" spans="1:5" x14ac:dyDescent="0.25">
      <c r="A1726" s="285"/>
      <c r="B1726" s="288"/>
      <c r="C1726" s="289"/>
      <c r="D1726" s="291"/>
      <c r="E1726" s="173" t="s">
        <v>1052</v>
      </c>
    </row>
    <row r="1727" spans="1:5" x14ac:dyDescent="0.25">
      <c r="A1727" s="292" t="s">
        <v>1903</v>
      </c>
      <c r="B1727" s="294" t="s">
        <v>1900</v>
      </c>
      <c r="C1727" s="295"/>
      <c r="D1727" s="298" t="s">
        <v>44</v>
      </c>
      <c r="E1727" s="170" t="s">
        <v>1051</v>
      </c>
    </row>
    <row r="1728" spans="1:5" x14ac:dyDescent="0.25">
      <c r="A1728" s="293"/>
      <c r="B1728" s="296"/>
      <c r="C1728" s="297"/>
      <c r="D1728" s="299"/>
      <c r="E1728" s="171" t="s">
        <v>1052</v>
      </c>
    </row>
    <row r="1729" spans="1:5" x14ac:dyDescent="0.25">
      <c r="A1729" s="284" t="s">
        <v>1904</v>
      </c>
      <c r="B1729" s="286" t="s">
        <v>1900</v>
      </c>
      <c r="C1729" s="287"/>
      <c r="D1729" s="290" t="s">
        <v>44</v>
      </c>
      <c r="E1729" s="172" t="s">
        <v>1051</v>
      </c>
    </row>
    <row r="1730" spans="1:5" x14ac:dyDescent="0.25">
      <c r="A1730" s="285"/>
      <c r="B1730" s="288"/>
      <c r="C1730" s="289"/>
      <c r="D1730" s="291"/>
      <c r="E1730" s="173" t="s">
        <v>1052</v>
      </c>
    </row>
    <row r="1731" spans="1:5" x14ac:dyDescent="0.25">
      <c r="A1731" s="292" t="s">
        <v>1905</v>
      </c>
      <c r="B1731" s="294" t="s">
        <v>1900</v>
      </c>
      <c r="C1731" s="295"/>
      <c r="D1731" s="298" t="s">
        <v>44</v>
      </c>
      <c r="E1731" s="170" t="s">
        <v>1051</v>
      </c>
    </row>
    <row r="1732" spans="1:5" x14ac:dyDescent="0.25">
      <c r="A1732" s="293"/>
      <c r="B1732" s="296"/>
      <c r="C1732" s="297"/>
      <c r="D1732" s="299"/>
      <c r="E1732" s="171" t="s">
        <v>1052</v>
      </c>
    </row>
    <row r="1733" spans="1:5" x14ac:dyDescent="0.25">
      <c r="A1733" s="284" t="s">
        <v>1906</v>
      </c>
      <c r="B1733" s="286" t="s">
        <v>1900</v>
      </c>
      <c r="C1733" s="287"/>
      <c r="D1733" s="290" t="s">
        <v>44</v>
      </c>
      <c r="E1733" s="172" t="s">
        <v>1051</v>
      </c>
    </row>
    <row r="1734" spans="1:5" x14ac:dyDescent="0.25">
      <c r="A1734" s="285"/>
      <c r="B1734" s="288"/>
      <c r="C1734" s="289"/>
      <c r="D1734" s="291"/>
      <c r="E1734" s="173" t="s">
        <v>1052</v>
      </c>
    </row>
    <row r="1735" spans="1:5" x14ac:dyDescent="0.25">
      <c r="A1735" s="292" t="s">
        <v>1907</v>
      </c>
      <c r="B1735" s="294" t="s">
        <v>1900</v>
      </c>
      <c r="C1735" s="295"/>
      <c r="D1735" s="298" t="s">
        <v>44</v>
      </c>
      <c r="E1735" s="170" t="s">
        <v>1051</v>
      </c>
    </row>
    <row r="1736" spans="1:5" x14ac:dyDescent="0.25">
      <c r="A1736" s="293"/>
      <c r="B1736" s="296"/>
      <c r="C1736" s="297"/>
      <c r="D1736" s="299"/>
      <c r="E1736" s="171" t="s">
        <v>1052</v>
      </c>
    </row>
    <row r="1737" spans="1:5" x14ac:dyDescent="0.25">
      <c r="A1737" s="284" t="s">
        <v>1908</v>
      </c>
      <c r="B1737" s="286" t="s">
        <v>1900</v>
      </c>
      <c r="C1737" s="287"/>
      <c r="D1737" s="290" t="s">
        <v>44</v>
      </c>
      <c r="E1737" s="172" t="s">
        <v>1051</v>
      </c>
    </row>
    <row r="1738" spans="1:5" x14ac:dyDescent="0.25">
      <c r="A1738" s="285"/>
      <c r="B1738" s="288"/>
      <c r="C1738" s="289"/>
      <c r="D1738" s="291"/>
      <c r="E1738" s="173" t="s">
        <v>1052</v>
      </c>
    </row>
    <row r="1739" spans="1:5" x14ac:dyDescent="0.25">
      <c r="A1739" s="292" t="s">
        <v>1909</v>
      </c>
      <c r="B1739" s="294" t="s">
        <v>1900</v>
      </c>
      <c r="C1739" s="295"/>
      <c r="D1739" s="298" t="s">
        <v>44</v>
      </c>
      <c r="E1739" s="170" t="s">
        <v>1051</v>
      </c>
    </row>
    <row r="1740" spans="1:5" x14ac:dyDescent="0.25">
      <c r="A1740" s="293"/>
      <c r="B1740" s="296"/>
      <c r="C1740" s="297"/>
      <c r="D1740" s="299"/>
      <c r="E1740" s="171" t="s">
        <v>1052</v>
      </c>
    </row>
    <row r="1741" spans="1:5" x14ac:dyDescent="0.25">
      <c r="A1741" s="284" t="s">
        <v>1910</v>
      </c>
      <c r="B1741" s="286" t="s">
        <v>1900</v>
      </c>
      <c r="C1741" s="287"/>
      <c r="D1741" s="290" t="s">
        <v>44</v>
      </c>
      <c r="E1741" s="172" t="s">
        <v>1051</v>
      </c>
    </row>
    <row r="1742" spans="1:5" x14ac:dyDescent="0.25">
      <c r="A1742" s="285"/>
      <c r="B1742" s="288"/>
      <c r="C1742" s="289"/>
      <c r="D1742" s="291"/>
      <c r="E1742" s="173" t="s">
        <v>1052</v>
      </c>
    </row>
    <row r="1743" spans="1:5" x14ac:dyDescent="0.25">
      <c r="A1743" s="292" t="s">
        <v>1911</v>
      </c>
      <c r="B1743" s="294" t="s">
        <v>1900</v>
      </c>
      <c r="C1743" s="295"/>
      <c r="D1743" s="298" t="s">
        <v>44</v>
      </c>
      <c r="E1743" s="170" t="s">
        <v>1051</v>
      </c>
    </row>
    <row r="1744" spans="1:5" x14ac:dyDescent="0.25">
      <c r="A1744" s="293"/>
      <c r="B1744" s="296"/>
      <c r="C1744" s="297"/>
      <c r="D1744" s="299"/>
      <c r="E1744" s="171" t="s">
        <v>1052</v>
      </c>
    </row>
    <row r="1745" spans="1:5" x14ac:dyDescent="0.25">
      <c r="A1745" s="284" t="s">
        <v>1912</v>
      </c>
      <c r="B1745" s="286" t="s">
        <v>1900</v>
      </c>
      <c r="C1745" s="287"/>
      <c r="D1745" s="290" t="s">
        <v>44</v>
      </c>
      <c r="E1745" s="172" t="s">
        <v>1051</v>
      </c>
    </row>
    <row r="1746" spans="1:5" x14ac:dyDescent="0.25">
      <c r="A1746" s="285"/>
      <c r="B1746" s="288"/>
      <c r="C1746" s="289"/>
      <c r="D1746" s="291"/>
      <c r="E1746" s="173" t="s">
        <v>1052</v>
      </c>
    </row>
    <row r="1747" spans="1:5" x14ac:dyDescent="0.25">
      <c r="A1747" s="292" t="s">
        <v>1913</v>
      </c>
      <c r="B1747" s="294" t="s">
        <v>1914</v>
      </c>
      <c r="C1747" s="295"/>
      <c r="D1747" s="298" t="s">
        <v>44</v>
      </c>
      <c r="E1747" s="170" t="s">
        <v>1051</v>
      </c>
    </row>
    <row r="1748" spans="1:5" x14ac:dyDescent="0.25">
      <c r="A1748" s="293"/>
      <c r="B1748" s="296"/>
      <c r="C1748" s="297"/>
      <c r="D1748" s="299"/>
      <c r="E1748" s="171" t="s">
        <v>1052</v>
      </c>
    </row>
    <row r="1749" spans="1:5" x14ac:dyDescent="0.25">
      <c r="A1749" s="284" t="s">
        <v>1915</v>
      </c>
      <c r="B1749" s="286" t="s">
        <v>1914</v>
      </c>
      <c r="C1749" s="287"/>
      <c r="D1749" s="290" t="s">
        <v>44</v>
      </c>
      <c r="E1749" s="172" t="s">
        <v>1051</v>
      </c>
    </row>
    <row r="1750" spans="1:5" x14ac:dyDescent="0.25">
      <c r="A1750" s="285"/>
      <c r="B1750" s="288"/>
      <c r="C1750" s="289"/>
      <c r="D1750" s="291"/>
      <c r="E1750" s="173" t="s">
        <v>1052</v>
      </c>
    </row>
    <row r="1751" spans="1:5" x14ac:dyDescent="0.25">
      <c r="A1751" s="292" t="s">
        <v>1916</v>
      </c>
      <c r="B1751" s="294" t="s">
        <v>1914</v>
      </c>
      <c r="C1751" s="295"/>
      <c r="D1751" s="298" t="s">
        <v>44</v>
      </c>
      <c r="E1751" s="170" t="s">
        <v>1051</v>
      </c>
    </row>
    <row r="1752" spans="1:5" x14ac:dyDescent="0.25">
      <c r="A1752" s="293"/>
      <c r="B1752" s="296"/>
      <c r="C1752" s="297"/>
      <c r="D1752" s="299"/>
      <c r="E1752" s="171" t="s">
        <v>1052</v>
      </c>
    </row>
    <row r="1753" spans="1:5" x14ac:dyDescent="0.25">
      <c r="A1753" s="284" t="s">
        <v>1917</v>
      </c>
      <c r="B1753" s="286" t="s">
        <v>1914</v>
      </c>
      <c r="C1753" s="287"/>
      <c r="D1753" s="290" t="s">
        <v>44</v>
      </c>
      <c r="E1753" s="172" t="s">
        <v>1051</v>
      </c>
    </row>
    <row r="1754" spans="1:5" x14ac:dyDescent="0.25">
      <c r="A1754" s="285"/>
      <c r="B1754" s="288"/>
      <c r="C1754" s="289"/>
      <c r="D1754" s="291"/>
      <c r="E1754" s="173" t="s">
        <v>1052</v>
      </c>
    </row>
    <row r="1755" spans="1:5" x14ac:dyDescent="0.25">
      <c r="A1755" s="292" t="s">
        <v>1918</v>
      </c>
      <c r="B1755" s="294" t="s">
        <v>1914</v>
      </c>
      <c r="C1755" s="295"/>
      <c r="D1755" s="298" t="s">
        <v>44</v>
      </c>
      <c r="E1755" s="170" t="s">
        <v>1051</v>
      </c>
    </row>
    <row r="1756" spans="1:5" x14ac:dyDescent="0.25">
      <c r="A1756" s="293"/>
      <c r="B1756" s="296"/>
      <c r="C1756" s="297"/>
      <c r="D1756" s="299"/>
      <c r="E1756" s="171" t="s">
        <v>1052</v>
      </c>
    </row>
    <row r="1757" spans="1:5" x14ac:dyDescent="0.25">
      <c r="A1757" s="284" t="s">
        <v>1919</v>
      </c>
      <c r="B1757" s="286" t="s">
        <v>1920</v>
      </c>
      <c r="C1757" s="287"/>
      <c r="D1757" s="290" t="s">
        <v>44</v>
      </c>
      <c r="E1757" s="172" t="s">
        <v>1051</v>
      </c>
    </row>
    <row r="1758" spans="1:5" x14ac:dyDescent="0.25">
      <c r="A1758" s="285"/>
      <c r="B1758" s="288"/>
      <c r="C1758" s="289"/>
      <c r="D1758" s="291"/>
      <c r="E1758" s="173" t="s">
        <v>1052</v>
      </c>
    </row>
    <row r="1759" spans="1:5" x14ac:dyDescent="0.25">
      <c r="A1759" s="292" t="s">
        <v>1921</v>
      </c>
      <c r="B1759" s="294" t="s">
        <v>1920</v>
      </c>
      <c r="C1759" s="295"/>
      <c r="D1759" s="298" t="s">
        <v>44</v>
      </c>
      <c r="E1759" s="170" t="s">
        <v>1051</v>
      </c>
    </row>
    <row r="1760" spans="1:5" x14ac:dyDescent="0.25">
      <c r="A1760" s="293"/>
      <c r="B1760" s="296"/>
      <c r="C1760" s="297"/>
      <c r="D1760" s="299"/>
      <c r="E1760" s="171" t="s">
        <v>1052</v>
      </c>
    </row>
    <row r="1761" spans="1:5" x14ac:dyDescent="0.25">
      <c r="A1761" s="284" t="s">
        <v>1922</v>
      </c>
      <c r="B1761" s="286" t="s">
        <v>1920</v>
      </c>
      <c r="C1761" s="287"/>
      <c r="D1761" s="290" t="s">
        <v>44</v>
      </c>
      <c r="E1761" s="172" t="s">
        <v>1051</v>
      </c>
    </row>
    <row r="1762" spans="1:5" x14ac:dyDescent="0.25">
      <c r="A1762" s="285"/>
      <c r="B1762" s="288"/>
      <c r="C1762" s="289"/>
      <c r="D1762" s="291"/>
      <c r="E1762" s="173" t="s">
        <v>1052</v>
      </c>
    </row>
    <row r="1763" spans="1:5" x14ac:dyDescent="0.25">
      <c r="A1763" s="292" t="s">
        <v>1923</v>
      </c>
      <c r="B1763" s="294" t="s">
        <v>1920</v>
      </c>
      <c r="C1763" s="295"/>
      <c r="D1763" s="298" t="s">
        <v>44</v>
      </c>
      <c r="E1763" s="170" t="s">
        <v>1051</v>
      </c>
    </row>
    <row r="1764" spans="1:5" x14ac:dyDescent="0.25">
      <c r="A1764" s="293"/>
      <c r="B1764" s="296"/>
      <c r="C1764" s="297"/>
      <c r="D1764" s="299"/>
      <c r="E1764" s="171" t="s">
        <v>1052</v>
      </c>
    </row>
    <row r="1765" spans="1:5" x14ac:dyDescent="0.25">
      <c r="A1765" s="284" t="s">
        <v>1924</v>
      </c>
      <c r="B1765" s="286" t="s">
        <v>1925</v>
      </c>
      <c r="C1765" s="287"/>
      <c r="D1765" s="290" t="s">
        <v>44</v>
      </c>
      <c r="E1765" s="172" t="s">
        <v>1051</v>
      </c>
    </row>
    <row r="1766" spans="1:5" x14ac:dyDescent="0.25">
      <c r="A1766" s="285"/>
      <c r="B1766" s="288"/>
      <c r="C1766" s="289"/>
      <c r="D1766" s="291"/>
      <c r="E1766" s="173" t="s">
        <v>1052</v>
      </c>
    </row>
    <row r="1767" spans="1:5" x14ac:dyDescent="0.25">
      <c r="A1767" s="292" t="s">
        <v>1926</v>
      </c>
      <c r="B1767" s="294" t="s">
        <v>1925</v>
      </c>
      <c r="C1767" s="295"/>
      <c r="D1767" s="298" t="s">
        <v>44</v>
      </c>
      <c r="E1767" s="170" t="s">
        <v>1051</v>
      </c>
    </row>
    <row r="1768" spans="1:5" x14ac:dyDescent="0.25">
      <c r="A1768" s="293"/>
      <c r="B1768" s="296"/>
      <c r="C1768" s="297"/>
      <c r="D1768" s="299"/>
      <c r="E1768" s="171" t="s">
        <v>1052</v>
      </c>
    </row>
    <row r="1769" spans="1:5" x14ac:dyDescent="0.25">
      <c r="A1769" s="284" t="s">
        <v>1927</v>
      </c>
      <c r="B1769" s="286" t="s">
        <v>1925</v>
      </c>
      <c r="C1769" s="287"/>
      <c r="D1769" s="290" t="s">
        <v>44</v>
      </c>
      <c r="E1769" s="172" t="s">
        <v>1051</v>
      </c>
    </row>
    <row r="1770" spans="1:5" x14ac:dyDescent="0.25">
      <c r="A1770" s="285"/>
      <c r="B1770" s="288"/>
      <c r="C1770" s="289"/>
      <c r="D1770" s="291"/>
      <c r="E1770" s="173" t="s">
        <v>1052</v>
      </c>
    </row>
    <row r="1771" spans="1:5" x14ac:dyDescent="0.25">
      <c r="A1771" s="292" t="s">
        <v>1928</v>
      </c>
      <c r="B1771" s="294" t="s">
        <v>1925</v>
      </c>
      <c r="C1771" s="295"/>
      <c r="D1771" s="298" t="s">
        <v>44</v>
      </c>
      <c r="E1771" s="170" t="s">
        <v>1051</v>
      </c>
    </row>
    <row r="1772" spans="1:5" x14ac:dyDescent="0.25">
      <c r="A1772" s="293"/>
      <c r="B1772" s="296"/>
      <c r="C1772" s="297"/>
      <c r="D1772" s="299"/>
      <c r="E1772" s="171" t="s">
        <v>1052</v>
      </c>
    </row>
    <row r="1773" spans="1:5" x14ac:dyDescent="0.25">
      <c r="A1773" s="284" t="s">
        <v>1929</v>
      </c>
      <c r="B1773" s="286" t="s">
        <v>1925</v>
      </c>
      <c r="C1773" s="287"/>
      <c r="D1773" s="290" t="s">
        <v>44</v>
      </c>
      <c r="E1773" s="172" t="s">
        <v>1051</v>
      </c>
    </row>
    <row r="1774" spans="1:5" x14ac:dyDescent="0.25">
      <c r="A1774" s="285"/>
      <c r="B1774" s="288"/>
      <c r="C1774" s="289"/>
      <c r="D1774" s="291"/>
      <c r="E1774" s="173" t="s">
        <v>1052</v>
      </c>
    </row>
    <row r="1775" spans="1:5" x14ac:dyDescent="0.25">
      <c r="A1775" s="292" t="s">
        <v>1930</v>
      </c>
      <c r="B1775" s="294" t="s">
        <v>1925</v>
      </c>
      <c r="C1775" s="295"/>
      <c r="D1775" s="298" t="s">
        <v>44</v>
      </c>
      <c r="E1775" s="170" t="s">
        <v>1051</v>
      </c>
    </row>
    <row r="1776" spans="1:5" x14ac:dyDescent="0.25">
      <c r="A1776" s="293"/>
      <c r="B1776" s="296"/>
      <c r="C1776" s="297"/>
      <c r="D1776" s="299"/>
      <c r="E1776" s="171" t="s">
        <v>1052</v>
      </c>
    </row>
    <row r="1777" spans="1:5" x14ac:dyDescent="0.25">
      <c r="A1777" s="284" t="s">
        <v>1931</v>
      </c>
      <c r="B1777" s="286" t="s">
        <v>1925</v>
      </c>
      <c r="C1777" s="287"/>
      <c r="D1777" s="290" t="s">
        <v>44</v>
      </c>
      <c r="E1777" s="172" t="s">
        <v>1051</v>
      </c>
    </row>
    <row r="1778" spans="1:5" x14ac:dyDescent="0.25">
      <c r="A1778" s="285"/>
      <c r="B1778" s="288"/>
      <c r="C1778" s="289"/>
      <c r="D1778" s="291"/>
      <c r="E1778" s="173" t="s">
        <v>1052</v>
      </c>
    </row>
    <row r="1779" spans="1:5" x14ac:dyDescent="0.25">
      <c r="A1779" s="292" t="s">
        <v>1932</v>
      </c>
      <c r="B1779" s="294" t="s">
        <v>1925</v>
      </c>
      <c r="C1779" s="295"/>
      <c r="D1779" s="298" t="s">
        <v>44</v>
      </c>
      <c r="E1779" s="170" t="s">
        <v>1051</v>
      </c>
    </row>
    <row r="1780" spans="1:5" x14ac:dyDescent="0.25">
      <c r="A1780" s="293"/>
      <c r="B1780" s="296"/>
      <c r="C1780" s="297"/>
      <c r="D1780" s="299"/>
      <c r="E1780" s="171" t="s">
        <v>1052</v>
      </c>
    </row>
    <row r="1781" spans="1:5" x14ac:dyDescent="0.25">
      <c r="A1781" s="284" t="s">
        <v>1933</v>
      </c>
      <c r="B1781" s="286" t="s">
        <v>1925</v>
      </c>
      <c r="C1781" s="287"/>
      <c r="D1781" s="290" t="s">
        <v>44</v>
      </c>
      <c r="E1781" s="172" t="s">
        <v>1051</v>
      </c>
    </row>
    <row r="1782" spans="1:5" x14ac:dyDescent="0.25">
      <c r="A1782" s="285"/>
      <c r="B1782" s="288"/>
      <c r="C1782" s="289"/>
      <c r="D1782" s="291"/>
      <c r="E1782" s="173" t="s">
        <v>1052</v>
      </c>
    </row>
    <row r="1783" spans="1:5" x14ac:dyDescent="0.25">
      <c r="A1783" s="292" t="s">
        <v>1934</v>
      </c>
      <c r="B1783" s="294" t="s">
        <v>1935</v>
      </c>
      <c r="C1783" s="295"/>
      <c r="D1783" s="298" t="s">
        <v>44</v>
      </c>
      <c r="E1783" s="170" t="s">
        <v>1051</v>
      </c>
    </row>
    <row r="1784" spans="1:5" x14ac:dyDescent="0.25">
      <c r="A1784" s="293"/>
      <c r="B1784" s="296"/>
      <c r="C1784" s="297"/>
      <c r="D1784" s="299"/>
      <c r="E1784" s="171" t="s">
        <v>1052</v>
      </c>
    </row>
    <row r="1785" spans="1:5" x14ac:dyDescent="0.25">
      <c r="A1785" s="284" t="s">
        <v>1936</v>
      </c>
      <c r="B1785" s="286" t="s">
        <v>1935</v>
      </c>
      <c r="C1785" s="287"/>
      <c r="D1785" s="290" t="s">
        <v>44</v>
      </c>
      <c r="E1785" s="172" t="s">
        <v>1051</v>
      </c>
    </row>
    <row r="1786" spans="1:5" x14ac:dyDescent="0.25">
      <c r="A1786" s="285"/>
      <c r="B1786" s="288"/>
      <c r="C1786" s="289"/>
      <c r="D1786" s="291"/>
      <c r="E1786" s="173" t="s">
        <v>1052</v>
      </c>
    </row>
    <row r="1787" spans="1:5" x14ac:dyDescent="0.25">
      <c r="A1787" s="292" t="s">
        <v>1937</v>
      </c>
      <c r="B1787" s="294" t="s">
        <v>1935</v>
      </c>
      <c r="C1787" s="295"/>
      <c r="D1787" s="298" t="s">
        <v>44</v>
      </c>
      <c r="E1787" s="170" t="s">
        <v>1051</v>
      </c>
    </row>
    <row r="1788" spans="1:5" x14ac:dyDescent="0.25">
      <c r="A1788" s="293"/>
      <c r="B1788" s="296"/>
      <c r="C1788" s="297"/>
      <c r="D1788" s="299"/>
      <c r="E1788" s="171" t="s">
        <v>1052</v>
      </c>
    </row>
    <row r="1789" spans="1:5" x14ac:dyDescent="0.25">
      <c r="A1789" s="284" t="s">
        <v>1938</v>
      </c>
      <c r="B1789" s="286" t="s">
        <v>1935</v>
      </c>
      <c r="C1789" s="287"/>
      <c r="D1789" s="290" t="s">
        <v>44</v>
      </c>
      <c r="E1789" s="172" t="s">
        <v>1051</v>
      </c>
    </row>
    <row r="1790" spans="1:5" x14ac:dyDescent="0.25">
      <c r="A1790" s="285"/>
      <c r="B1790" s="288"/>
      <c r="C1790" s="289"/>
      <c r="D1790" s="291"/>
      <c r="E1790" s="173" t="s">
        <v>1052</v>
      </c>
    </row>
    <row r="1791" spans="1:5" x14ac:dyDescent="0.25">
      <c r="A1791" s="292" t="s">
        <v>1939</v>
      </c>
      <c r="B1791" s="294" t="s">
        <v>1935</v>
      </c>
      <c r="C1791" s="295"/>
      <c r="D1791" s="298" t="s">
        <v>44</v>
      </c>
      <c r="E1791" s="170" t="s">
        <v>1051</v>
      </c>
    </row>
    <row r="1792" spans="1:5" x14ac:dyDescent="0.25">
      <c r="A1792" s="293"/>
      <c r="B1792" s="296"/>
      <c r="C1792" s="297"/>
      <c r="D1792" s="299"/>
      <c r="E1792" s="171" t="s">
        <v>1052</v>
      </c>
    </row>
    <row r="1793" spans="1:5" x14ac:dyDescent="0.25">
      <c r="A1793" s="284" t="s">
        <v>1940</v>
      </c>
      <c r="B1793" s="286" t="s">
        <v>1935</v>
      </c>
      <c r="C1793" s="287"/>
      <c r="D1793" s="290" t="s">
        <v>44</v>
      </c>
      <c r="E1793" s="172" t="s">
        <v>1051</v>
      </c>
    </row>
    <row r="1794" spans="1:5" x14ac:dyDescent="0.25">
      <c r="A1794" s="285"/>
      <c r="B1794" s="288"/>
      <c r="C1794" s="289"/>
      <c r="D1794" s="291"/>
      <c r="E1794" s="173" t="s">
        <v>1052</v>
      </c>
    </row>
    <row r="1795" spans="1:5" x14ac:dyDescent="0.25">
      <c r="A1795" s="292" t="s">
        <v>1941</v>
      </c>
      <c r="B1795" s="294" t="s">
        <v>1935</v>
      </c>
      <c r="C1795" s="295"/>
      <c r="D1795" s="298" t="s">
        <v>44</v>
      </c>
      <c r="E1795" s="170" t="s">
        <v>1051</v>
      </c>
    </row>
    <row r="1796" spans="1:5" x14ac:dyDescent="0.25">
      <c r="A1796" s="293"/>
      <c r="B1796" s="296"/>
      <c r="C1796" s="297"/>
      <c r="D1796" s="299"/>
      <c r="E1796" s="171" t="s">
        <v>1052</v>
      </c>
    </row>
    <row r="1797" spans="1:5" x14ac:dyDescent="0.25">
      <c r="A1797" s="284" t="s">
        <v>1942</v>
      </c>
      <c r="B1797" s="286" t="s">
        <v>1935</v>
      </c>
      <c r="C1797" s="287"/>
      <c r="D1797" s="290" t="s">
        <v>44</v>
      </c>
      <c r="E1797" s="172" t="s">
        <v>1051</v>
      </c>
    </row>
    <row r="1798" spans="1:5" x14ac:dyDescent="0.25">
      <c r="A1798" s="285"/>
      <c r="B1798" s="288"/>
      <c r="C1798" s="289"/>
      <c r="D1798" s="291"/>
      <c r="E1798" s="173" t="s">
        <v>1052</v>
      </c>
    </row>
    <row r="1799" spans="1:5" x14ac:dyDescent="0.25">
      <c r="A1799" s="292" t="s">
        <v>1943</v>
      </c>
      <c r="B1799" s="294" t="s">
        <v>1944</v>
      </c>
      <c r="C1799" s="295"/>
      <c r="D1799" s="298" t="s">
        <v>44</v>
      </c>
      <c r="E1799" s="170" t="s">
        <v>1051</v>
      </c>
    </row>
    <row r="1800" spans="1:5" x14ac:dyDescent="0.25">
      <c r="A1800" s="293"/>
      <c r="B1800" s="296"/>
      <c r="C1800" s="297"/>
      <c r="D1800" s="299"/>
      <c r="E1800" s="171" t="s">
        <v>1052</v>
      </c>
    </row>
    <row r="1801" spans="1:5" x14ac:dyDescent="0.25">
      <c r="A1801" s="284" t="s">
        <v>1945</v>
      </c>
      <c r="B1801" s="286" t="s">
        <v>1944</v>
      </c>
      <c r="C1801" s="287"/>
      <c r="D1801" s="290" t="s">
        <v>44</v>
      </c>
      <c r="E1801" s="172" t="s">
        <v>1051</v>
      </c>
    </row>
    <row r="1802" spans="1:5" x14ac:dyDescent="0.25">
      <c r="A1802" s="285"/>
      <c r="B1802" s="288"/>
      <c r="C1802" s="289"/>
      <c r="D1802" s="291"/>
      <c r="E1802" s="173" t="s">
        <v>1052</v>
      </c>
    </row>
    <row r="1803" spans="1:5" x14ac:dyDescent="0.25">
      <c r="A1803" s="292" t="s">
        <v>1946</v>
      </c>
      <c r="B1803" s="294" t="s">
        <v>1944</v>
      </c>
      <c r="C1803" s="295"/>
      <c r="D1803" s="298" t="s">
        <v>44</v>
      </c>
      <c r="E1803" s="170" t="s">
        <v>1051</v>
      </c>
    </row>
    <row r="1804" spans="1:5" x14ac:dyDescent="0.25">
      <c r="A1804" s="293"/>
      <c r="B1804" s="296"/>
      <c r="C1804" s="297"/>
      <c r="D1804" s="299"/>
      <c r="E1804" s="171" t="s">
        <v>1052</v>
      </c>
    </row>
    <row r="1805" spans="1:5" x14ac:dyDescent="0.25">
      <c r="A1805" s="284" t="s">
        <v>1947</v>
      </c>
      <c r="B1805" s="286" t="s">
        <v>1944</v>
      </c>
      <c r="C1805" s="287"/>
      <c r="D1805" s="290" t="s">
        <v>44</v>
      </c>
      <c r="E1805" s="172" t="s">
        <v>1051</v>
      </c>
    </row>
    <row r="1806" spans="1:5" x14ac:dyDescent="0.25">
      <c r="A1806" s="285"/>
      <c r="B1806" s="288"/>
      <c r="C1806" s="289"/>
      <c r="D1806" s="291"/>
      <c r="E1806" s="173" t="s">
        <v>1052</v>
      </c>
    </row>
    <row r="1807" spans="1:5" x14ac:dyDescent="0.25">
      <c r="A1807" s="292" t="s">
        <v>1948</v>
      </c>
      <c r="B1807" s="294" t="s">
        <v>1944</v>
      </c>
      <c r="C1807" s="295"/>
      <c r="D1807" s="298" t="s">
        <v>44</v>
      </c>
      <c r="E1807" s="170" t="s">
        <v>1051</v>
      </c>
    </row>
    <row r="1808" spans="1:5" x14ac:dyDescent="0.25">
      <c r="A1808" s="293"/>
      <c r="B1808" s="296"/>
      <c r="C1808" s="297"/>
      <c r="D1808" s="299"/>
      <c r="E1808" s="171" t="s">
        <v>1052</v>
      </c>
    </row>
    <row r="1809" spans="1:5" x14ac:dyDescent="0.25">
      <c r="A1809" s="284" t="s">
        <v>1949</v>
      </c>
      <c r="B1809" s="286" t="s">
        <v>1944</v>
      </c>
      <c r="C1809" s="287"/>
      <c r="D1809" s="290" t="s">
        <v>44</v>
      </c>
      <c r="E1809" s="172" t="s">
        <v>1051</v>
      </c>
    </row>
    <row r="1810" spans="1:5" x14ac:dyDescent="0.25">
      <c r="A1810" s="285"/>
      <c r="B1810" s="288"/>
      <c r="C1810" s="289"/>
      <c r="D1810" s="291"/>
      <c r="E1810" s="173" t="s">
        <v>1052</v>
      </c>
    </row>
    <row r="1811" spans="1:5" x14ac:dyDescent="0.25">
      <c r="A1811" s="292" t="s">
        <v>1950</v>
      </c>
      <c r="B1811" s="294" t="s">
        <v>1944</v>
      </c>
      <c r="C1811" s="295"/>
      <c r="D1811" s="298" t="s">
        <v>44</v>
      </c>
      <c r="E1811" s="170" t="s">
        <v>1051</v>
      </c>
    </row>
    <row r="1812" spans="1:5" x14ac:dyDescent="0.25">
      <c r="A1812" s="293"/>
      <c r="B1812" s="296"/>
      <c r="C1812" s="297"/>
      <c r="D1812" s="299"/>
      <c r="E1812" s="171" t="s">
        <v>1052</v>
      </c>
    </row>
    <row r="1813" spans="1:5" x14ac:dyDescent="0.25">
      <c r="A1813" s="284" t="s">
        <v>1951</v>
      </c>
      <c r="B1813" s="286" t="s">
        <v>1944</v>
      </c>
      <c r="C1813" s="287"/>
      <c r="D1813" s="290" t="s">
        <v>44</v>
      </c>
      <c r="E1813" s="172" t="s">
        <v>1051</v>
      </c>
    </row>
    <row r="1814" spans="1:5" x14ac:dyDescent="0.25">
      <c r="A1814" s="285"/>
      <c r="B1814" s="288"/>
      <c r="C1814" s="289"/>
      <c r="D1814" s="291"/>
      <c r="E1814" s="173" t="s">
        <v>1052</v>
      </c>
    </row>
    <row r="1815" spans="1:5" x14ac:dyDescent="0.25">
      <c r="A1815" s="292" t="s">
        <v>1952</v>
      </c>
      <c r="B1815" s="294" t="s">
        <v>1944</v>
      </c>
      <c r="C1815" s="295"/>
      <c r="D1815" s="298" t="s">
        <v>44</v>
      </c>
      <c r="E1815" s="170" t="s">
        <v>1051</v>
      </c>
    </row>
    <row r="1816" spans="1:5" x14ac:dyDescent="0.25">
      <c r="A1816" s="293"/>
      <c r="B1816" s="296"/>
      <c r="C1816" s="297"/>
      <c r="D1816" s="299"/>
      <c r="E1816" s="171" t="s">
        <v>1052</v>
      </c>
    </row>
    <row r="1817" spans="1:5" x14ac:dyDescent="0.25">
      <c r="A1817" s="284" t="s">
        <v>1953</v>
      </c>
      <c r="B1817" s="286" t="s">
        <v>1944</v>
      </c>
      <c r="C1817" s="287"/>
      <c r="D1817" s="290" t="s">
        <v>44</v>
      </c>
      <c r="E1817" s="172" t="s">
        <v>1051</v>
      </c>
    </row>
    <row r="1818" spans="1:5" x14ac:dyDescent="0.25">
      <c r="A1818" s="285"/>
      <c r="B1818" s="288"/>
      <c r="C1818" s="289"/>
      <c r="D1818" s="291"/>
      <c r="E1818" s="173" t="s">
        <v>1052</v>
      </c>
    </row>
    <row r="1819" spans="1:5" x14ac:dyDescent="0.25">
      <c r="A1819" s="292" t="s">
        <v>1954</v>
      </c>
      <c r="B1819" s="294" t="s">
        <v>1944</v>
      </c>
      <c r="C1819" s="295"/>
      <c r="D1819" s="298" t="s">
        <v>44</v>
      </c>
      <c r="E1819" s="170" t="s">
        <v>1051</v>
      </c>
    </row>
    <row r="1820" spans="1:5" x14ac:dyDescent="0.25">
      <c r="A1820" s="293"/>
      <c r="B1820" s="296"/>
      <c r="C1820" s="297"/>
      <c r="D1820" s="299"/>
      <c r="E1820" s="171" t="s">
        <v>1052</v>
      </c>
    </row>
    <row r="1821" spans="1:5" x14ac:dyDescent="0.25">
      <c r="A1821" s="284" t="s">
        <v>1955</v>
      </c>
      <c r="B1821" s="286" t="s">
        <v>1944</v>
      </c>
      <c r="C1821" s="287"/>
      <c r="D1821" s="290" t="s">
        <v>44</v>
      </c>
      <c r="E1821" s="172" t="s">
        <v>1051</v>
      </c>
    </row>
    <row r="1822" spans="1:5" x14ac:dyDescent="0.25">
      <c r="A1822" s="285"/>
      <c r="B1822" s="288"/>
      <c r="C1822" s="289"/>
      <c r="D1822" s="291"/>
      <c r="E1822" s="173" t="s">
        <v>1052</v>
      </c>
    </row>
    <row r="1823" spans="1:5" x14ac:dyDescent="0.25">
      <c r="A1823" s="292" t="s">
        <v>1956</v>
      </c>
      <c r="B1823" s="294" t="s">
        <v>1944</v>
      </c>
      <c r="C1823" s="295"/>
      <c r="D1823" s="298" t="s">
        <v>44</v>
      </c>
      <c r="E1823" s="170" t="s">
        <v>1051</v>
      </c>
    </row>
    <row r="1824" spans="1:5" x14ac:dyDescent="0.25">
      <c r="A1824" s="293"/>
      <c r="B1824" s="296"/>
      <c r="C1824" s="297"/>
      <c r="D1824" s="299"/>
      <c r="E1824" s="171" t="s">
        <v>1052</v>
      </c>
    </row>
    <row r="1825" spans="1:5" x14ac:dyDescent="0.25">
      <c r="A1825" s="284" t="s">
        <v>1957</v>
      </c>
      <c r="B1825" s="286" t="s">
        <v>1944</v>
      </c>
      <c r="C1825" s="287"/>
      <c r="D1825" s="290" t="s">
        <v>44</v>
      </c>
      <c r="E1825" s="172" t="s">
        <v>1051</v>
      </c>
    </row>
    <row r="1826" spans="1:5" x14ac:dyDescent="0.25">
      <c r="A1826" s="285"/>
      <c r="B1826" s="288"/>
      <c r="C1826" s="289"/>
      <c r="D1826" s="291"/>
      <c r="E1826" s="173" t="s">
        <v>1052</v>
      </c>
    </row>
    <row r="1827" spans="1:5" x14ac:dyDescent="0.25">
      <c r="A1827" s="292" t="s">
        <v>1958</v>
      </c>
      <c r="B1827" s="294" t="s">
        <v>1944</v>
      </c>
      <c r="C1827" s="295"/>
      <c r="D1827" s="298" t="s">
        <v>44</v>
      </c>
      <c r="E1827" s="170" t="s">
        <v>1051</v>
      </c>
    </row>
    <row r="1828" spans="1:5" x14ac:dyDescent="0.25">
      <c r="A1828" s="293"/>
      <c r="B1828" s="296"/>
      <c r="C1828" s="297"/>
      <c r="D1828" s="299"/>
      <c r="E1828" s="171" t="s">
        <v>1052</v>
      </c>
    </row>
    <row r="1829" spans="1:5" x14ac:dyDescent="0.25">
      <c r="A1829" s="284" t="s">
        <v>1959</v>
      </c>
      <c r="B1829" s="286" t="s">
        <v>1960</v>
      </c>
      <c r="C1829" s="287"/>
      <c r="D1829" s="290" t="s">
        <v>44</v>
      </c>
      <c r="E1829" s="172" t="s">
        <v>1051</v>
      </c>
    </row>
    <row r="1830" spans="1:5" x14ac:dyDescent="0.25">
      <c r="A1830" s="285"/>
      <c r="B1830" s="288"/>
      <c r="C1830" s="289"/>
      <c r="D1830" s="291"/>
      <c r="E1830" s="173" t="s">
        <v>1052</v>
      </c>
    </row>
    <row r="1831" spans="1:5" x14ac:dyDescent="0.25">
      <c r="A1831" s="292" t="s">
        <v>1961</v>
      </c>
      <c r="B1831" s="294" t="s">
        <v>1960</v>
      </c>
      <c r="C1831" s="295"/>
      <c r="D1831" s="298" t="s">
        <v>44</v>
      </c>
      <c r="E1831" s="170" t="s">
        <v>1051</v>
      </c>
    </row>
    <row r="1832" spans="1:5" x14ac:dyDescent="0.25">
      <c r="A1832" s="293"/>
      <c r="B1832" s="296"/>
      <c r="C1832" s="297"/>
      <c r="D1832" s="299"/>
      <c r="E1832" s="171" t="s">
        <v>1052</v>
      </c>
    </row>
    <row r="1833" spans="1:5" x14ac:dyDescent="0.25">
      <c r="A1833" s="284" t="s">
        <v>1962</v>
      </c>
      <c r="B1833" s="286" t="s">
        <v>1960</v>
      </c>
      <c r="C1833" s="287"/>
      <c r="D1833" s="290" t="s">
        <v>44</v>
      </c>
      <c r="E1833" s="172" t="s">
        <v>1051</v>
      </c>
    </row>
    <row r="1834" spans="1:5" x14ac:dyDescent="0.25">
      <c r="A1834" s="285"/>
      <c r="B1834" s="288"/>
      <c r="C1834" s="289"/>
      <c r="D1834" s="291"/>
      <c r="E1834" s="173" t="s">
        <v>1052</v>
      </c>
    </row>
    <row r="1835" spans="1:5" x14ac:dyDescent="0.25">
      <c r="A1835" s="292" t="s">
        <v>1963</v>
      </c>
      <c r="B1835" s="294" t="s">
        <v>1960</v>
      </c>
      <c r="C1835" s="295"/>
      <c r="D1835" s="298" t="s">
        <v>44</v>
      </c>
      <c r="E1835" s="170" t="s">
        <v>1051</v>
      </c>
    </row>
    <row r="1836" spans="1:5" x14ac:dyDescent="0.25">
      <c r="A1836" s="293"/>
      <c r="B1836" s="296"/>
      <c r="C1836" s="297"/>
      <c r="D1836" s="299"/>
      <c r="E1836" s="171" t="s">
        <v>1052</v>
      </c>
    </row>
    <row r="1837" spans="1:5" x14ac:dyDescent="0.25">
      <c r="A1837" s="284" t="s">
        <v>1964</v>
      </c>
      <c r="B1837" s="286" t="s">
        <v>1960</v>
      </c>
      <c r="C1837" s="287"/>
      <c r="D1837" s="290" t="s">
        <v>44</v>
      </c>
      <c r="E1837" s="172" t="s">
        <v>1051</v>
      </c>
    </row>
    <row r="1838" spans="1:5" x14ac:dyDescent="0.25">
      <c r="A1838" s="285"/>
      <c r="B1838" s="288"/>
      <c r="C1838" s="289"/>
      <c r="D1838" s="291"/>
      <c r="E1838" s="173" t="s">
        <v>1052</v>
      </c>
    </row>
    <row r="1839" spans="1:5" x14ac:dyDescent="0.25">
      <c r="A1839" s="292" t="s">
        <v>1965</v>
      </c>
      <c r="B1839" s="294" t="s">
        <v>1960</v>
      </c>
      <c r="C1839" s="295"/>
      <c r="D1839" s="298" t="s">
        <v>44</v>
      </c>
      <c r="E1839" s="170" t="s">
        <v>1051</v>
      </c>
    </row>
    <row r="1840" spans="1:5" x14ac:dyDescent="0.25">
      <c r="A1840" s="293"/>
      <c r="B1840" s="296"/>
      <c r="C1840" s="297"/>
      <c r="D1840" s="299"/>
      <c r="E1840" s="171" t="s">
        <v>1052</v>
      </c>
    </row>
    <row r="1841" spans="1:5" x14ac:dyDescent="0.25">
      <c r="A1841" s="284" t="s">
        <v>1966</v>
      </c>
      <c r="B1841" s="286" t="s">
        <v>1960</v>
      </c>
      <c r="C1841" s="287"/>
      <c r="D1841" s="290" t="s">
        <v>44</v>
      </c>
      <c r="E1841" s="172" t="s">
        <v>1051</v>
      </c>
    </row>
    <row r="1842" spans="1:5" x14ac:dyDescent="0.25">
      <c r="A1842" s="285"/>
      <c r="B1842" s="288"/>
      <c r="C1842" s="289"/>
      <c r="D1842" s="291"/>
      <c r="E1842" s="173" t="s">
        <v>1052</v>
      </c>
    </row>
    <row r="1843" spans="1:5" x14ac:dyDescent="0.25">
      <c r="A1843" s="292" t="s">
        <v>1967</v>
      </c>
      <c r="B1843" s="294" t="s">
        <v>1960</v>
      </c>
      <c r="C1843" s="295"/>
      <c r="D1843" s="298" t="s">
        <v>44</v>
      </c>
      <c r="E1843" s="170" t="s">
        <v>1051</v>
      </c>
    </row>
    <row r="1844" spans="1:5" x14ac:dyDescent="0.25">
      <c r="A1844" s="293"/>
      <c r="B1844" s="296"/>
      <c r="C1844" s="297"/>
      <c r="D1844" s="299"/>
      <c r="E1844" s="171" t="s">
        <v>1052</v>
      </c>
    </row>
    <row r="1845" spans="1:5" x14ac:dyDescent="0.25">
      <c r="A1845" s="284" t="s">
        <v>1968</v>
      </c>
      <c r="B1845" s="286" t="s">
        <v>1960</v>
      </c>
      <c r="C1845" s="287"/>
      <c r="D1845" s="290" t="s">
        <v>44</v>
      </c>
      <c r="E1845" s="172" t="s">
        <v>1051</v>
      </c>
    </row>
    <row r="1846" spans="1:5" x14ac:dyDescent="0.25">
      <c r="A1846" s="285"/>
      <c r="B1846" s="288"/>
      <c r="C1846" s="289"/>
      <c r="D1846" s="291"/>
      <c r="E1846" s="173" t="s">
        <v>1052</v>
      </c>
    </row>
    <row r="1847" spans="1:5" x14ac:dyDescent="0.25">
      <c r="A1847" s="292" t="s">
        <v>1969</v>
      </c>
      <c r="B1847" s="294" t="s">
        <v>1960</v>
      </c>
      <c r="C1847" s="295"/>
      <c r="D1847" s="298" t="s">
        <v>44</v>
      </c>
      <c r="E1847" s="170" t="s">
        <v>1051</v>
      </c>
    </row>
    <row r="1848" spans="1:5" x14ac:dyDescent="0.25">
      <c r="A1848" s="293"/>
      <c r="B1848" s="296"/>
      <c r="C1848" s="297"/>
      <c r="D1848" s="299"/>
      <c r="E1848" s="171" t="s">
        <v>1052</v>
      </c>
    </row>
    <row r="1849" spans="1:5" x14ac:dyDescent="0.25">
      <c r="A1849" s="284" t="s">
        <v>1970</v>
      </c>
      <c r="B1849" s="286" t="s">
        <v>1960</v>
      </c>
      <c r="C1849" s="287"/>
      <c r="D1849" s="290" t="s">
        <v>44</v>
      </c>
      <c r="E1849" s="172" t="s">
        <v>1051</v>
      </c>
    </row>
    <row r="1850" spans="1:5" x14ac:dyDescent="0.25">
      <c r="A1850" s="285"/>
      <c r="B1850" s="288"/>
      <c r="C1850" s="289"/>
      <c r="D1850" s="291"/>
      <c r="E1850" s="173" t="s">
        <v>1052</v>
      </c>
    </row>
    <row r="1851" spans="1:5" x14ac:dyDescent="0.25">
      <c r="A1851" s="292" t="s">
        <v>1971</v>
      </c>
      <c r="B1851" s="294" t="s">
        <v>1960</v>
      </c>
      <c r="C1851" s="295"/>
      <c r="D1851" s="298" t="s">
        <v>44</v>
      </c>
      <c r="E1851" s="170" t="s">
        <v>1051</v>
      </c>
    </row>
    <row r="1852" spans="1:5" x14ac:dyDescent="0.25">
      <c r="A1852" s="293"/>
      <c r="B1852" s="296"/>
      <c r="C1852" s="297"/>
      <c r="D1852" s="299"/>
      <c r="E1852" s="171" t="s">
        <v>1052</v>
      </c>
    </row>
    <row r="1853" spans="1:5" x14ac:dyDescent="0.25">
      <c r="A1853" s="284" t="s">
        <v>1972</v>
      </c>
      <c r="B1853" s="286" t="s">
        <v>1960</v>
      </c>
      <c r="C1853" s="287"/>
      <c r="D1853" s="290" t="s">
        <v>44</v>
      </c>
      <c r="E1853" s="172" t="s">
        <v>1051</v>
      </c>
    </row>
    <row r="1854" spans="1:5" x14ac:dyDescent="0.25">
      <c r="A1854" s="285"/>
      <c r="B1854" s="288"/>
      <c r="C1854" s="289"/>
      <c r="D1854" s="291"/>
      <c r="E1854" s="173" t="s">
        <v>1052</v>
      </c>
    </row>
    <row r="1855" spans="1:5" x14ac:dyDescent="0.25">
      <c r="A1855" s="292" t="s">
        <v>1973</v>
      </c>
      <c r="B1855" s="294" t="s">
        <v>1960</v>
      </c>
      <c r="C1855" s="295"/>
      <c r="D1855" s="298" t="s">
        <v>44</v>
      </c>
      <c r="E1855" s="170" t="s">
        <v>1051</v>
      </c>
    </row>
    <row r="1856" spans="1:5" x14ac:dyDescent="0.25">
      <c r="A1856" s="293"/>
      <c r="B1856" s="296"/>
      <c r="C1856" s="297"/>
      <c r="D1856" s="299"/>
      <c r="E1856" s="171" t="s">
        <v>1052</v>
      </c>
    </row>
    <row r="1857" spans="1:5" x14ac:dyDescent="0.25">
      <c r="A1857" s="284" t="s">
        <v>1974</v>
      </c>
      <c r="B1857" s="286" t="s">
        <v>1960</v>
      </c>
      <c r="C1857" s="287"/>
      <c r="D1857" s="290" t="s">
        <v>44</v>
      </c>
      <c r="E1857" s="172" t="s">
        <v>1051</v>
      </c>
    </row>
    <row r="1858" spans="1:5" x14ac:dyDescent="0.25">
      <c r="A1858" s="285"/>
      <c r="B1858" s="288"/>
      <c r="C1858" s="289"/>
      <c r="D1858" s="291"/>
      <c r="E1858" s="173" t="s">
        <v>1052</v>
      </c>
    </row>
    <row r="1859" spans="1:5" x14ac:dyDescent="0.25">
      <c r="A1859" s="292" t="s">
        <v>1975</v>
      </c>
      <c r="B1859" s="294" t="s">
        <v>1960</v>
      </c>
      <c r="C1859" s="295"/>
      <c r="D1859" s="298" t="s">
        <v>44</v>
      </c>
      <c r="E1859" s="170" t="s">
        <v>1051</v>
      </c>
    </row>
    <row r="1860" spans="1:5" x14ac:dyDescent="0.25">
      <c r="A1860" s="293"/>
      <c r="B1860" s="296"/>
      <c r="C1860" s="297"/>
      <c r="D1860" s="299"/>
      <c r="E1860" s="171" t="s">
        <v>1052</v>
      </c>
    </row>
    <row r="1861" spans="1:5" x14ac:dyDescent="0.25">
      <c r="A1861" s="284" t="s">
        <v>1976</v>
      </c>
      <c r="B1861" s="286" t="s">
        <v>1960</v>
      </c>
      <c r="C1861" s="287"/>
      <c r="D1861" s="290" t="s">
        <v>44</v>
      </c>
      <c r="E1861" s="172" t="s">
        <v>1051</v>
      </c>
    </row>
    <row r="1862" spans="1:5" x14ac:dyDescent="0.25">
      <c r="A1862" s="285"/>
      <c r="B1862" s="288"/>
      <c r="C1862" s="289"/>
      <c r="D1862" s="291"/>
      <c r="E1862" s="173" t="s">
        <v>1052</v>
      </c>
    </row>
    <row r="1863" spans="1:5" x14ac:dyDescent="0.25">
      <c r="A1863" s="292" t="s">
        <v>1977</v>
      </c>
      <c r="B1863" s="294" t="s">
        <v>1978</v>
      </c>
      <c r="C1863" s="295"/>
      <c r="D1863" s="298" t="s">
        <v>44</v>
      </c>
      <c r="E1863" s="170" t="s">
        <v>1051</v>
      </c>
    </row>
    <row r="1864" spans="1:5" x14ac:dyDescent="0.25">
      <c r="A1864" s="293"/>
      <c r="B1864" s="296"/>
      <c r="C1864" s="297"/>
      <c r="D1864" s="299"/>
      <c r="E1864" s="171" t="s">
        <v>1052</v>
      </c>
    </row>
    <row r="1865" spans="1:5" x14ac:dyDescent="0.25">
      <c r="A1865" s="284" t="s">
        <v>1979</v>
      </c>
      <c r="B1865" s="286" t="s">
        <v>1978</v>
      </c>
      <c r="C1865" s="287"/>
      <c r="D1865" s="290" t="s">
        <v>44</v>
      </c>
      <c r="E1865" s="172" t="s">
        <v>1051</v>
      </c>
    </row>
    <row r="1866" spans="1:5" x14ac:dyDescent="0.25">
      <c r="A1866" s="285"/>
      <c r="B1866" s="288"/>
      <c r="C1866" s="289"/>
      <c r="D1866" s="291"/>
      <c r="E1866" s="173" t="s">
        <v>1052</v>
      </c>
    </row>
    <row r="1867" spans="1:5" x14ac:dyDescent="0.25">
      <c r="A1867" s="292" t="s">
        <v>1779</v>
      </c>
      <c r="B1867" s="294" t="s">
        <v>1978</v>
      </c>
      <c r="C1867" s="295"/>
      <c r="D1867" s="298" t="s">
        <v>44</v>
      </c>
      <c r="E1867" s="170" t="s">
        <v>1051</v>
      </c>
    </row>
    <row r="1868" spans="1:5" x14ac:dyDescent="0.25">
      <c r="A1868" s="293"/>
      <c r="B1868" s="296"/>
      <c r="C1868" s="297"/>
      <c r="D1868" s="299"/>
      <c r="E1868" s="171" t="s">
        <v>1052</v>
      </c>
    </row>
    <row r="1869" spans="1:5" x14ac:dyDescent="0.25">
      <c r="A1869" s="284" t="s">
        <v>1538</v>
      </c>
      <c r="B1869" s="286" t="s">
        <v>1978</v>
      </c>
      <c r="C1869" s="287"/>
      <c r="D1869" s="290" t="s">
        <v>44</v>
      </c>
      <c r="E1869" s="172" t="s">
        <v>1051</v>
      </c>
    </row>
    <row r="1870" spans="1:5" x14ac:dyDescent="0.25">
      <c r="A1870" s="285"/>
      <c r="B1870" s="288"/>
      <c r="C1870" s="289"/>
      <c r="D1870" s="291"/>
      <c r="E1870" s="173" t="s">
        <v>1052</v>
      </c>
    </row>
    <row r="1871" spans="1:5" x14ac:dyDescent="0.25">
      <c r="A1871" s="292" t="s">
        <v>1980</v>
      </c>
      <c r="B1871" s="294" t="s">
        <v>1978</v>
      </c>
      <c r="C1871" s="295"/>
      <c r="D1871" s="298" t="s">
        <v>44</v>
      </c>
      <c r="E1871" s="170" t="s">
        <v>1051</v>
      </c>
    </row>
    <row r="1872" spans="1:5" x14ac:dyDescent="0.25">
      <c r="A1872" s="293"/>
      <c r="B1872" s="296"/>
      <c r="C1872" s="297"/>
      <c r="D1872" s="299"/>
      <c r="E1872" s="171" t="s">
        <v>1052</v>
      </c>
    </row>
    <row r="1873" spans="1:5" x14ac:dyDescent="0.25">
      <c r="A1873" s="284" t="s">
        <v>1981</v>
      </c>
      <c r="B1873" s="286" t="s">
        <v>1978</v>
      </c>
      <c r="C1873" s="287"/>
      <c r="D1873" s="290" t="s">
        <v>44</v>
      </c>
      <c r="E1873" s="172" t="s">
        <v>1051</v>
      </c>
    </row>
    <row r="1874" spans="1:5" x14ac:dyDescent="0.25">
      <c r="A1874" s="285"/>
      <c r="B1874" s="288"/>
      <c r="C1874" s="289"/>
      <c r="D1874" s="291"/>
      <c r="E1874" s="173" t="s">
        <v>1052</v>
      </c>
    </row>
    <row r="1875" spans="1:5" x14ac:dyDescent="0.25">
      <c r="A1875" s="292" t="s">
        <v>1982</v>
      </c>
      <c r="B1875" s="294" t="s">
        <v>1978</v>
      </c>
      <c r="C1875" s="295"/>
      <c r="D1875" s="298" t="s">
        <v>44</v>
      </c>
      <c r="E1875" s="170" t="s">
        <v>1051</v>
      </c>
    </row>
    <row r="1876" spans="1:5" x14ac:dyDescent="0.25">
      <c r="A1876" s="293"/>
      <c r="B1876" s="296"/>
      <c r="C1876" s="297"/>
      <c r="D1876" s="299"/>
      <c r="E1876" s="171" t="s">
        <v>1052</v>
      </c>
    </row>
    <row r="1877" spans="1:5" x14ac:dyDescent="0.25">
      <c r="A1877" s="284" t="s">
        <v>1983</v>
      </c>
      <c r="B1877" s="286" t="s">
        <v>1984</v>
      </c>
      <c r="C1877" s="287"/>
      <c r="D1877" s="290" t="s">
        <v>44</v>
      </c>
      <c r="E1877" s="172" t="s">
        <v>1051</v>
      </c>
    </row>
    <row r="1878" spans="1:5" x14ac:dyDescent="0.25">
      <c r="A1878" s="285"/>
      <c r="B1878" s="288"/>
      <c r="C1878" s="289"/>
      <c r="D1878" s="291"/>
      <c r="E1878" s="173" t="s">
        <v>1052</v>
      </c>
    </row>
    <row r="1879" spans="1:5" x14ac:dyDescent="0.25">
      <c r="A1879" s="292" t="s">
        <v>1985</v>
      </c>
      <c r="B1879" s="294" t="s">
        <v>1984</v>
      </c>
      <c r="C1879" s="295"/>
      <c r="D1879" s="298" t="s">
        <v>44</v>
      </c>
      <c r="E1879" s="170" t="s">
        <v>1051</v>
      </c>
    </row>
    <row r="1880" spans="1:5" x14ac:dyDescent="0.25">
      <c r="A1880" s="293"/>
      <c r="B1880" s="296"/>
      <c r="C1880" s="297"/>
      <c r="D1880" s="299"/>
      <c r="E1880" s="171" t="s">
        <v>1052</v>
      </c>
    </row>
    <row r="1881" spans="1:5" x14ac:dyDescent="0.25">
      <c r="A1881" s="284" t="s">
        <v>1986</v>
      </c>
      <c r="B1881" s="286" t="s">
        <v>1984</v>
      </c>
      <c r="C1881" s="287"/>
      <c r="D1881" s="290" t="s">
        <v>44</v>
      </c>
      <c r="E1881" s="172" t="s">
        <v>1051</v>
      </c>
    </row>
    <row r="1882" spans="1:5" x14ac:dyDescent="0.25">
      <c r="A1882" s="285"/>
      <c r="B1882" s="288"/>
      <c r="C1882" s="289"/>
      <c r="D1882" s="291"/>
      <c r="E1882" s="173" t="s">
        <v>1052</v>
      </c>
    </row>
    <row r="1883" spans="1:5" x14ac:dyDescent="0.25">
      <c r="A1883" s="292" t="s">
        <v>1987</v>
      </c>
      <c r="B1883" s="294" t="s">
        <v>1984</v>
      </c>
      <c r="C1883" s="295"/>
      <c r="D1883" s="298" t="s">
        <v>44</v>
      </c>
      <c r="E1883" s="170" t="s">
        <v>1051</v>
      </c>
    </row>
    <row r="1884" spans="1:5" x14ac:dyDescent="0.25">
      <c r="A1884" s="293"/>
      <c r="B1884" s="296"/>
      <c r="C1884" s="297"/>
      <c r="D1884" s="299"/>
      <c r="E1884" s="171" t="s">
        <v>1052</v>
      </c>
    </row>
    <row r="1885" spans="1:5" x14ac:dyDescent="0.25">
      <c r="A1885" s="284" t="s">
        <v>1988</v>
      </c>
      <c r="B1885" s="286" t="s">
        <v>1984</v>
      </c>
      <c r="C1885" s="287"/>
      <c r="D1885" s="290" t="s">
        <v>44</v>
      </c>
      <c r="E1885" s="172" t="s">
        <v>1051</v>
      </c>
    </row>
    <row r="1886" spans="1:5" x14ac:dyDescent="0.25">
      <c r="A1886" s="285"/>
      <c r="B1886" s="288"/>
      <c r="C1886" s="289"/>
      <c r="D1886" s="291"/>
      <c r="E1886" s="173" t="s">
        <v>1052</v>
      </c>
    </row>
    <row r="1887" spans="1:5" x14ac:dyDescent="0.25">
      <c r="A1887" s="292" t="s">
        <v>1989</v>
      </c>
      <c r="B1887" s="294" t="s">
        <v>1984</v>
      </c>
      <c r="C1887" s="295"/>
      <c r="D1887" s="298" t="s">
        <v>44</v>
      </c>
      <c r="E1887" s="170" t="s">
        <v>1051</v>
      </c>
    </row>
    <row r="1888" spans="1:5" x14ac:dyDescent="0.25">
      <c r="A1888" s="293"/>
      <c r="B1888" s="296"/>
      <c r="C1888" s="297"/>
      <c r="D1888" s="299"/>
      <c r="E1888" s="171" t="s">
        <v>1052</v>
      </c>
    </row>
    <row r="1889" spans="1:5" x14ac:dyDescent="0.25">
      <c r="A1889" s="284" t="s">
        <v>1990</v>
      </c>
      <c r="B1889" s="286" t="s">
        <v>1984</v>
      </c>
      <c r="C1889" s="287"/>
      <c r="D1889" s="290" t="s">
        <v>44</v>
      </c>
      <c r="E1889" s="172" t="s">
        <v>1051</v>
      </c>
    </row>
    <row r="1890" spans="1:5" x14ac:dyDescent="0.25">
      <c r="A1890" s="285"/>
      <c r="B1890" s="288"/>
      <c r="C1890" s="289"/>
      <c r="D1890" s="291"/>
      <c r="E1890" s="173" t="s">
        <v>1052</v>
      </c>
    </row>
    <row r="1891" spans="1:5" x14ac:dyDescent="0.25">
      <c r="A1891" s="292" t="s">
        <v>1991</v>
      </c>
      <c r="B1891" s="294" t="s">
        <v>1984</v>
      </c>
      <c r="C1891" s="295"/>
      <c r="D1891" s="298" t="s">
        <v>44</v>
      </c>
      <c r="E1891" s="170" t="s">
        <v>1051</v>
      </c>
    </row>
    <row r="1892" spans="1:5" x14ac:dyDescent="0.25">
      <c r="A1892" s="293"/>
      <c r="B1892" s="296"/>
      <c r="C1892" s="297"/>
      <c r="D1892" s="299"/>
      <c r="E1892" s="171" t="s">
        <v>1052</v>
      </c>
    </row>
    <row r="1893" spans="1:5" x14ac:dyDescent="0.25">
      <c r="A1893" s="284" t="s">
        <v>1992</v>
      </c>
      <c r="B1893" s="286" t="s">
        <v>1984</v>
      </c>
      <c r="C1893" s="287"/>
      <c r="D1893" s="290" t="s">
        <v>44</v>
      </c>
      <c r="E1893" s="172" t="s">
        <v>1051</v>
      </c>
    </row>
    <row r="1894" spans="1:5" x14ac:dyDescent="0.25">
      <c r="A1894" s="285"/>
      <c r="B1894" s="288"/>
      <c r="C1894" s="289"/>
      <c r="D1894" s="291"/>
      <c r="E1894" s="173" t="s">
        <v>1052</v>
      </c>
    </row>
    <row r="1895" spans="1:5" x14ac:dyDescent="0.25">
      <c r="A1895" s="292" t="s">
        <v>1993</v>
      </c>
      <c r="B1895" s="294" t="s">
        <v>1984</v>
      </c>
      <c r="C1895" s="295"/>
      <c r="D1895" s="298" t="s">
        <v>44</v>
      </c>
      <c r="E1895" s="170" t="s">
        <v>1051</v>
      </c>
    </row>
    <row r="1896" spans="1:5" x14ac:dyDescent="0.25">
      <c r="A1896" s="293"/>
      <c r="B1896" s="296"/>
      <c r="C1896" s="297"/>
      <c r="D1896" s="299"/>
      <c r="E1896" s="171" t="s">
        <v>1052</v>
      </c>
    </row>
    <row r="1897" spans="1:5" x14ac:dyDescent="0.25">
      <c r="A1897" s="284" t="s">
        <v>1994</v>
      </c>
      <c r="B1897" s="286" t="s">
        <v>1984</v>
      </c>
      <c r="C1897" s="287"/>
      <c r="D1897" s="290" t="s">
        <v>44</v>
      </c>
      <c r="E1897" s="172" t="s">
        <v>1051</v>
      </c>
    </row>
    <row r="1898" spans="1:5" x14ac:dyDescent="0.25">
      <c r="A1898" s="285"/>
      <c r="B1898" s="288"/>
      <c r="C1898" s="289"/>
      <c r="D1898" s="291"/>
      <c r="E1898" s="173" t="s">
        <v>1052</v>
      </c>
    </row>
    <row r="1899" spans="1:5" x14ac:dyDescent="0.25">
      <c r="A1899" s="292" t="s">
        <v>1995</v>
      </c>
      <c r="B1899" s="294" t="s">
        <v>1984</v>
      </c>
      <c r="C1899" s="295"/>
      <c r="D1899" s="298" t="s">
        <v>44</v>
      </c>
      <c r="E1899" s="170" t="s">
        <v>1051</v>
      </c>
    </row>
    <row r="1900" spans="1:5" x14ac:dyDescent="0.25">
      <c r="A1900" s="293"/>
      <c r="B1900" s="296"/>
      <c r="C1900" s="297"/>
      <c r="D1900" s="299"/>
      <c r="E1900" s="171" t="s">
        <v>1052</v>
      </c>
    </row>
    <row r="1901" spans="1:5" x14ac:dyDescent="0.25">
      <c r="A1901" s="284" t="s">
        <v>1996</v>
      </c>
      <c r="B1901" s="286" t="s">
        <v>1997</v>
      </c>
      <c r="C1901" s="287"/>
      <c r="D1901" s="290" t="s">
        <v>44</v>
      </c>
      <c r="E1901" s="172" t="s">
        <v>1051</v>
      </c>
    </row>
    <row r="1902" spans="1:5" x14ac:dyDescent="0.25">
      <c r="A1902" s="285"/>
      <c r="B1902" s="288"/>
      <c r="C1902" s="289"/>
      <c r="D1902" s="291"/>
      <c r="E1902" s="173" t="s">
        <v>1052</v>
      </c>
    </row>
    <row r="1903" spans="1:5" x14ac:dyDescent="0.25">
      <c r="A1903" s="292" t="s">
        <v>1998</v>
      </c>
      <c r="B1903" s="294" t="s">
        <v>1997</v>
      </c>
      <c r="C1903" s="295"/>
      <c r="D1903" s="298" t="s">
        <v>44</v>
      </c>
      <c r="E1903" s="170" t="s">
        <v>1051</v>
      </c>
    </row>
    <row r="1904" spans="1:5" x14ac:dyDescent="0.25">
      <c r="A1904" s="293"/>
      <c r="B1904" s="296"/>
      <c r="C1904" s="297"/>
      <c r="D1904" s="299"/>
      <c r="E1904" s="171" t="s">
        <v>1052</v>
      </c>
    </row>
    <row r="1905" spans="1:5" x14ac:dyDescent="0.25">
      <c r="A1905" s="284" t="s">
        <v>1624</v>
      </c>
      <c r="B1905" s="286" t="s">
        <v>1997</v>
      </c>
      <c r="C1905" s="287"/>
      <c r="D1905" s="290" t="s">
        <v>44</v>
      </c>
      <c r="E1905" s="172" t="s">
        <v>1051</v>
      </c>
    </row>
    <row r="1906" spans="1:5" x14ac:dyDescent="0.25">
      <c r="A1906" s="285"/>
      <c r="B1906" s="288"/>
      <c r="C1906" s="289"/>
      <c r="D1906" s="291"/>
      <c r="E1906" s="173" t="s">
        <v>1052</v>
      </c>
    </row>
    <row r="1907" spans="1:5" x14ac:dyDescent="0.25">
      <c r="A1907" s="292" t="s">
        <v>1999</v>
      </c>
      <c r="B1907" s="294" t="s">
        <v>1997</v>
      </c>
      <c r="C1907" s="295"/>
      <c r="D1907" s="298" t="s">
        <v>44</v>
      </c>
      <c r="E1907" s="170" t="s">
        <v>1051</v>
      </c>
    </row>
    <row r="1908" spans="1:5" x14ac:dyDescent="0.25">
      <c r="A1908" s="293"/>
      <c r="B1908" s="296"/>
      <c r="C1908" s="297"/>
      <c r="D1908" s="299"/>
      <c r="E1908" s="171" t="s">
        <v>1052</v>
      </c>
    </row>
    <row r="1909" spans="1:5" x14ac:dyDescent="0.25">
      <c r="A1909" s="284" t="s">
        <v>2000</v>
      </c>
      <c r="B1909" s="286" t="s">
        <v>1997</v>
      </c>
      <c r="C1909" s="287"/>
      <c r="D1909" s="290" t="s">
        <v>44</v>
      </c>
      <c r="E1909" s="172" t="s">
        <v>1051</v>
      </c>
    </row>
    <row r="1910" spans="1:5" x14ac:dyDescent="0.25">
      <c r="A1910" s="285"/>
      <c r="B1910" s="288"/>
      <c r="C1910" s="289"/>
      <c r="D1910" s="291"/>
      <c r="E1910" s="173" t="s">
        <v>1052</v>
      </c>
    </row>
    <row r="1911" spans="1:5" x14ac:dyDescent="0.25">
      <c r="A1911" s="292" t="s">
        <v>2001</v>
      </c>
      <c r="B1911" s="294" t="s">
        <v>2002</v>
      </c>
      <c r="C1911" s="295"/>
      <c r="D1911" s="298" t="s">
        <v>44</v>
      </c>
      <c r="E1911" s="170" t="s">
        <v>1051</v>
      </c>
    </row>
    <row r="1912" spans="1:5" x14ac:dyDescent="0.25">
      <c r="A1912" s="293"/>
      <c r="B1912" s="296"/>
      <c r="C1912" s="297"/>
      <c r="D1912" s="299"/>
      <c r="E1912" s="171" t="s">
        <v>1052</v>
      </c>
    </row>
    <row r="1913" spans="1:5" x14ac:dyDescent="0.25">
      <c r="A1913" s="284" t="s">
        <v>2003</v>
      </c>
      <c r="B1913" s="286" t="s">
        <v>2002</v>
      </c>
      <c r="C1913" s="287"/>
      <c r="D1913" s="290" t="s">
        <v>44</v>
      </c>
      <c r="E1913" s="172" t="s">
        <v>1051</v>
      </c>
    </row>
    <row r="1914" spans="1:5" x14ac:dyDescent="0.25">
      <c r="A1914" s="285"/>
      <c r="B1914" s="288"/>
      <c r="C1914" s="289"/>
      <c r="D1914" s="291"/>
      <c r="E1914" s="173" t="s">
        <v>1052</v>
      </c>
    </row>
    <row r="1915" spans="1:5" x14ac:dyDescent="0.25">
      <c r="A1915" s="292" t="s">
        <v>2004</v>
      </c>
      <c r="B1915" s="294" t="s">
        <v>2002</v>
      </c>
      <c r="C1915" s="295"/>
      <c r="D1915" s="298" t="s">
        <v>44</v>
      </c>
      <c r="E1915" s="170" t="s">
        <v>1051</v>
      </c>
    </row>
    <row r="1916" spans="1:5" x14ac:dyDescent="0.25">
      <c r="A1916" s="293"/>
      <c r="B1916" s="296"/>
      <c r="C1916" s="297"/>
      <c r="D1916" s="299"/>
      <c r="E1916" s="171" t="s">
        <v>1052</v>
      </c>
    </row>
    <row r="1917" spans="1:5" x14ac:dyDescent="0.25">
      <c r="A1917" s="284" t="s">
        <v>1352</v>
      </c>
      <c r="B1917" s="286" t="s">
        <v>2002</v>
      </c>
      <c r="C1917" s="287"/>
      <c r="D1917" s="290" t="s">
        <v>44</v>
      </c>
      <c r="E1917" s="172" t="s">
        <v>1051</v>
      </c>
    </row>
    <row r="1918" spans="1:5" x14ac:dyDescent="0.25">
      <c r="A1918" s="285"/>
      <c r="B1918" s="288"/>
      <c r="C1918" s="289"/>
      <c r="D1918" s="291"/>
      <c r="E1918" s="173" t="s">
        <v>1052</v>
      </c>
    </row>
    <row r="1919" spans="1:5" x14ac:dyDescent="0.25">
      <c r="A1919" s="292" t="s">
        <v>2005</v>
      </c>
      <c r="B1919" s="294" t="s">
        <v>2006</v>
      </c>
      <c r="C1919" s="295"/>
      <c r="D1919" s="298" t="s">
        <v>44</v>
      </c>
      <c r="E1919" s="170" t="s">
        <v>1051</v>
      </c>
    </row>
    <row r="1920" spans="1:5" x14ac:dyDescent="0.25">
      <c r="A1920" s="293"/>
      <c r="B1920" s="296"/>
      <c r="C1920" s="297"/>
      <c r="D1920" s="299"/>
      <c r="E1920" s="171" t="s">
        <v>1052</v>
      </c>
    </row>
    <row r="1921" spans="1:5" x14ac:dyDescent="0.25">
      <c r="A1921" s="284" t="s">
        <v>2007</v>
      </c>
      <c r="B1921" s="286" t="s">
        <v>2006</v>
      </c>
      <c r="C1921" s="287"/>
      <c r="D1921" s="290" t="s">
        <v>44</v>
      </c>
      <c r="E1921" s="172" t="s">
        <v>1051</v>
      </c>
    </row>
    <row r="1922" spans="1:5" x14ac:dyDescent="0.25">
      <c r="A1922" s="285"/>
      <c r="B1922" s="288"/>
      <c r="C1922" s="289"/>
      <c r="D1922" s="291"/>
      <c r="E1922" s="173" t="s">
        <v>1052</v>
      </c>
    </row>
    <row r="1923" spans="1:5" x14ac:dyDescent="0.25">
      <c r="A1923" s="292" t="s">
        <v>2008</v>
      </c>
      <c r="B1923" s="294" t="s">
        <v>2006</v>
      </c>
      <c r="C1923" s="295"/>
      <c r="D1923" s="298" t="s">
        <v>44</v>
      </c>
      <c r="E1923" s="170" t="s">
        <v>1051</v>
      </c>
    </row>
    <row r="1924" spans="1:5" x14ac:dyDescent="0.25">
      <c r="A1924" s="293"/>
      <c r="B1924" s="296"/>
      <c r="C1924" s="297"/>
      <c r="D1924" s="299"/>
      <c r="E1924" s="171" t="s">
        <v>1052</v>
      </c>
    </row>
    <row r="1925" spans="1:5" x14ac:dyDescent="0.25">
      <c r="A1925" s="284" t="s">
        <v>2009</v>
      </c>
      <c r="B1925" s="286" t="s">
        <v>2006</v>
      </c>
      <c r="C1925" s="287"/>
      <c r="D1925" s="290" t="s">
        <v>44</v>
      </c>
      <c r="E1925" s="172" t="s">
        <v>1051</v>
      </c>
    </row>
    <row r="1926" spans="1:5" x14ac:dyDescent="0.25">
      <c r="A1926" s="285"/>
      <c r="B1926" s="288"/>
      <c r="C1926" s="289"/>
      <c r="D1926" s="291"/>
      <c r="E1926" s="173" t="s">
        <v>1052</v>
      </c>
    </row>
    <row r="1927" spans="1:5" x14ac:dyDescent="0.25">
      <c r="A1927" s="292" t="s">
        <v>2010</v>
      </c>
      <c r="B1927" s="294" t="s">
        <v>2006</v>
      </c>
      <c r="C1927" s="295"/>
      <c r="D1927" s="298" t="s">
        <v>44</v>
      </c>
      <c r="E1927" s="170" t="s">
        <v>1051</v>
      </c>
    </row>
    <row r="1928" spans="1:5" x14ac:dyDescent="0.25">
      <c r="A1928" s="293"/>
      <c r="B1928" s="296"/>
      <c r="C1928" s="297"/>
      <c r="D1928" s="299"/>
      <c r="E1928" s="171" t="s">
        <v>1052</v>
      </c>
    </row>
    <row r="1929" spans="1:5" x14ac:dyDescent="0.25">
      <c r="A1929" s="284" t="s">
        <v>2011</v>
      </c>
      <c r="B1929" s="286" t="s">
        <v>2006</v>
      </c>
      <c r="C1929" s="287"/>
      <c r="D1929" s="290" t="s">
        <v>44</v>
      </c>
      <c r="E1929" s="172" t="s">
        <v>1051</v>
      </c>
    </row>
    <row r="1930" spans="1:5" x14ac:dyDescent="0.25">
      <c r="A1930" s="285"/>
      <c r="B1930" s="288"/>
      <c r="C1930" s="289"/>
      <c r="D1930" s="291"/>
      <c r="E1930" s="173" t="s">
        <v>1052</v>
      </c>
    </row>
    <row r="1931" spans="1:5" x14ac:dyDescent="0.25">
      <c r="A1931" s="292" t="s">
        <v>2012</v>
      </c>
      <c r="B1931" s="294" t="s">
        <v>2006</v>
      </c>
      <c r="C1931" s="295"/>
      <c r="D1931" s="298" t="s">
        <v>44</v>
      </c>
      <c r="E1931" s="170" t="s">
        <v>1051</v>
      </c>
    </row>
    <row r="1932" spans="1:5" x14ac:dyDescent="0.25">
      <c r="A1932" s="293"/>
      <c r="B1932" s="296"/>
      <c r="C1932" s="297"/>
      <c r="D1932" s="299"/>
      <c r="E1932" s="171" t="s">
        <v>1052</v>
      </c>
    </row>
    <row r="1933" spans="1:5" x14ac:dyDescent="0.25">
      <c r="A1933" s="284" t="s">
        <v>2013</v>
      </c>
      <c r="B1933" s="286" t="s">
        <v>2014</v>
      </c>
      <c r="C1933" s="287"/>
      <c r="D1933" s="290" t="s">
        <v>44</v>
      </c>
      <c r="E1933" s="172" t="s">
        <v>1051</v>
      </c>
    </row>
    <row r="1934" spans="1:5" x14ac:dyDescent="0.25">
      <c r="A1934" s="285"/>
      <c r="B1934" s="288"/>
      <c r="C1934" s="289"/>
      <c r="D1934" s="291"/>
      <c r="E1934" s="173" t="s">
        <v>1052</v>
      </c>
    </row>
    <row r="1935" spans="1:5" x14ac:dyDescent="0.25">
      <c r="A1935" s="292" t="s">
        <v>2015</v>
      </c>
      <c r="B1935" s="294" t="s">
        <v>2014</v>
      </c>
      <c r="C1935" s="295"/>
      <c r="D1935" s="298" t="s">
        <v>44</v>
      </c>
      <c r="E1935" s="170" t="s">
        <v>1051</v>
      </c>
    </row>
    <row r="1936" spans="1:5" x14ac:dyDescent="0.25">
      <c r="A1936" s="293"/>
      <c r="B1936" s="296"/>
      <c r="C1936" s="297"/>
      <c r="D1936" s="299"/>
      <c r="E1936" s="171" t="s">
        <v>1052</v>
      </c>
    </row>
    <row r="1937" spans="1:5" x14ac:dyDescent="0.25">
      <c r="A1937" s="284" t="s">
        <v>2016</v>
      </c>
      <c r="B1937" s="286" t="s">
        <v>2014</v>
      </c>
      <c r="C1937" s="287"/>
      <c r="D1937" s="290" t="s">
        <v>44</v>
      </c>
      <c r="E1937" s="172" t="s">
        <v>1051</v>
      </c>
    </row>
    <row r="1938" spans="1:5" x14ac:dyDescent="0.25">
      <c r="A1938" s="285"/>
      <c r="B1938" s="288"/>
      <c r="C1938" s="289"/>
      <c r="D1938" s="291"/>
      <c r="E1938" s="173" t="s">
        <v>1052</v>
      </c>
    </row>
    <row r="1939" spans="1:5" x14ac:dyDescent="0.25">
      <c r="A1939" s="292" t="s">
        <v>2017</v>
      </c>
      <c r="B1939" s="294" t="s">
        <v>2018</v>
      </c>
      <c r="C1939" s="295"/>
      <c r="D1939" s="298" t="s">
        <v>44</v>
      </c>
      <c r="E1939" s="170" t="s">
        <v>1051</v>
      </c>
    </row>
    <row r="1940" spans="1:5" x14ac:dyDescent="0.25">
      <c r="A1940" s="293"/>
      <c r="B1940" s="296"/>
      <c r="C1940" s="297"/>
      <c r="D1940" s="299"/>
      <c r="E1940" s="171" t="s">
        <v>1052</v>
      </c>
    </row>
    <row r="1941" spans="1:5" x14ac:dyDescent="0.25">
      <c r="A1941" s="284" t="s">
        <v>2019</v>
      </c>
      <c r="B1941" s="286" t="s">
        <v>2018</v>
      </c>
      <c r="C1941" s="287"/>
      <c r="D1941" s="290" t="s">
        <v>44</v>
      </c>
      <c r="E1941" s="172" t="s">
        <v>1051</v>
      </c>
    </row>
    <row r="1942" spans="1:5" x14ac:dyDescent="0.25">
      <c r="A1942" s="285"/>
      <c r="B1942" s="288"/>
      <c r="C1942" s="289"/>
      <c r="D1942" s="291"/>
      <c r="E1942" s="173" t="s">
        <v>1052</v>
      </c>
    </row>
    <row r="1943" spans="1:5" x14ac:dyDescent="0.25">
      <c r="A1943" s="292" t="s">
        <v>2020</v>
      </c>
      <c r="B1943" s="294" t="s">
        <v>2018</v>
      </c>
      <c r="C1943" s="295"/>
      <c r="D1943" s="298" t="s">
        <v>44</v>
      </c>
      <c r="E1943" s="170" t="s">
        <v>1051</v>
      </c>
    </row>
    <row r="1944" spans="1:5" x14ac:dyDescent="0.25">
      <c r="A1944" s="293"/>
      <c r="B1944" s="296"/>
      <c r="C1944" s="297"/>
      <c r="D1944" s="299"/>
      <c r="E1944" s="171" t="s">
        <v>1052</v>
      </c>
    </row>
    <row r="1945" spans="1:5" x14ac:dyDescent="0.25">
      <c r="A1945" s="284" t="s">
        <v>2021</v>
      </c>
      <c r="B1945" s="286" t="s">
        <v>2018</v>
      </c>
      <c r="C1945" s="287"/>
      <c r="D1945" s="290" t="s">
        <v>44</v>
      </c>
      <c r="E1945" s="172" t="s">
        <v>1051</v>
      </c>
    </row>
    <row r="1946" spans="1:5" x14ac:dyDescent="0.25">
      <c r="A1946" s="285"/>
      <c r="B1946" s="288"/>
      <c r="C1946" s="289"/>
      <c r="D1946" s="291"/>
      <c r="E1946" s="173" t="s">
        <v>1052</v>
      </c>
    </row>
    <row r="1947" spans="1:5" x14ac:dyDescent="0.25">
      <c r="A1947" s="292" t="s">
        <v>1828</v>
      </c>
      <c r="B1947" s="294"/>
      <c r="C1947" s="295"/>
      <c r="D1947" s="298" t="s">
        <v>44</v>
      </c>
      <c r="E1947" s="170" t="s">
        <v>1051</v>
      </c>
    </row>
    <row r="1948" spans="1:5" x14ac:dyDescent="0.25">
      <c r="A1948" s="293"/>
      <c r="B1948" s="296"/>
      <c r="C1948" s="297"/>
      <c r="D1948" s="299"/>
      <c r="E1948" s="171" t="s">
        <v>1052</v>
      </c>
    </row>
    <row r="1949" spans="1:5" x14ac:dyDescent="0.25">
      <c r="A1949" s="284" t="s">
        <v>1853</v>
      </c>
      <c r="B1949" s="286"/>
      <c r="C1949" s="287"/>
      <c r="D1949" s="290" t="s">
        <v>44</v>
      </c>
      <c r="E1949" s="172" t="s">
        <v>1051</v>
      </c>
    </row>
    <row r="1950" spans="1:5" x14ac:dyDescent="0.25">
      <c r="A1950" s="285"/>
      <c r="B1950" s="288"/>
      <c r="C1950" s="289"/>
      <c r="D1950" s="291"/>
      <c r="E1950" s="173" t="s">
        <v>1052</v>
      </c>
    </row>
    <row r="1951" spans="1:5" x14ac:dyDescent="0.25">
      <c r="A1951" s="292" t="s">
        <v>1861</v>
      </c>
      <c r="B1951" s="294"/>
      <c r="C1951" s="295"/>
      <c r="D1951" s="298" t="s">
        <v>44</v>
      </c>
      <c r="E1951" s="170" t="s">
        <v>1051</v>
      </c>
    </row>
    <row r="1952" spans="1:5" x14ac:dyDescent="0.25">
      <c r="A1952" s="293"/>
      <c r="B1952" s="296"/>
      <c r="C1952" s="297"/>
      <c r="D1952" s="299"/>
      <c r="E1952" s="171" t="s">
        <v>1052</v>
      </c>
    </row>
    <row r="1953" spans="1:5" x14ac:dyDescent="0.25">
      <c r="A1953" s="284" t="s">
        <v>1870</v>
      </c>
      <c r="B1953" s="286"/>
      <c r="C1953" s="287"/>
      <c r="D1953" s="290" t="s">
        <v>44</v>
      </c>
      <c r="E1953" s="172" t="s">
        <v>1051</v>
      </c>
    </row>
    <row r="1954" spans="1:5" x14ac:dyDescent="0.25">
      <c r="A1954" s="285"/>
      <c r="B1954" s="288"/>
      <c r="C1954" s="289"/>
      <c r="D1954" s="291"/>
      <c r="E1954" s="173" t="s">
        <v>1052</v>
      </c>
    </row>
    <row r="1955" spans="1:5" x14ac:dyDescent="0.25">
      <c r="A1955" s="292" t="s">
        <v>2022</v>
      </c>
      <c r="B1955" s="294"/>
      <c r="C1955" s="295"/>
      <c r="D1955" s="298" t="s">
        <v>44</v>
      </c>
      <c r="E1955" s="170" t="s">
        <v>1051</v>
      </c>
    </row>
    <row r="1956" spans="1:5" x14ac:dyDescent="0.25">
      <c r="A1956" s="293"/>
      <c r="B1956" s="296"/>
      <c r="C1956" s="297"/>
      <c r="D1956" s="299"/>
      <c r="E1956" s="171" t="s">
        <v>1052</v>
      </c>
    </row>
    <row r="1957" spans="1:5" x14ac:dyDescent="0.25">
      <c r="A1957" s="284" t="s">
        <v>1892</v>
      </c>
      <c r="B1957" s="286"/>
      <c r="C1957" s="287"/>
      <c r="D1957" s="290" t="s">
        <v>44</v>
      </c>
      <c r="E1957" s="172" t="s">
        <v>1051</v>
      </c>
    </row>
    <row r="1958" spans="1:5" x14ac:dyDescent="0.25">
      <c r="A1958" s="285"/>
      <c r="B1958" s="288"/>
      <c r="C1958" s="289"/>
      <c r="D1958" s="291"/>
      <c r="E1958" s="173" t="s">
        <v>1052</v>
      </c>
    </row>
    <row r="1959" spans="1:5" x14ac:dyDescent="0.25">
      <c r="A1959" s="292" t="s">
        <v>1900</v>
      </c>
      <c r="B1959" s="294"/>
      <c r="C1959" s="295"/>
      <c r="D1959" s="298" t="s">
        <v>44</v>
      </c>
      <c r="E1959" s="170" t="s">
        <v>1051</v>
      </c>
    </row>
    <row r="1960" spans="1:5" x14ac:dyDescent="0.25">
      <c r="A1960" s="293"/>
      <c r="B1960" s="296"/>
      <c r="C1960" s="297"/>
      <c r="D1960" s="299"/>
      <c r="E1960" s="171" t="s">
        <v>1052</v>
      </c>
    </row>
    <row r="1961" spans="1:5" x14ac:dyDescent="0.25">
      <c r="A1961" s="284" t="s">
        <v>1914</v>
      </c>
      <c r="B1961" s="286"/>
      <c r="C1961" s="287"/>
      <c r="D1961" s="290" t="s">
        <v>44</v>
      </c>
      <c r="E1961" s="172" t="s">
        <v>1051</v>
      </c>
    </row>
    <row r="1962" spans="1:5" x14ac:dyDescent="0.25">
      <c r="A1962" s="285"/>
      <c r="B1962" s="288"/>
      <c r="C1962" s="289"/>
      <c r="D1962" s="291"/>
      <c r="E1962" s="173" t="s">
        <v>1052</v>
      </c>
    </row>
    <row r="1963" spans="1:5" x14ac:dyDescent="0.25">
      <c r="A1963" s="292" t="s">
        <v>1920</v>
      </c>
      <c r="B1963" s="294"/>
      <c r="C1963" s="295"/>
      <c r="D1963" s="298" t="s">
        <v>44</v>
      </c>
      <c r="E1963" s="170" t="s">
        <v>1051</v>
      </c>
    </row>
    <row r="1964" spans="1:5" x14ac:dyDescent="0.25">
      <c r="A1964" s="293"/>
      <c r="B1964" s="296"/>
      <c r="C1964" s="297"/>
      <c r="D1964" s="299"/>
      <c r="E1964" s="171" t="s">
        <v>1052</v>
      </c>
    </row>
    <row r="1965" spans="1:5" x14ac:dyDescent="0.25">
      <c r="A1965" s="284" t="s">
        <v>1925</v>
      </c>
      <c r="B1965" s="286"/>
      <c r="C1965" s="287"/>
      <c r="D1965" s="290" t="s">
        <v>44</v>
      </c>
      <c r="E1965" s="172" t="s">
        <v>1051</v>
      </c>
    </row>
    <row r="1966" spans="1:5" x14ac:dyDescent="0.25">
      <c r="A1966" s="285"/>
      <c r="B1966" s="288"/>
      <c r="C1966" s="289"/>
      <c r="D1966" s="291"/>
      <c r="E1966" s="173" t="s">
        <v>1052</v>
      </c>
    </row>
    <row r="1967" spans="1:5" x14ac:dyDescent="0.25">
      <c r="A1967" s="292" t="s">
        <v>1935</v>
      </c>
      <c r="B1967" s="294"/>
      <c r="C1967" s="295"/>
      <c r="D1967" s="298" t="s">
        <v>44</v>
      </c>
      <c r="E1967" s="170" t="s">
        <v>1051</v>
      </c>
    </row>
    <row r="1968" spans="1:5" x14ac:dyDescent="0.25">
      <c r="A1968" s="293"/>
      <c r="B1968" s="296"/>
      <c r="C1968" s="297"/>
      <c r="D1968" s="299"/>
      <c r="E1968" s="171" t="s">
        <v>1052</v>
      </c>
    </row>
    <row r="1969" spans="1:5" x14ac:dyDescent="0.25">
      <c r="A1969" s="284" t="s">
        <v>1960</v>
      </c>
      <c r="B1969" s="286"/>
      <c r="C1969" s="287"/>
      <c r="D1969" s="290" t="s">
        <v>44</v>
      </c>
      <c r="E1969" s="172" t="s">
        <v>1051</v>
      </c>
    </row>
    <row r="1970" spans="1:5" x14ac:dyDescent="0.25">
      <c r="A1970" s="285"/>
      <c r="B1970" s="288"/>
      <c r="C1970" s="289"/>
      <c r="D1970" s="291"/>
      <c r="E1970" s="173" t="s">
        <v>1052</v>
      </c>
    </row>
    <row r="1971" spans="1:5" x14ac:dyDescent="0.25">
      <c r="A1971" s="292" t="s">
        <v>1978</v>
      </c>
      <c r="B1971" s="294"/>
      <c r="C1971" s="295"/>
      <c r="D1971" s="298" t="s">
        <v>44</v>
      </c>
      <c r="E1971" s="170" t="s">
        <v>1051</v>
      </c>
    </row>
    <row r="1972" spans="1:5" x14ac:dyDescent="0.25">
      <c r="A1972" s="293"/>
      <c r="B1972" s="296"/>
      <c r="C1972" s="297"/>
      <c r="D1972" s="299"/>
      <c r="E1972" s="171" t="s">
        <v>1052</v>
      </c>
    </row>
    <row r="1973" spans="1:5" x14ac:dyDescent="0.25">
      <c r="A1973" s="284" t="s">
        <v>1984</v>
      </c>
      <c r="B1973" s="286"/>
      <c r="C1973" s="287"/>
      <c r="D1973" s="290" t="s">
        <v>44</v>
      </c>
      <c r="E1973" s="172" t="s">
        <v>1051</v>
      </c>
    </row>
    <row r="1974" spans="1:5" x14ac:dyDescent="0.25">
      <c r="A1974" s="285"/>
      <c r="B1974" s="288"/>
      <c r="C1974" s="289"/>
      <c r="D1974" s="291"/>
      <c r="E1974" s="173" t="s">
        <v>1052</v>
      </c>
    </row>
    <row r="1975" spans="1:5" x14ac:dyDescent="0.25">
      <c r="A1975" s="292" t="s">
        <v>1997</v>
      </c>
      <c r="B1975" s="294"/>
      <c r="C1975" s="295"/>
      <c r="D1975" s="298" t="s">
        <v>44</v>
      </c>
      <c r="E1975" s="170" t="s">
        <v>1051</v>
      </c>
    </row>
    <row r="1976" spans="1:5" x14ac:dyDescent="0.25">
      <c r="A1976" s="293"/>
      <c r="B1976" s="296"/>
      <c r="C1976" s="297"/>
      <c r="D1976" s="299"/>
      <c r="E1976" s="171" t="s">
        <v>1052</v>
      </c>
    </row>
    <row r="1977" spans="1:5" x14ac:dyDescent="0.25">
      <c r="A1977" s="284" t="s">
        <v>2002</v>
      </c>
      <c r="B1977" s="286"/>
      <c r="C1977" s="287"/>
      <c r="D1977" s="290" t="s">
        <v>44</v>
      </c>
      <c r="E1977" s="172" t="s">
        <v>1051</v>
      </c>
    </row>
    <row r="1978" spans="1:5" x14ac:dyDescent="0.25">
      <c r="A1978" s="285"/>
      <c r="B1978" s="288"/>
      <c r="C1978" s="289"/>
      <c r="D1978" s="291"/>
      <c r="E1978" s="173" t="s">
        <v>1052</v>
      </c>
    </row>
    <row r="1979" spans="1:5" x14ac:dyDescent="0.25">
      <c r="A1979" s="292" t="s">
        <v>2006</v>
      </c>
      <c r="B1979" s="294"/>
      <c r="C1979" s="295"/>
      <c r="D1979" s="298" t="s">
        <v>44</v>
      </c>
      <c r="E1979" s="170" t="s">
        <v>1051</v>
      </c>
    </row>
    <row r="1980" spans="1:5" x14ac:dyDescent="0.25">
      <c r="A1980" s="293"/>
      <c r="B1980" s="296"/>
      <c r="C1980" s="297"/>
      <c r="D1980" s="299"/>
      <c r="E1980" s="171" t="s">
        <v>1052</v>
      </c>
    </row>
    <row r="1981" spans="1:5" x14ac:dyDescent="0.25">
      <c r="A1981" s="284" t="s">
        <v>2014</v>
      </c>
      <c r="B1981" s="286"/>
      <c r="C1981" s="287"/>
      <c r="D1981" s="290" t="s">
        <v>44</v>
      </c>
      <c r="E1981" s="172" t="s">
        <v>1051</v>
      </c>
    </row>
    <row r="1982" spans="1:5" x14ac:dyDescent="0.25">
      <c r="A1982" s="285"/>
      <c r="B1982" s="288"/>
      <c r="C1982" s="289"/>
      <c r="D1982" s="291"/>
      <c r="E1982" s="173" t="s">
        <v>1052</v>
      </c>
    </row>
    <row r="1983" spans="1:5" x14ac:dyDescent="0.25">
      <c r="A1983" s="292" t="s">
        <v>1944</v>
      </c>
      <c r="B1983" s="294"/>
      <c r="C1983" s="295"/>
      <c r="D1983" s="298" t="s">
        <v>44</v>
      </c>
      <c r="E1983" s="170" t="s">
        <v>1051</v>
      </c>
    </row>
    <row r="1984" spans="1:5" x14ac:dyDescent="0.25">
      <c r="A1984" s="293"/>
      <c r="B1984" s="296"/>
      <c r="C1984" s="297"/>
      <c r="D1984" s="299"/>
      <c r="E1984" s="171" t="s">
        <v>1052</v>
      </c>
    </row>
    <row r="1985" spans="1:5" x14ac:dyDescent="0.25">
      <c r="A1985" s="284" t="s">
        <v>2023</v>
      </c>
      <c r="B1985" s="286" t="s">
        <v>1828</v>
      </c>
      <c r="C1985" s="287"/>
      <c r="D1985" s="290" t="s">
        <v>44</v>
      </c>
      <c r="E1985" s="172" t="s">
        <v>1051</v>
      </c>
    </row>
    <row r="1986" spans="1:5" x14ac:dyDescent="0.25">
      <c r="A1986" s="285"/>
      <c r="B1986" s="288"/>
      <c r="C1986" s="289"/>
      <c r="D1986" s="291"/>
      <c r="E1986" s="173" t="s">
        <v>1052</v>
      </c>
    </row>
    <row r="1987" spans="1:5" x14ac:dyDescent="0.25">
      <c r="A1987" s="292" t="s">
        <v>2024</v>
      </c>
      <c r="B1987" s="294" t="s">
        <v>1828</v>
      </c>
      <c r="C1987" s="295"/>
      <c r="D1987" s="298" t="s">
        <v>44</v>
      </c>
      <c r="E1987" s="170" t="s">
        <v>1051</v>
      </c>
    </row>
    <row r="1988" spans="1:5" x14ac:dyDescent="0.25">
      <c r="A1988" s="293"/>
      <c r="B1988" s="296"/>
      <c r="C1988" s="297"/>
      <c r="D1988" s="299"/>
      <c r="E1988" s="171" t="s">
        <v>1052</v>
      </c>
    </row>
    <row r="1989" spans="1:5" x14ac:dyDescent="0.25">
      <c r="A1989" s="284" t="s">
        <v>2025</v>
      </c>
      <c r="B1989" s="286" t="s">
        <v>1828</v>
      </c>
      <c r="C1989" s="287"/>
      <c r="D1989" s="290" t="s">
        <v>44</v>
      </c>
      <c r="E1989" s="172" t="s">
        <v>1051</v>
      </c>
    </row>
    <row r="1990" spans="1:5" x14ac:dyDescent="0.25">
      <c r="A1990" s="285"/>
      <c r="B1990" s="288"/>
      <c r="C1990" s="289"/>
      <c r="D1990" s="291"/>
      <c r="E1990" s="173" t="s">
        <v>1052</v>
      </c>
    </row>
    <row r="1991" spans="1:5" x14ac:dyDescent="0.25">
      <c r="A1991" s="292" t="s">
        <v>2026</v>
      </c>
      <c r="B1991" s="294" t="s">
        <v>1853</v>
      </c>
      <c r="C1991" s="295"/>
      <c r="D1991" s="298" t="s">
        <v>44</v>
      </c>
      <c r="E1991" s="170" t="s">
        <v>1051</v>
      </c>
    </row>
    <row r="1992" spans="1:5" x14ac:dyDescent="0.25">
      <c r="A1992" s="293"/>
      <c r="B1992" s="296"/>
      <c r="C1992" s="297"/>
      <c r="D1992" s="299"/>
      <c r="E1992" s="171" t="s">
        <v>1052</v>
      </c>
    </row>
    <row r="1993" spans="1:5" x14ac:dyDescent="0.25">
      <c r="A1993" s="284" t="s">
        <v>2027</v>
      </c>
      <c r="B1993" s="286" t="s">
        <v>1853</v>
      </c>
      <c r="C1993" s="287"/>
      <c r="D1993" s="290" t="s">
        <v>44</v>
      </c>
      <c r="E1993" s="172" t="s">
        <v>1051</v>
      </c>
    </row>
    <row r="1994" spans="1:5" x14ac:dyDescent="0.25">
      <c r="A1994" s="285"/>
      <c r="B1994" s="288"/>
      <c r="C1994" s="289"/>
      <c r="D1994" s="291"/>
      <c r="E1994" s="173" t="s">
        <v>1052</v>
      </c>
    </row>
    <row r="1995" spans="1:5" x14ac:dyDescent="0.25">
      <c r="A1995" s="292" t="s">
        <v>1396</v>
      </c>
      <c r="B1995" s="294" t="s">
        <v>1861</v>
      </c>
      <c r="C1995" s="295"/>
      <c r="D1995" s="298" t="s">
        <v>44</v>
      </c>
      <c r="E1995" s="170" t="s">
        <v>1051</v>
      </c>
    </row>
    <row r="1996" spans="1:5" x14ac:dyDescent="0.25">
      <c r="A1996" s="293"/>
      <c r="B1996" s="296"/>
      <c r="C1996" s="297"/>
      <c r="D1996" s="299"/>
      <c r="E1996" s="171" t="s">
        <v>1052</v>
      </c>
    </row>
    <row r="1997" spans="1:5" x14ac:dyDescent="0.25">
      <c r="A1997" s="284" t="s">
        <v>2028</v>
      </c>
      <c r="B1997" s="286" t="s">
        <v>1861</v>
      </c>
      <c r="C1997" s="287"/>
      <c r="D1997" s="290" t="s">
        <v>44</v>
      </c>
      <c r="E1997" s="172" t="s">
        <v>1051</v>
      </c>
    </row>
    <row r="1998" spans="1:5" x14ac:dyDescent="0.25">
      <c r="A1998" s="285"/>
      <c r="B1998" s="288"/>
      <c r="C1998" s="289"/>
      <c r="D1998" s="291"/>
      <c r="E1998" s="173" t="s">
        <v>1052</v>
      </c>
    </row>
    <row r="1999" spans="1:5" x14ac:dyDescent="0.25">
      <c r="A1999" s="292" t="s">
        <v>2029</v>
      </c>
      <c r="B1999" s="294" t="s">
        <v>1861</v>
      </c>
      <c r="C1999" s="295"/>
      <c r="D1999" s="298" t="s">
        <v>44</v>
      </c>
      <c r="E1999" s="170" t="s">
        <v>1051</v>
      </c>
    </row>
    <row r="2000" spans="1:5" x14ac:dyDescent="0.25">
      <c r="A2000" s="293"/>
      <c r="B2000" s="296"/>
      <c r="C2000" s="297"/>
      <c r="D2000" s="299"/>
      <c r="E2000" s="171" t="s">
        <v>1052</v>
      </c>
    </row>
    <row r="2001" spans="1:5" x14ac:dyDescent="0.25">
      <c r="A2001" s="284" t="s">
        <v>2030</v>
      </c>
      <c r="B2001" s="286" t="s">
        <v>1892</v>
      </c>
      <c r="C2001" s="287"/>
      <c r="D2001" s="290" t="s">
        <v>44</v>
      </c>
      <c r="E2001" s="172" t="s">
        <v>1051</v>
      </c>
    </row>
    <row r="2002" spans="1:5" x14ac:dyDescent="0.25">
      <c r="A2002" s="285"/>
      <c r="B2002" s="288"/>
      <c r="C2002" s="289"/>
      <c r="D2002" s="291"/>
      <c r="E2002" s="173" t="s">
        <v>1052</v>
      </c>
    </row>
    <row r="2003" spans="1:5" x14ac:dyDescent="0.25">
      <c r="A2003" s="292" t="s">
        <v>2031</v>
      </c>
      <c r="B2003" s="294" t="s">
        <v>1900</v>
      </c>
      <c r="C2003" s="295"/>
      <c r="D2003" s="298" t="s">
        <v>44</v>
      </c>
      <c r="E2003" s="170" t="s">
        <v>1051</v>
      </c>
    </row>
    <row r="2004" spans="1:5" x14ac:dyDescent="0.25">
      <c r="A2004" s="293"/>
      <c r="B2004" s="296"/>
      <c r="C2004" s="297"/>
      <c r="D2004" s="299"/>
      <c r="E2004" s="171" t="s">
        <v>1052</v>
      </c>
    </row>
    <row r="2005" spans="1:5" x14ac:dyDescent="0.25">
      <c r="A2005" s="284" t="s">
        <v>2032</v>
      </c>
      <c r="B2005" s="286" t="s">
        <v>1914</v>
      </c>
      <c r="C2005" s="287"/>
      <c r="D2005" s="290" t="s">
        <v>44</v>
      </c>
      <c r="E2005" s="172" t="s">
        <v>1051</v>
      </c>
    </row>
    <row r="2006" spans="1:5" x14ac:dyDescent="0.25">
      <c r="A2006" s="285"/>
      <c r="B2006" s="288"/>
      <c r="C2006" s="289"/>
      <c r="D2006" s="291"/>
      <c r="E2006" s="173" t="s">
        <v>1052</v>
      </c>
    </row>
    <row r="2007" spans="1:5" x14ac:dyDescent="0.25">
      <c r="A2007" s="292" t="s">
        <v>2033</v>
      </c>
      <c r="B2007" s="294" t="s">
        <v>1925</v>
      </c>
      <c r="C2007" s="295"/>
      <c r="D2007" s="298" t="s">
        <v>44</v>
      </c>
      <c r="E2007" s="170" t="s">
        <v>1051</v>
      </c>
    </row>
    <row r="2008" spans="1:5" x14ac:dyDescent="0.25">
      <c r="A2008" s="293"/>
      <c r="B2008" s="296"/>
      <c r="C2008" s="297"/>
      <c r="D2008" s="299"/>
      <c r="E2008" s="171" t="s">
        <v>1052</v>
      </c>
    </row>
    <row r="2009" spans="1:5" x14ac:dyDescent="0.25">
      <c r="A2009" s="284" t="s">
        <v>2034</v>
      </c>
      <c r="B2009" s="286" t="s">
        <v>1925</v>
      </c>
      <c r="C2009" s="287"/>
      <c r="D2009" s="290" t="s">
        <v>44</v>
      </c>
      <c r="E2009" s="172" t="s">
        <v>1051</v>
      </c>
    </row>
    <row r="2010" spans="1:5" x14ac:dyDescent="0.25">
      <c r="A2010" s="285"/>
      <c r="B2010" s="288"/>
      <c r="C2010" s="289"/>
      <c r="D2010" s="291"/>
      <c r="E2010" s="173" t="s">
        <v>1052</v>
      </c>
    </row>
    <row r="2011" spans="1:5" x14ac:dyDescent="0.25">
      <c r="A2011" s="292" t="s">
        <v>2035</v>
      </c>
      <c r="B2011" s="294" t="s">
        <v>1935</v>
      </c>
      <c r="C2011" s="295"/>
      <c r="D2011" s="298" t="s">
        <v>44</v>
      </c>
      <c r="E2011" s="170" t="s">
        <v>1051</v>
      </c>
    </row>
    <row r="2012" spans="1:5" x14ac:dyDescent="0.25">
      <c r="A2012" s="293"/>
      <c r="B2012" s="296"/>
      <c r="C2012" s="297"/>
      <c r="D2012" s="299"/>
      <c r="E2012" s="171" t="s">
        <v>1052</v>
      </c>
    </row>
    <row r="2013" spans="1:5" x14ac:dyDescent="0.25">
      <c r="A2013" s="284" t="s">
        <v>2036</v>
      </c>
      <c r="B2013" s="286" t="s">
        <v>1935</v>
      </c>
      <c r="C2013" s="287"/>
      <c r="D2013" s="290" t="s">
        <v>44</v>
      </c>
      <c r="E2013" s="172" t="s">
        <v>1051</v>
      </c>
    </row>
    <row r="2014" spans="1:5" x14ac:dyDescent="0.25">
      <c r="A2014" s="285"/>
      <c r="B2014" s="288"/>
      <c r="C2014" s="289"/>
      <c r="D2014" s="291"/>
      <c r="E2014" s="173" t="s">
        <v>1052</v>
      </c>
    </row>
    <row r="2015" spans="1:5" x14ac:dyDescent="0.25">
      <c r="A2015" s="292" t="s">
        <v>2037</v>
      </c>
      <c r="B2015" s="294" t="s">
        <v>1978</v>
      </c>
      <c r="C2015" s="295"/>
      <c r="D2015" s="298" t="s">
        <v>44</v>
      </c>
      <c r="E2015" s="170" t="s">
        <v>1051</v>
      </c>
    </row>
    <row r="2016" spans="1:5" x14ac:dyDescent="0.25">
      <c r="A2016" s="293"/>
      <c r="B2016" s="296"/>
      <c r="C2016" s="297"/>
      <c r="D2016" s="299"/>
      <c r="E2016" s="171" t="s">
        <v>1052</v>
      </c>
    </row>
    <row r="2017" spans="1:5" x14ac:dyDescent="0.25">
      <c r="A2017" s="284" t="s">
        <v>2038</v>
      </c>
      <c r="B2017" s="286" t="s">
        <v>2006</v>
      </c>
      <c r="C2017" s="287"/>
      <c r="D2017" s="290" t="s">
        <v>44</v>
      </c>
      <c r="E2017" s="172" t="s">
        <v>1051</v>
      </c>
    </row>
    <row r="2018" spans="1:5" x14ac:dyDescent="0.25">
      <c r="A2018" s="285"/>
      <c r="B2018" s="288"/>
      <c r="C2018" s="289"/>
      <c r="D2018" s="291"/>
      <c r="E2018" s="173" t="s">
        <v>1052</v>
      </c>
    </row>
    <row r="2019" spans="1:5" x14ac:dyDescent="0.25">
      <c r="A2019" s="166" t="s">
        <v>2039</v>
      </c>
      <c r="B2019" s="275"/>
      <c r="C2019" s="276"/>
      <c r="D2019" s="157" t="s">
        <v>44</v>
      </c>
      <c r="E2019" s="167"/>
    </row>
    <row r="2020" spans="1:5" x14ac:dyDescent="0.25">
      <c r="A2020" s="284" t="s">
        <v>2040</v>
      </c>
      <c r="B2020" s="286" t="s">
        <v>1960</v>
      </c>
      <c r="C2020" s="287"/>
      <c r="D2020" s="290" t="s">
        <v>44</v>
      </c>
      <c r="E2020" s="172" t="s">
        <v>1051</v>
      </c>
    </row>
    <row r="2021" spans="1:5" x14ac:dyDescent="0.25">
      <c r="A2021" s="285"/>
      <c r="B2021" s="288"/>
      <c r="C2021" s="289"/>
      <c r="D2021" s="291"/>
      <c r="E2021" s="173" t="s">
        <v>1052</v>
      </c>
    </row>
    <row r="2022" spans="1:5" x14ac:dyDescent="0.25">
      <c r="A2022" s="292" t="s">
        <v>2041</v>
      </c>
      <c r="B2022" s="294" t="s">
        <v>1984</v>
      </c>
      <c r="C2022" s="295"/>
      <c r="D2022" s="298" t="s">
        <v>44</v>
      </c>
      <c r="E2022" s="170" t="s">
        <v>1051</v>
      </c>
    </row>
    <row r="2023" spans="1:5" x14ac:dyDescent="0.25">
      <c r="A2023" s="293"/>
      <c r="B2023" s="296"/>
      <c r="C2023" s="297"/>
      <c r="D2023" s="299"/>
      <c r="E2023" s="171" t="s">
        <v>1052</v>
      </c>
    </row>
    <row r="2024" spans="1:5" x14ac:dyDescent="0.25">
      <c r="A2024" s="284" t="s">
        <v>2042</v>
      </c>
      <c r="B2024" s="286" t="s">
        <v>2014</v>
      </c>
      <c r="C2024" s="287"/>
      <c r="D2024" s="290" t="s">
        <v>44</v>
      </c>
      <c r="E2024" s="172" t="s">
        <v>1051</v>
      </c>
    </row>
    <row r="2025" spans="1:5" x14ac:dyDescent="0.25">
      <c r="A2025" s="285"/>
      <c r="B2025" s="288"/>
      <c r="C2025" s="289"/>
      <c r="D2025" s="291"/>
      <c r="E2025" s="173" t="s">
        <v>1052</v>
      </c>
    </row>
    <row r="2026" spans="1:5" x14ac:dyDescent="0.25">
      <c r="A2026" s="292" t="s">
        <v>2043</v>
      </c>
      <c r="B2026" s="294" t="s">
        <v>2018</v>
      </c>
      <c r="C2026" s="295"/>
      <c r="D2026" s="298" t="s">
        <v>44</v>
      </c>
      <c r="E2026" s="170" t="s">
        <v>1051</v>
      </c>
    </row>
    <row r="2027" spans="1:5" x14ac:dyDescent="0.25">
      <c r="A2027" s="293"/>
      <c r="B2027" s="296"/>
      <c r="C2027" s="297"/>
      <c r="D2027" s="299"/>
      <c r="E2027" s="171" t="s">
        <v>1052</v>
      </c>
    </row>
    <row r="2028" spans="1:5" x14ac:dyDescent="0.25">
      <c r="A2028" s="284" t="s">
        <v>2044</v>
      </c>
      <c r="B2028" s="286" t="s">
        <v>1960</v>
      </c>
      <c r="C2028" s="287"/>
      <c r="D2028" s="290" t="s">
        <v>44</v>
      </c>
      <c r="E2028" s="172" t="s">
        <v>1051</v>
      </c>
    </row>
    <row r="2029" spans="1:5" x14ac:dyDescent="0.25">
      <c r="A2029" s="285"/>
      <c r="B2029" s="288"/>
      <c r="C2029" s="289"/>
      <c r="D2029" s="291"/>
      <c r="E2029" s="173" t="s">
        <v>1052</v>
      </c>
    </row>
    <row r="2030" spans="1:5" x14ac:dyDescent="0.25">
      <c r="A2030" s="292" t="s">
        <v>2045</v>
      </c>
      <c r="B2030" s="294" t="s">
        <v>1853</v>
      </c>
      <c r="C2030" s="295"/>
      <c r="D2030" s="298" t="s">
        <v>44</v>
      </c>
      <c r="E2030" s="170" t="s">
        <v>1051</v>
      </c>
    </row>
    <row r="2031" spans="1:5" x14ac:dyDescent="0.25">
      <c r="A2031" s="293"/>
      <c r="B2031" s="296"/>
      <c r="C2031" s="297"/>
      <c r="D2031" s="299"/>
      <c r="E2031" s="171" t="s">
        <v>1052</v>
      </c>
    </row>
    <row r="2032" spans="1:5" x14ac:dyDescent="0.25">
      <c r="A2032" s="284" t="s">
        <v>2046</v>
      </c>
      <c r="B2032" s="286" t="s">
        <v>1870</v>
      </c>
      <c r="C2032" s="287"/>
      <c r="D2032" s="290" t="s">
        <v>44</v>
      </c>
      <c r="E2032" s="172" t="s">
        <v>1051</v>
      </c>
    </row>
    <row r="2033" spans="1:5" x14ac:dyDescent="0.25">
      <c r="A2033" s="285"/>
      <c r="B2033" s="288"/>
      <c r="C2033" s="289"/>
      <c r="D2033" s="291"/>
      <c r="E2033" s="173" t="s">
        <v>1052</v>
      </c>
    </row>
    <row r="2034" spans="1:5" x14ac:dyDescent="0.25">
      <c r="A2034" s="292" t="s">
        <v>2047</v>
      </c>
      <c r="B2034" s="294" t="s">
        <v>1925</v>
      </c>
      <c r="C2034" s="295"/>
      <c r="D2034" s="298" t="s">
        <v>44</v>
      </c>
      <c r="E2034" s="170" t="s">
        <v>1051</v>
      </c>
    </row>
    <row r="2035" spans="1:5" x14ac:dyDescent="0.25">
      <c r="A2035" s="293"/>
      <c r="B2035" s="296"/>
      <c r="C2035" s="297"/>
      <c r="D2035" s="299"/>
      <c r="E2035" s="171" t="s">
        <v>1052</v>
      </c>
    </row>
    <row r="2036" spans="1:5" x14ac:dyDescent="0.25">
      <c r="A2036" s="284" t="s">
        <v>2048</v>
      </c>
      <c r="B2036" s="286" t="s">
        <v>1960</v>
      </c>
      <c r="C2036" s="287"/>
      <c r="D2036" s="290" t="s">
        <v>44</v>
      </c>
      <c r="E2036" s="172" t="s">
        <v>1051</v>
      </c>
    </row>
    <row r="2037" spans="1:5" x14ac:dyDescent="0.25">
      <c r="A2037" s="285"/>
      <c r="B2037" s="288"/>
      <c r="C2037" s="289"/>
      <c r="D2037" s="291"/>
      <c r="E2037" s="173" t="s">
        <v>1052</v>
      </c>
    </row>
    <row r="2038" spans="1:5" x14ac:dyDescent="0.25">
      <c r="A2038" s="292" t="s">
        <v>1476</v>
      </c>
      <c r="B2038" s="294" t="s">
        <v>1978</v>
      </c>
      <c r="C2038" s="295"/>
      <c r="D2038" s="298" t="s">
        <v>44</v>
      </c>
      <c r="E2038" s="170" t="s">
        <v>1051</v>
      </c>
    </row>
    <row r="2039" spans="1:5" x14ac:dyDescent="0.25">
      <c r="A2039" s="293"/>
      <c r="B2039" s="296"/>
      <c r="C2039" s="297"/>
      <c r="D2039" s="299"/>
      <c r="E2039" s="171" t="s">
        <v>1052</v>
      </c>
    </row>
    <row r="2040" spans="1:5" x14ac:dyDescent="0.25">
      <c r="A2040" s="284" t="s">
        <v>2049</v>
      </c>
      <c r="B2040" s="286" t="s">
        <v>1984</v>
      </c>
      <c r="C2040" s="287"/>
      <c r="D2040" s="290" t="s">
        <v>44</v>
      </c>
      <c r="E2040" s="172" t="s">
        <v>1051</v>
      </c>
    </row>
    <row r="2041" spans="1:5" x14ac:dyDescent="0.25">
      <c r="A2041" s="285"/>
      <c r="B2041" s="288"/>
      <c r="C2041" s="289"/>
      <c r="D2041" s="291"/>
      <c r="E2041" s="173" t="s">
        <v>1052</v>
      </c>
    </row>
    <row r="2042" spans="1:5" x14ac:dyDescent="0.25">
      <c r="A2042" s="292" t="s">
        <v>2050</v>
      </c>
      <c r="B2042" s="294" t="s">
        <v>2006</v>
      </c>
      <c r="C2042" s="295"/>
      <c r="D2042" s="298" t="s">
        <v>44</v>
      </c>
      <c r="E2042" s="170" t="s">
        <v>1051</v>
      </c>
    </row>
    <row r="2043" spans="1:5" x14ac:dyDescent="0.25">
      <c r="A2043" s="293"/>
      <c r="B2043" s="296"/>
      <c r="C2043" s="297"/>
      <c r="D2043" s="299"/>
      <c r="E2043" s="171" t="s">
        <v>1052</v>
      </c>
    </row>
    <row r="2044" spans="1:5" x14ac:dyDescent="0.25">
      <c r="A2044" s="284" t="s">
        <v>2051</v>
      </c>
      <c r="B2044" s="286" t="s">
        <v>1828</v>
      </c>
      <c r="C2044" s="287"/>
      <c r="D2044" s="290" t="s">
        <v>44</v>
      </c>
      <c r="E2044" s="172" t="s">
        <v>1051</v>
      </c>
    </row>
    <row r="2045" spans="1:5" x14ac:dyDescent="0.25">
      <c r="A2045" s="285"/>
      <c r="B2045" s="288"/>
      <c r="C2045" s="289"/>
      <c r="D2045" s="291"/>
      <c r="E2045" s="173" t="s">
        <v>1052</v>
      </c>
    </row>
    <row r="2046" spans="1:5" x14ac:dyDescent="0.25">
      <c r="A2046" s="292" t="s">
        <v>2052</v>
      </c>
      <c r="B2046" s="294" t="s">
        <v>1853</v>
      </c>
      <c r="C2046" s="295"/>
      <c r="D2046" s="298" t="s">
        <v>44</v>
      </c>
      <c r="E2046" s="170" t="s">
        <v>1051</v>
      </c>
    </row>
    <row r="2047" spans="1:5" x14ac:dyDescent="0.25">
      <c r="A2047" s="293"/>
      <c r="B2047" s="296"/>
      <c r="C2047" s="297"/>
      <c r="D2047" s="299"/>
      <c r="E2047" s="171" t="s">
        <v>1052</v>
      </c>
    </row>
    <row r="2048" spans="1:5" x14ac:dyDescent="0.25">
      <c r="A2048" s="284" t="s">
        <v>2018</v>
      </c>
      <c r="B2048" s="286"/>
      <c r="C2048" s="287"/>
      <c r="D2048" s="290" t="s">
        <v>44</v>
      </c>
      <c r="E2048" s="172" t="s">
        <v>1051</v>
      </c>
    </row>
    <row r="2049" spans="1:5" x14ac:dyDescent="0.25">
      <c r="A2049" s="285"/>
      <c r="B2049" s="288"/>
      <c r="C2049" s="289"/>
      <c r="D2049" s="291"/>
      <c r="E2049" s="173" t="s">
        <v>1052</v>
      </c>
    </row>
    <row r="2050" spans="1:5" x14ac:dyDescent="0.25">
      <c r="A2050" s="292" t="s">
        <v>1876</v>
      </c>
      <c r="B2050" s="294"/>
      <c r="C2050" s="295"/>
      <c r="D2050" s="298" t="s">
        <v>44</v>
      </c>
      <c r="E2050" s="170" t="s">
        <v>1051</v>
      </c>
    </row>
    <row r="2051" spans="1:5" ht="14.4" thickBot="1" x14ac:dyDescent="0.3">
      <c r="A2051" s="300"/>
      <c r="B2051" s="301"/>
      <c r="C2051" s="302"/>
      <c r="D2051" s="303"/>
      <c r="E2051" s="174" t="s">
        <v>1052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3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7" name="Control 1">
          <controlPr defaultSize="0" r:id="rId205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7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F20" sqref="F20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4" t="s">
        <v>48</v>
      </c>
      <c r="L1" s="304"/>
    </row>
    <row r="2" spans="1:12" x14ac:dyDescent="0.6">
      <c r="A2" s="305" t="s">
        <v>49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2" x14ac:dyDescent="0.6">
      <c r="A3" s="305" t="str">
        <f>'1.สรุปรายงานการส่งงบ '!A3:H3</f>
        <v xml:space="preserve">สำหรับเดือน ตุลาคม 2568  ปีงบประมาณ พ.ศ.2568 (ข้อมูล ณ วันที่ 26 พฤศจิกายน 2568  เวลา 09.30 น.) 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12" x14ac:dyDescent="0.6">
      <c r="A4" s="306" t="s">
        <v>50</v>
      </c>
      <c r="B4" s="306"/>
      <c r="C4" s="306" t="s">
        <v>51</v>
      </c>
      <c r="D4" s="306"/>
      <c r="E4" s="306" t="s">
        <v>52</v>
      </c>
      <c r="F4" s="306"/>
      <c r="G4" s="307" t="s">
        <v>53</v>
      </c>
      <c r="H4" s="307"/>
      <c r="I4" s="307" t="s">
        <v>54</v>
      </c>
      <c r="J4" s="307"/>
      <c r="K4" s="307" t="s">
        <v>55</v>
      </c>
      <c r="L4" s="307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40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40</v>
      </c>
      <c r="C11" s="10" t="s">
        <v>81</v>
      </c>
      <c r="D11" s="49">
        <v>50</v>
      </c>
      <c r="E11" s="3" t="s">
        <v>82</v>
      </c>
      <c r="F11" s="49">
        <v>50</v>
      </c>
      <c r="G11" s="254" t="s">
        <v>89</v>
      </c>
      <c r="H11" s="25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50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2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40</v>
      </c>
      <c r="C13" s="10" t="s">
        <v>92</v>
      </c>
      <c r="D13" s="49">
        <v>50</v>
      </c>
      <c r="E13" s="3" t="s">
        <v>93</v>
      </c>
      <c r="F13" s="49">
        <v>30</v>
      </c>
      <c r="G13" s="4"/>
      <c r="H13" s="25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50</v>
      </c>
      <c r="E14" s="3" t="s">
        <v>98</v>
      </c>
      <c r="F14" s="49">
        <v>50</v>
      </c>
      <c r="G14" s="4"/>
      <c r="H14" s="252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40</v>
      </c>
      <c r="C15" s="4"/>
      <c r="D15" s="4"/>
      <c r="E15" s="3" t="s">
        <v>102</v>
      </c>
      <c r="F15" s="49">
        <v>50</v>
      </c>
      <c r="G15" s="4"/>
      <c r="H15" s="25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2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45</v>
      </c>
      <c r="E18" s="3" t="s">
        <v>110</v>
      </c>
      <c r="F18" s="49">
        <v>50</v>
      </c>
      <c r="H18" s="25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47.857142857142854</v>
      </c>
      <c r="H20" s="252"/>
      <c r="K20" s="3" t="s">
        <v>114</v>
      </c>
      <c r="L20" s="49">
        <v>50</v>
      </c>
    </row>
    <row r="21" spans="1:12" ht="21.6" thickTop="1" x14ac:dyDescent="0.6">
      <c r="H21" s="252"/>
      <c r="K21" s="3" t="s">
        <v>115</v>
      </c>
      <c r="L21" s="49">
        <v>50</v>
      </c>
    </row>
    <row r="22" spans="1:12" x14ac:dyDescent="0.6">
      <c r="H22" s="252"/>
      <c r="K22" s="3" t="s">
        <v>117</v>
      </c>
      <c r="L22" s="49">
        <v>50</v>
      </c>
    </row>
    <row r="23" spans="1:12" x14ac:dyDescent="0.6">
      <c r="G23" s="25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78" zoomScaleNormal="78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G669" sqref="G669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0" style="71" customWidth="1"/>
    <col min="8" max="8" width="9.5" style="199" hidden="1" customWidth="1"/>
    <col min="9" max="9" width="9.69921875" style="188" hidden="1" customWidth="1"/>
    <col min="10" max="10" width="20.09765625" style="78" customWidth="1"/>
    <col min="11" max="11" width="17.796875" style="77" customWidth="1"/>
    <col min="12" max="12" width="18.3984375" style="78" customWidth="1"/>
    <col min="13" max="13" width="19.296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1" t="s">
        <v>480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190" t="s">
        <v>481</v>
      </c>
    </row>
    <row r="2" spans="1:18" ht="24" customHeight="1" x14ac:dyDescent="0.7">
      <c r="A2" s="332" t="str">
        <f>'1.สรุปรายงานการส่งงบ '!A3:H3</f>
        <v xml:space="preserve">สำหรับเดือน ตุลาคม 2568  ปีงบประมาณ พ.ศ.2568 (ข้อมูล ณ วันที่ 26 พฤศจิกายน 2568  เวลา 09.30 น.) 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73"/>
      <c r="N2" s="74"/>
      <c r="O2" s="74"/>
      <c r="P2" s="74"/>
    </row>
    <row r="3" spans="1:18" s="191" customFormat="1" x14ac:dyDescent="0.25">
      <c r="A3" s="324" t="s">
        <v>45</v>
      </c>
      <c r="B3" s="324" t="s">
        <v>124</v>
      </c>
      <c r="C3" s="324" t="s">
        <v>125</v>
      </c>
      <c r="D3" s="324" t="s">
        <v>126</v>
      </c>
      <c r="E3" s="324" t="s">
        <v>56</v>
      </c>
      <c r="F3" s="324" t="s">
        <v>127</v>
      </c>
      <c r="G3" s="324" t="s">
        <v>128</v>
      </c>
      <c r="H3" s="326" t="s">
        <v>129</v>
      </c>
      <c r="I3" s="324" t="s">
        <v>130</v>
      </c>
      <c r="J3" s="321" t="s">
        <v>131</v>
      </c>
      <c r="K3" s="322" t="s">
        <v>132</v>
      </c>
      <c r="L3" s="312" t="s">
        <v>476</v>
      </c>
      <c r="M3" s="312" t="s">
        <v>4</v>
      </c>
      <c r="N3" s="309" t="s">
        <v>133</v>
      </c>
      <c r="O3" s="310"/>
      <c r="P3" s="311"/>
      <c r="Q3" s="314" t="s">
        <v>5</v>
      </c>
      <c r="R3" s="308" t="s">
        <v>479</v>
      </c>
    </row>
    <row r="4" spans="1:18" s="191" customFormat="1" ht="55.8" customHeight="1" x14ac:dyDescent="0.25">
      <c r="A4" s="325"/>
      <c r="B4" s="325"/>
      <c r="C4" s="325"/>
      <c r="D4" s="325"/>
      <c r="E4" s="325"/>
      <c r="F4" s="325"/>
      <c r="G4" s="325"/>
      <c r="H4" s="327"/>
      <c r="I4" s="325"/>
      <c r="J4" s="321"/>
      <c r="K4" s="323"/>
      <c r="L4" s="313"/>
      <c r="M4" s="313"/>
      <c r="N4" s="75" t="s">
        <v>134</v>
      </c>
      <c r="O4" s="75" t="s">
        <v>135</v>
      </c>
      <c r="P4" s="75" t="s">
        <v>47</v>
      </c>
      <c r="Q4" s="314"/>
      <c r="R4" s="308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1016</v>
      </c>
      <c r="E5" s="3" t="s">
        <v>137</v>
      </c>
      <c r="F5" s="3" t="s">
        <v>138</v>
      </c>
      <c r="G5" s="3" t="s">
        <v>139</v>
      </c>
      <c r="H5" s="205"/>
      <c r="I5" s="70"/>
      <c r="J5" s="206"/>
      <c r="K5" s="207"/>
      <c r="L5" s="208"/>
      <c r="M5" s="208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1016</v>
      </c>
      <c r="E6" s="3" t="s">
        <v>137</v>
      </c>
      <c r="F6" s="3" t="s">
        <v>141</v>
      </c>
      <c r="G6" s="3" t="s">
        <v>1029</v>
      </c>
      <c r="H6" s="205">
        <v>8185</v>
      </c>
      <c r="I6" s="70">
        <v>5</v>
      </c>
      <c r="J6" s="206">
        <f>บึงกาฬ!F10</f>
        <v>3616.05</v>
      </c>
      <c r="K6" s="207">
        <f>บึงกาฬ!AI10</f>
        <v>173776.02000000002</v>
      </c>
      <c r="L6" s="208">
        <f>บึงกาฬ!AJ10</f>
        <v>331986.06</v>
      </c>
      <c r="M6" s="208">
        <f>บึงกาฬ!AK10</f>
        <v>347976.81000000006</v>
      </c>
      <c r="N6" s="3"/>
      <c r="O6" s="3"/>
      <c r="P6" s="3"/>
      <c r="Q6" s="77">
        <f>L6-M6</f>
        <v>-15990.750000000058</v>
      </c>
      <c r="R6" s="78">
        <f>L6/H6</f>
        <v>40.560300549786191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1016</v>
      </c>
      <c r="E7" s="3" t="s">
        <v>137</v>
      </c>
      <c r="F7" s="3" t="s">
        <v>141</v>
      </c>
      <c r="G7" s="3" t="s">
        <v>144</v>
      </c>
      <c r="H7" s="205">
        <v>4332</v>
      </c>
      <c r="I7" s="70">
        <v>3</v>
      </c>
      <c r="J7" s="206">
        <f>บึงกาฬ!F11</f>
        <v>16885.599999999999</v>
      </c>
      <c r="K7" s="207">
        <f>บึงกาฬ!AI11</f>
        <v>71971.91</v>
      </c>
      <c r="L7" s="208">
        <f>บึงกาฬ!AJ11</f>
        <v>179744.78</v>
      </c>
      <c r="M7" s="208">
        <f>บึงกาฬ!AK11</f>
        <v>344822.48</v>
      </c>
      <c r="N7" s="3"/>
      <c r="O7" s="3"/>
      <c r="P7" s="3"/>
      <c r="Q7" s="77">
        <f t="shared" ref="Q7:Q70" si="0">L7-M7</f>
        <v>-165077.69999999998</v>
      </c>
      <c r="R7" s="78">
        <f t="shared" ref="R7:R70" si="1">L7/H7</f>
        <v>41.492331486611263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1016</v>
      </c>
      <c r="E8" s="3" t="s">
        <v>137</v>
      </c>
      <c r="F8" s="3" t="s">
        <v>141</v>
      </c>
      <c r="G8" s="3" t="s">
        <v>146</v>
      </c>
      <c r="H8" s="205">
        <v>2987</v>
      </c>
      <c r="I8" s="70">
        <v>2</v>
      </c>
      <c r="J8" s="206">
        <f>บึงกาฬ!F12</f>
        <v>583026.81999999995</v>
      </c>
      <c r="K8" s="207">
        <f>บึงกาฬ!AI12</f>
        <v>863280.52999999991</v>
      </c>
      <c r="L8" s="208">
        <f>บึงกาฬ!AJ12</f>
        <v>767167.78</v>
      </c>
      <c r="M8" s="208">
        <f>บึงกาฬ!AK12</f>
        <v>578337.9</v>
      </c>
      <c r="N8" s="3"/>
      <c r="O8" s="3"/>
      <c r="P8" s="3"/>
      <c r="Q8" s="77">
        <f t="shared" si="0"/>
        <v>188829.88</v>
      </c>
      <c r="R8" s="78">
        <f t="shared" si="1"/>
        <v>256.8355473719451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1016</v>
      </c>
      <c r="E9" s="3" t="s">
        <v>137</v>
      </c>
      <c r="F9" s="3" t="s">
        <v>141</v>
      </c>
      <c r="G9" s="3" t="s">
        <v>148</v>
      </c>
      <c r="H9" s="205">
        <v>2269</v>
      </c>
      <c r="I9" s="70">
        <v>2</v>
      </c>
      <c r="J9" s="206">
        <f>บึงกาฬ!F13</f>
        <v>688346.32</v>
      </c>
      <c r="K9" s="207">
        <f>บึงกาฬ!AI13</f>
        <v>708070.53999999992</v>
      </c>
      <c r="L9" s="208">
        <f>บึงกาฬ!AJ13</f>
        <v>169423.25</v>
      </c>
      <c r="M9" s="208">
        <f>บึงกาฬ!AK13</f>
        <v>320516.93</v>
      </c>
      <c r="N9" s="3"/>
      <c r="O9" s="3"/>
      <c r="P9" s="3"/>
      <c r="Q9" s="77">
        <f t="shared" si="0"/>
        <v>-151093.68</v>
      </c>
      <c r="R9" s="78">
        <f t="shared" si="1"/>
        <v>74.668686646099601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1016</v>
      </c>
      <c r="E10" s="3" t="s">
        <v>137</v>
      </c>
      <c r="F10" s="3" t="s">
        <v>141</v>
      </c>
      <c r="G10" s="3" t="s">
        <v>150</v>
      </c>
      <c r="H10" s="205">
        <v>6836</v>
      </c>
      <c r="I10" s="70">
        <v>5</v>
      </c>
      <c r="J10" s="206">
        <f>บึงกาฬ!F14</f>
        <v>649870.47</v>
      </c>
      <c r="K10" s="207">
        <f>บึงกาฬ!AI14</f>
        <v>725401.10999999987</v>
      </c>
      <c r="L10" s="208">
        <f>บึงกาฬ!AJ14</f>
        <v>245160.26</v>
      </c>
      <c r="M10" s="208">
        <f>บึงกาฬ!AK14</f>
        <v>387905.83999999997</v>
      </c>
      <c r="N10" s="3"/>
      <c r="O10" s="3"/>
      <c r="P10" s="3"/>
      <c r="Q10" s="77">
        <f t="shared" si="0"/>
        <v>-142745.57999999996</v>
      </c>
      <c r="R10" s="78">
        <f t="shared" si="1"/>
        <v>35.863115857226447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1016</v>
      </c>
      <c r="E11" s="3" t="s">
        <v>137</v>
      </c>
      <c r="F11" s="3" t="s">
        <v>141</v>
      </c>
      <c r="G11" s="3" t="s">
        <v>152</v>
      </c>
      <c r="H11" s="205">
        <v>5382</v>
      </c>
      <c r="I11" s="70">
        <v>4</v>
      </c>
      <c r="J11" s="206">
        <f>บึงกาฬ!F15</f>
        <v>174940.99</v>
      </c>
      <c r="K11" s="207">
        <f>บึงกาฬ!AI15</f>
        <v>419019.93</v>
      </c>
      <c r="L11" s="208">
        <f>บึงกาฬ!AJ15</f>
        <v>175609.39</v>
      </c>
      <c r="M11" s="208">
        <f>บึงกาฬ!AK15</f>
        <v>351646.43000000005</v>
      </c>
      <c r="N11" s="3"/>
      <c r="O11" s="3"/>
      <c r="P11" s="3"/>
      <c r="Q11" s="77">
        <f t="shared" si="0"/>
        <v>-176037.04000000004</v>
      </c>
      <c r="R11" s="78">
        <f t="shared" si="1"/>
        <v>32.629020810107768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1016</v>
      </c>
      <c r="E12" s="3" t="s">
        <v>137</v>
      </c>
      <c r="F12" s="3" t="s">
        <v>141</v>
      </c>
      <c r="G12" s="3" t="s">
        <v>154</v>
      </c>
      <c r="H12" s="205">
        <v>5561</v>
      </c>
      <c r="I12" s="70">
        <v>4</v>
      </c>
      <c r="J12" s="206">
        <f>บึงกาฬ!F16</f>
        <v>9607.9599999999991</v>
      </c>
      <c r="K12" s="207">
        <f>บึงกาฬ!AI16</f>
        <v>42818.349999999977</v>
      </c>
      <c r="L12" s="208">
        <f>บึงกาฬ!AJ16</f>
        <v>266082.29000000004</v>
      </c>
      <c r="M12" s="208">
        <f>บึงกาฬ!AK16</f>
        <v>768192.92999999993</v>
      </c>
      <c r="N12" s="3"/>
      <c r="O12" s="3"/>
      <c r="P12" s="3"/>
      <c r="Q12" s="77">
        <f t="shared" si="0"/>
        <v>-502110.6399999999</v>
      </c>
      <c r="R12" s="78">
        <f t="shared" si="1"/>
        <v>47.847921237187563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1016</v>
      </c>
      <c r="E13" s="3" t="s">
        <v>137</v>
      </c>
      <c r="F13" s="3" t="s">
        <v>141</v>
      </c>
      <c r="G13" s="3" t="s">
        <v>156</v>
      </c>
      <c r="H13" s="205">
        <v>3976</v>
      </c>
      <c r="I13" s="70">
        <v>3</v>
      </c>
      <c r="J13" s="206">
        <f>บึงกาฬ!F17</f>
        <v>13453.86</v>
      </c>
      <c r="K13" s="207">
        <f>บึงกาฬ!AI17</f>
        <v>8659.9899999999907</v>
      </c>
      <c r="L13" s="208">
        <f>บึงกาฬ!AJ17</f>
        <v>38810.28</v>
      </c>
      <c r="M13" s="208">
        <f>บึงกาฬ!AK17</f>
        <v>128351.26</v>
      </c>
      <c r="N13" s="3"/>
      <c r="O13" s="3"/>
      <c r="P13" s="3"/>
      <c r="Q13" s="77">
        <f t="shared" si="0"/>
        <v>-89540.98</v>
      </c>
      <c r="R13" s="78">
        <f t="shared" si="1"/>
        <v>9.7611368209255538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1016</v>
      </c>
      <c r="E14" s="3" t="s">
        <v>137</v>
      </c>
      <c r="F14" s="3" t="s">
        <v>141</v>
      </c>
      <c r="G14" s="3" t="s">
        <v>158</v>
      </c>
      <c r="H14" s="205">
        <v>2661</v>
      </c>
      <c r="I14" s="70">
        <v>2</v>
      </c>
      <c r="J14" s="206">
        <f>บึงกาฬ!F18</f>
        <v>25860.59</v>
      </c>
      <c r="K14" s="207">
        <f>บึงกาฬ!AI18</f>
        <v>118451.76999999999</v>
      </c>
      <c r="L14" s="208">
        <f>บึงกาฬ!AJ18</f>
        <v>144642.4</v>
      </c>
      <c r="M14" s="208">
        <f>บึงกาฬ!AK18</f>
        <v>213415.95</v>
      </c>
      <c r="N14" s="3"/>
      <c r="O14" s="3"/>
      <c r="P14" s="3"/>
      <c r="Q14" s="77">
        <f t="shared" si="0"/>
        <v>-68773.550000000017</v>
      </c>
      <c r="R14" s="78">
        <f t="shared" si="1"/>
        <v>54.356407365652011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1016</v>
      </c>
      <c r="E15" s="3" t="s">
        <v>137</v>
      </c>
      <c r="F15" s="3" t="s">
        <v>141</v>
      </c>
      <c r="G15" s="3" t="s">
        <v>160</v>
      </c>
      <c r="H15" s="205">
        <v>4126</v>
      </c>
      <c r="I15" s="70">
        <v>3</v>
      </c>
      <c r="J15" s="206">
        <f>บึงกาฬ!F19</f>
        <v>23756.79</v>
      </c>
      <c r="K15" s="207">
        <f>บึงกาฬ!AI19</f>
        <v>116020.54000000001</v>
      </c>
      <c r="L15" s="208">
        <f>บึงกาฬ!AJ19</f>
        <v>289975.90000000002</v>
      </c>
      <c r="M15" s="208">
        <f>บึงกาฬ!AK19</f>
        <v>672458.72</v>
      </c>
      <c r="N15" s="3"/>
      <c r="O15" s="3"/>
      <c r="P15" s="3"/>
      <c r="Q15" s="77">
        <f t="shared" si="0"/>
        <v>-382482.81999999995</v>
      </c>
      <c r="R15" s="78">
        <f t="shared" si="1"/>
        <v>70.280150266602035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1016</v>
      </c>
      <c r="E16" s="3" t="s">
        <v>137</v>
      </c>
      <c r="F16" s="3" t="s">
        <v>141</v>
      </c>
      <c r="G16" s="3" t="s">
        <v>162</v>
      </c>
      <c r="H16" s="205">
        <v>7075</v>
      </c>
      <c r="I16" s="70">
        <v>5</v>
      </c>
      <c r="J16" s="206">
        <f>บึงกาฬ!F20</f>
        <v>270304.25</v>
      </c>
      <c r="K16" s="207">
        <f>บึงกาฬ!AI20</f>
        <v>477970.26</v>
      </c>
      <c r="L16" s="208">
        <f>บึงกาฬ!AJ20</f>
        <v>413218.89</v>
      </c>
      <c r="M16" s="208">
        <f>บึงกาฬ!AK20</f>
        <v>464400.33999999997</v>
      </c>
      <c r="N16" s="3"/>
      <c r="O16" s="3"/>
      <c r="P16" s="3"/>
      <c r="Q16" s="77">
        <f t="shared" si="0"/>
        <v>-51181.449999999953</v>
      </c>
      <c r="R16" s="78">
        <f t="shared" si="1"/>
        <v>58.405496819787984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1016</v>
      </c>
      <c r="E17" s="3" t="s">
        <v>137</v>
      </c>
      <c r="F17" s="3" t="s">
        <v>141</v>
      </c>
      <c r="G17" s="3" t="s">
        <v>164</v>
      </c>
      <c r="H17" s="205">
        <v>4195</v>
      </c>
      <c r="I17" s="70">
        <v>3</v>
      </c>
      <c r="J17" s="206">
        <f>บึงกาฬ!F21</f>
        <v>31069.52</v>
      </c>
      <c r="K17" s="207">
        <f>บึงกาฬ!AI21</f>
        <v>21859.89</v>
      </c>
      <c r="L17" s="208">
        <f>บึงกาฬ!AJ21</f>
        <v>149505.97</v>
      </c>
      <c r="M17" s="208">
        <f>บึงกาฬ!AK21</f>
        <v>205492.12000000002</v>
      </c>
      <c r="N17" s="3"/>
      <c r="O17" s="3"/>
      <c r="P17" s="3"/>
      <c r="Q17" s="77">
        <f t="shared" si="0"/>
        <v>-55986.150000000023</v>
      </c>
      <c r="R17" s="78">
        <f t="shared" si="1"/>
        <v>35.639087008343267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1016</v>
      </c>
      <c r="E18" s="3" t="s">
        <v>137</v>
      </c>
      <c r="F18" s="3" t="s">
        <v>141</v>
      </c>
      <c r="G18" s="3" t="s">
        <v>166</v>
      </c>
      <c r="H18" s="205">
        <v>3963</v>
      </c>
      <c r="I18" s="70">
        <v>3</v>
      </c>
      <c r="J18" s="206">
        <f>บึงกาฬ!F22</f>
        <v>249184.93</v>
      </c>
      <c r="K18" s="207">
        <f>บึงกาฬ!AI22</f>
        <v>449601.92</v>
      </c>
      <c r="L18" s="208">
        <f>บึงกาฬ!AJ22</f>
        <v>216480.69</v>
      </c>
      <c r="M18" s="208">
        <f>บึงกาฬ!AK22</f>
        <v>300880.3</v>
      </c>
      <c r="N18" s="3"/>
      <c r="O18" s="3"/>
      <c r="P18" s="3"/>
      <c r="Q18" s="77">
        <f t="shared" si="0"/>
        <v>-84399.609999999986</v>
      </c>
      <c r="R18" s="78">
        <f t="shared" si="1"/>
        <v>54.625457986373959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1016</v>
      </c>
      <c r="E19" s="3" t="s">
        <v>137</v>
      </c>
      <c r="F19" s="3" t="s">
        <v>141</v>
      </c>
      <c r="G19" s="3" t="s">
        <v>168</v>
      </c>
      <c r="H19" s="205">
        <v>1183</v>
      </c>
      <c r="I19" s="70">
        <v>1</v>
      </c>
      <c r="J19" s="206">
        <f>บึงกาฬ!F23</f>
        <v>293117.06</v>
      </c>
      <c r="K19" s="207">
        <f>บึงกาฬ!AI23</f>
        <v>644057.82999999996</v>
      </c>
      <c r="L19" s="208">
        <f>บึงกาฬ!AJ23</f>
        <v>81639.83</v>
      </c>
      <c r="M19" s="208">
        <f>บึงกาฬ!AK23</f>
        <v>181909.83000000002</v>
      </c>
      <c r="N19" s="3"/>
      <c r="O19" s="3"/>
      <c r="P19" s="3"/>
      <c r="Q19" s="77">
        <f t="shared" si="0"/>
        <v>-100270.00000000001</v>
      </c>
      <c r="R19" s="78">
        <f t="shared" si="1"/>
        <v>69.010845308537611</v>
      </c>
    </row>
    <row r="20" spans="1:18" ht="24.6" customHeight="1" x14ac:dyDescent="0.7">
      <c r="A20" s="209">
        <v>1</v>
      </c>
      <c r="B20" s="210" t="s">
        <v>39</v>
      </c>
      <c r="C20" s="210"/>
      <c r="D20" s="210"/>
      <c r="E20" s="210" t="s">
        <v>56</v>
      </c>
      <c r="F20" s="210"/>
      <c r="G20" s="210" t="s">
        <v>169</v>
      </c>
      <c r="H20" s="211">
        <f>SUM(H5:H19)</f>
        <v>62731</v>
      </c>
      <c r="I20" s="209"/>
      <c r="J20" s="212">
        <f>SUM(J5:J19)</f>
        <v>3033041.21</v>
      </c>
      <c r="K20" s="212">
        <f>SUM(K5:K19)</f>
        <v>4840960.5900000008</v>
      </c>
      <c r="L20" s="212">
        <f>SUM(L5:L19)</f>
        <v>3469447.77</v>
      </c>
      <c r="M20" s="212">
        <f>SUM(M5:M19)</f>
        <v>5266307.84</v>
      </c>
      <c r="N20" s="210">
        <v>14</v>
      </c>
      <c r="O20" s="210">
        <v>14</v>
      </c>
      <c r="P20" s="210">
        <f>N20-O20</f>
        <v>0</v>
      </c>
      <c r="Q20" s="77">
        <f t="shared" si="0"/>
        <v>-1796860.0699999998</v>
      </c>
      <c r="R20" s="78">
        <f>L20/H20</f>
        <v>55.306750569893673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5"/>
      <c r="I21" s="70"/>
      <c r="J21" s="206"/>
      <c r="K21" s="207"/>
      <c r="L21" s="208"/>
      <c r="M21" s="208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5">
        <v>6164</v>
      </c>
      <c r="I22" s="70">
        <v>5</v>
      </c>
      <c r="J22" s="206">
        <f>บึงกาฬ!F24</f>
        <v>870941.68</v>
      </c>
      <c r="K22" s="207">
        <f>บึงกาฬ!AI24</f>
        <v>872792.68</v>
      </c>
      <c r="L22" s="208">
        <f>บึงกาฬ!AJ24</f>
        <v>489768.91000000003</v>
      </c>
      <c r="M22" s="208">
        <f>บึงกาฬ!AK24</f>
        <v>141998.41999999998</v>
      </c>
      <c r="N22" s="3"/>
      <c r="O22" s="3"/>
      <c r="P22" s="3"/>
      <c r="Q22" s="77">
        <f t="shared" si="0"/>
        <v>347770.49000000005</v>
      </c>
      <c r="R22" s="78">
        <f t="shared" si="1"/>
        <v>79.456344905905269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5">
        <v>4337</v>
      </c>
      <c r="I23" s="70">
        <v>3</v>
      </c>
      <c r="J23" s="206">
        <f>บึงกาฬ!F25</f>
        <v>153028.47</v>
      </c>
      <c r="K23" s="207">
        <f>บึงกาฬ!AI25</f>
        <v>222967.29</v>
      </c>
      <c r="L23" s="208">
        <f>บึงกาฬ!AJ25</f>
        <v>270867.87</v>
      </c>
      <c r="M23" s="208">
        <f>บึงกาฬ!AK25</f>
        <v>214130.6</v>
      </c>
      <c r="N23" s="3"/>
      <c r="O23" s="3"/>
      <c r="P23" s="3"/>
      <c r="Q23" s="77">
        <f t="shared" si="0"/>
        <v>56737.26999999999</v>
      </c>
      <c r="R23" s="78">
        <f t="shared" si="1"/>
        <v>62.455123357159323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5">
        <v>3695</v>
      </c>
      <c r="I24" s="70">
        <v>3</v>
      </c>
      <c r="J24" s="206">
        <f>บึงกาฬ!F26</f>
        <v>158455.35999999999</v>
      </c>
      <c r="K24" s="207">
        <f>บึงกาฬ!AI26</f>
        <v>404723.77</v>
      </c>
      <c r="L24" s="208">
        <f>บึงกาฬ!AJ26</f>
        <v>458861.68</v>
      </c>
      <c r="M24" s="208">
        <f>บึงกาฬ!AK26</f>
        <v>352233.76</v>
      </c>
      <c r="N24" s="3"/>
      <c r="O24" s="3"/>
      <c r="P24" s="3"/>
      <c r="Q24" s="77">
        <f t="shared" si="0"/>
        <v>106627.91999999998</v>
      </c>
      <c r="R24" s="78">
        <f t="shared" si="1"/>
        <v>124.18448714479025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5">
        <v>4281</v>
      </c>
      <c r="I25" s="70">
        <v>3</v>
      </c>
      <c r="J25" s="206">
        <f>บึงกาฬ!F27</f>
        <v>437495.53</v>
      </c>
      <c r="K25" s="207">
        <f>บึงกาฬ!AI27</f>
        <v>448325.32</v>
      </c>
      <c r="L25" s="208">
        <f>บึงกาฬ!AJ27</f>
        <v>394546</v>
      </c>
      <c r="M25" s="208">
        <f>บึงกาฬ!AK27</f>
        <v>420643.61</v>
      </c>
      <c r="N25" s="3"/>
      <c r="O25" s="3"/>
      <c r="P25" s="3"/>
      <c r="Q25" s="77">
        <f t="shared" si="0"/>
        <v>-26097.609999999986</v>
      </c>
      <c r="R25" s="78">
        <f t="shared" si="1"/>
        <v>92.162111656155105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5">
        <v>2675</v>
      </c>
      <c r="I26" s="70">
        <v>2</v>
      </c>
      <c r="J26" s="206">
        <f>บึงกาฬ!F28</f>
        <v>161328.84</v>
      </c>
      <c r="K26" s="207">
        <f>บึงกาฬ!AI28</f>
        <v>259016.99000000002</v>
      </c>
      <c r="L26" s="208">
        <f>บึงกาฬ!AJ28</f>
        <v>188553.34</v>
      </c>
      <c r="M26" s="208">
        <f>บึงกาฬ!AK28</f>
        <v>274087.06</v>
      </c>
      <c r="N26" s="3"/>
      <c r="O26" s="3"/>
      <c r="P26" s="3"/>
      <c r="Q26" s="77">
        <f t="shared" si="0"/>
        <v>-85533.72</v>
      </c>
      <c r="R26" s="78">
        <f t="shared" si="1"/>
        <v>70.487229906542055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5">
        <v>3198</v>
      </c>
      <c r="I27" s="70">
        <v>3</v>
      </c>
      <c r="J27" s="206">
        <f>บึงกาฬ!F29</f>
        <v>390153.65</v>
      </c>
      <c r="K27" s="207">
        <f>บึงกาฬ!AI29</f>
        <v>783549.26</v>
      </c>
      <c r="L27" s="208">
        <f>บึงกาฬ!AJ29</f>
        <v>211625.8</v>
      </c>
      <c r="M27" s="208">
        <f>บึงกาฬ!AK29</f>
        <v>127080.29</v>
      </c>
      <c r="N27" s="3"/>
      <c r="O27" s="3"/>
      <c r="P27" s="3"/>
      <c r="Q27" s="77">
        <f t="shared" si="0"/>
        <v>84545.51</v>
      </c>
      <c r="R27" s="78">
        <f t="shared" si="1"/>
        <v>66.174421513445907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5">
        <v>1853</v>
      </c>
      <c r="I28" s="70">
        <v>2</v>
      </c>
      <c r="J28" s="206">
        <f>บึงกาฬ!F30</f>
        <v>626684.18999999994</v>
      </c>
      <c r="K28" s="207">
        <f>บึงกาฬ!AI30</f>
        <v>635403.59</v>
      </c>
      <c r="L28" s="208">
        <f>บึงกาฬ!AJ30</f>
        <v>147530.12</v>
      </c>
      <c r="M28" s="208">
        <f>บึงกาฬ!AK30</f>
        <v>71957.16</v>
      </c>
      <c r="N28" s="3"/>
      <c r="O28" s="3"/>
      <c r="P28" s="3"/>
      <c r="Q28" s="77">
        <f t="shared" si="0"/>
        <v>75572.959999999992</v>
      </c>
      <c r="R28" s="78">
        <f t="shared" si="1"/>
        <v>79.616902320561252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5">
        <v>2837</v>
      </c>
      <c r="I29" s="70">
        <v>2</v>
      </c>
      <c r="J29" s="206">
        <f>บึงกาฬ!F31</f>
        <v>556119.98</v>
      </c>
      <c r="K29" s="207">
        <f>บึงกาฬ!AI31</f>
        <v>556703.82999999996</v>
      </c>
      <c r="L29" s="208">
        <f>บึงกาฬ!AJ31</f>
        <v>159050.72</v>
      </c>
      <c r="M29" s="208">
        <f>บึงกาฬ!AK31</f>
        <v>137261.01999999999</v>
      </c>
      <c r="N29" s="3"/>
      <c r="O29" s="3"/>
      <c r="P29" s="3"/>
      <c r="Q29" s="77">
        <f t="shared" si="0"/>
        <v>21789.700000000012</v>
      </c>
      <c r="R29" s="78">
        <f t="shared" si="1"/>
        <v>56.062996122664785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5">
        <v>6949</v>
      </c>
      <c r="I30" s="70">
        <v>5</v>
      </c>
      <c r="J30" s="206">
        <f>บึงกาฬ!F32</f>
        <v>298019.56</v>
      </c>
      <c r="K30" s="207">
        <f>บึงกาฬ!AI32</f>
        <v>496413.56</v>
      </c>
      <c r="L30" s="208">
        <f>บึงกาฬ!AJ32</f>
        <v>85493.96</v>
      </c>
      <c r="M30" s="208">
        <f>บึงกาฬ!AK32</f>
        <v>210624.96000000002</v>
      </c>
      <c r="N30" s="3"/>
      <c r="O30" s="3"/>
      <c r="P30" s="3"/>
      <c r="Q30" s="77">
        <f t="shared" si="0"/>
        <v>-125131.00000000001</v>
      </c>
      <c r="R30" s="78">
        <f t="shared" si="1"/>
        <v>12.303059433011946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5">
        <v>5245</v>
      </c>
      <c r="I31" s="70">
        <v>4</v>
      </c>
      <c r="J31" s="206">
        <f>บึงกาฬ!F33</f>
        <v>56760.4</v>
      </c>
      <c r="K31" s="207">
        <f>บึงกาฬ!AI33</f>
        <v>76449.260000000009</v>
      </c>
      <c r="L31" s="208">
        <f>บึงกาฬ!AJ33</f>
        <v>188749.15</v>
      </c>
      <c r="M31" s="208">
        <f>บึงกาฬ!AK33</f>
        <v>166130.79999999999</v>
      </c>
      <c r="N31" s="3"/>
      <c r="O31" s="3"/>
      <c r="P31" s="3"/>
      <c r="Q31" s="77">
        <f t="shared" si="0"/>
        <v>22618.350000000006</v>
      </c>
      <c r="R31" s="78">
        <f t="shared" si="1"/>
        <v>35.9864918970448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5">
        <v>4916</v>
      </c>
      <c r="I32" s="70">
        <v>4</v>
      </c>
      <c r="J32" s="206">
        <f>บึงกาฬ!F34</f>
        <v>966916.4</v>
      </c>
      <c r="K32" s="207">
        <f>บึงกาฬ!AI34</f>
        <v>1245105</v>
      </c>
      <c r="L32" s="208">
        <f>บึงกาฬ!AJ34</f>
        <v>1325890.97</v>
      </c>
      <c r="M32" s="208">
        <f>บึงกาฬ!AK34</f>
        <v>346916.83</v>
      </c>
      <c r="N32" s="3"/>
      <c r="O32" s="3"/>
      <c r="P32" s="3"/>
      <c r="Q32" s="77">
        <f t="shared" si="0"/>
        <v>978974.1399999999</v>
      </c>
      <c r="R32" s="78">
        <f t="shared" si="1"/>
        <v>269.70931041497153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5">
        <v>1492</v>
      </c>
      <c r="I33" s="70">
        <v>1</v>
      </c>
      <c r="J33" s="206">
        <f>บึงกาฬ!F35</f>
        <v>210547.03</v>
      </c>
      <c r="K33" s="207">
        <f>บึงกาฬ!AI35</f>
        <v>218502.7</v>
      </c>
      <c r="L33" s="208">
        <f>บึงกาฬ!AJ35</f>
        <v>337546.4</v>
      </c>
      <c r="M33" s="208">
        <f>บึงกาฬ!AK35</f>
        <v>205655.52</v>
      </c>
      <c r="N33" s="3"/>
      <c r="O33" s="3"/>
      <c r="P33" s="3"/>
      <c r="Q33" s="77">
        <f t="shared" si="0"/>
        <v>131890.88000000003</v>
      </c>
      <c r="R33" s="78">
        <f t="shared" si="1"/>
        <v>226.23753351206435</v>
      </c>
    </row>
    <row r="34" spans="1:18" ht="24.6" customHeight="1" x14ac:dyDescent="0.7">
      <c r="A34" s="209">
        <v>2</v>
      </c>
      <c r="B34" s="210" t="s">
        <v>39</v>
      </c>
      <c r="C34" s="210"/>
      <c r="D34" s="210"/>
      <c r="E34" s="210" t="s">
        <v>56</v>
      </c>
      <c r="F34" s="210"/>
      <c r="G34" s="210" t="s">
        <v>185</v>
      </c>
      <c r="H34" s="213">
        <f>SUM(H22:H33)</f>
        <v>47642</v>
      </c>
      <c r="I34" s="209"/>
      <c r="J34" s="212">
        <f>SUM(J21:J33)</f>
        <v>4886451.0900000008</v>
      </c>
      <c r="K34" s="212">
        <f>SUM(K21:K33)</f>
        <v>6219953.25</v>
      </c>
      <c r="L34" s="212">
        <f>SUM(L21:L33)</f>
        <v>4258484.9200000009</v>
      </c>
      <c r="M34" s="212">
        <f>SUM(M21:M33)</f>
        <v>2668720.0300000003</v>
      </c>
      <c r="N34" s="210">
        <v>12</v>
      </c>
      <c r="O34" s="210">
        <v>12</v>
      </c>
      <c r="P34" s="210">
        <f>N34-O34</f>
        <v>0</v>
      </c>
      <c r="Q34" s="77">
        <f t="shared" si="0"/>
        <v>1589764.8900000006</v>
      </c>
      <c r="R34" s="78">
        <f>L34/H34</f>
        <v>89.385099701943687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5"/>
      <c r="I35" s="70"/>
      <c r="J35" s="206"/>
      <c r="K35" s="207"/>
      <c r="L35" s="208"/>
      <c r="M35" s="208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5">
        <v>6263</v>
      </c>
      <c r="I36" s="70">
        <v>5</v>
      </c>
      <c r="J36" s="206">
        <f>บึงกาฬ!F36</f>
        <v>250667.74</v>
      </c>
      <c r="K36" s="207">
        <f>บึงกาฬ!AI36</f>
        <v>289894.53999999998</v>
      </c>
      <c r="L36" s="208">
        <f>บึงกาฬ!AJ36</f>
        <v>393420.66</v>
      </c>
      <c r="M36" s="208">
        <f>บึงกาฬ!AK36</f>
        <v>372561.77999999997</v>
      </c>
      <c r="N36" s="3"/>
      <c r="O36" s="3"/>
      <c r="P36" s="3"/>
      <c r="Q36" s="77">
        <f t="shared" si="0"/>
        <v>20858.880000000005</v>
      </c>
      <c r="R36" s="78">
        <f t="shared" si="1"/>
        <v>62.816646974293462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5">
        <v>4267</v>
      </c>
      <c r="I37" s="70">
        <v>3</v>
      </c>
      <c r="J37" s="206">
        <f>บึงกาฬ!F37</f>
        <v>485703.06</v>
      </c>
      <c r="K37" s="207">
        <f>บึงกาฬ!AI37</f>
        <v>559908.13</v>
      </c>
      <c r="L37" s="208">
        <f>บึงกาฬ!AJ37</f>
        <v>208180.51</v>
      </c>
      <c r="M37" s="208">
        <f>บึงกาฬ!AK37</f>
        <v>207378.41</v>
      </c>
      <c r="N37" s="3"/>
      <c r="O37" s="3"/>
      <c r="P37" s="3"/>
      <c r="Q37" s="77">
        <f t="shared" si="0"/>
        <v>802.10000000000582</v>
      </c>
      <c r="R37" s="78">
        <f t="shared" si="1"/>
        <v>48.788495430044527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1014</v>
      </c>
      <c r="H38" s="205">
        <v>5651</v>
      </c>
      <c r="I38" s="70">
        <v>4</v>
      </c>
      <c r="J38" s="206">
        <f>บึงกาฬ!F38</f>
        <v>219397.26</v>
      </c>
      <c r="K38" s="207">
        <f>บึงกาฬ!AI38</f>
        <v>226499.35000000003</v>
      </c>
      <c r="L38" s="208">
        <f>บึงกาฬ!AJ38</f>
        <v>1235731.42</v>
      </c>
      <c r="M38" s="208">
        <f>บึงกาฬ!AK38</f>
        <v>1158605.6599999999</v>
      </c>
      <c r="N38" s="3"/>
      <c r="O38" s="3"/>
      <c r="P38" s="3"/>
      <c r="Q38" s="77">
        <f t="shared" si="0"/>
        <v>77125.760000000009</v>
      </c>
      <c r="R38" s="78">
        <f t="shared" si="1"/>
        <v>218.67482215537072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5">
        <v>2509</v>
      </c>
      <c r="I39" s="70">
        <v>2</v>
      </c>
      <c r="J39" s="206">
        <f>บึงกาฬ!F39</f>
        <v>57647.56</v>
      </c>
      <c r="K39" s="207">
        <f>บึงกาฬ!AI39</f>
        <v>80814.799999999988</v>
      </c>
      <c r="L39" s="208">
        <f>บึงกาฬ!AJ39</f>
        <v>285348.89</v>
      </c>
      <c r="M39" s="208">
        <f>บึงกาฬ!AK39</f>
        <v>278855.67000000004</v>
      </c>
      <c r="N39" s="3"/>
      <c r="O39" s="3"/>
      <c r="P39" s="3"/>
      <c r="Q39" s="77">
        <f t="shared" si="0"/>
        <v>6493.2199999999721</v>
      </c>
      <c r="R39" s="78">
        <f t="shared" si="1"/>
        <v>113.73012754085293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5">
        <v>2165</v>
      </c>
      <c r="I40" s="70">
        <v>2</v>
      </c>
      <c r="J40" s="206">
        <f>บึงกาฬ!F40</f>
        <v>137316.63</v>
      </c>
      <c r="K40" s="207">
        <f>บึงกาฬ!AI40</f>
        <v>148025.48000000001</v>
      </c>
      <c r="L40" s="208">
        <f>บึงกาฬ!AJ40</f>
        <v>220836.83000000002</v>
      </c>
      <c r="M40" s="208">
        <f>บึงกาฬ!AK40</f>
        <v>195855.79</v>
      </c>
      <c r="N40" s="3"/>
      <c r="O40" s="3"/>
      <c r="P40" s="3"/>
      <c r="Q40" s="77">
        <f t="shared" si="0"/>
        <v>24981.040000000008</v>
      </c>
      <c r="R40" s="78">
        <f t="shared" si="1"/>
        <v>102.0031547344111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5">
        <v>2535</v>
      </c>
      <c r="I41" s="70">
        <v>2</v>
      </c>
      <c r="J41" s="206">
        <f>บึงกาฬ!F41</f>
        <v>254764.74</v>
      </c>
      <c r="K41" s="207">
        <f>บึงกาฬ!AI41</f>
        <v>268365.49</v>
      </c>
      <c r="L41" s="208">
        <f>บึงกาฬ!AJ41</f>
        <v>170046.72999999998</v>
      </c>
      <c r="M41" s="208">
        <f>บึงกาฬ!AK41</f>
        <v>218398.49</v>
      </c>
      <c r="N41" s="3"/>
      <c r="O41" s="3"/>
      <c r="P41" s="3"/>
      <c r="Q41" s="77">
        <f t="shared" si="0"/>
        <v>-48351.760000000009</v>
      </c>
      <c r="R41" s="78">
        <f t="shared" si="1"/>
        <v>67.079577909270213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5">
        <v>4564</v>
      </c>
      <c r="I42" s="70">
        <v>4</v>
      </c>
      <c r="J42" s="206">
        <f>บึงกาฬ!F42</f>
        <v>298224.32</v>
      </c>
      <c r="K42" s="207">
        <f>บึงกาฬ!AI42</f>
        <v>566277.27</v>
      </c>
      <c r="L42" s="208">
        <f>บึงกาฬ!AJ42</f>
        <v>283723.17</v>
      </c>
      <c r="M42" s="208">
        <f>บึงกาฬ!AK42</f>
        <v>213914.57</v>
      </c>
      <c r="N42" s="3"/>
      <c r="O42" s="3"/>
      <c r="P42" s="3"/>
      <c r="Q42" s="77">
        <f t="shared" si="0"/>
        <v>69808.599999999977</v>
      </c>
      <c r="R42" s="78">
        <f t="shared" si="1"/>
        <v>62.165462313759853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5">
        <v>2825</v>
      </c>
      <c r="I43" s="70">
        <v>2</v>
      </c>
      <c r="J43" s="206">
        <f>บึงกาฬ!F43</f>
        <v>185420.22</v>
      </c>
      <c r="K43" s="207">
        <f>บึงกาฬ!AI43</f>
        <v>219288.03</v>
      </c>
      <c r="L43" s="208">
        <f>บึงกาฬ!AJ43</f>
        <v>257167.2</v>
      </c>
      <c r="M43" s="208">
        <f>บึงกาฬ!AK43</f>
        <v>178138.74000000002</v>
      </c>
      <c r="N43" s="3"/>
      <c r="O43" s="3"/>
      <c r="P43" s="3"/>
      <c r="Q43" s="77">
        <f t="shared" si="0"/>
        <v>79028.459999999992</v>
      </c>
      <c r="R43" s="78">
        <f t="shared" si="1"/>
        <v>91.032637168141591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5">
        <v>3497</v>
      </c>
      <c r="I44" s="70">
        <v>3</v>
      </c>
      <c r="J44" s="206">
        <f>บึงกาฬ!F44</f>
        <v>797278.82</v>
      </c>
      <c r="K44" s="207">
        <f>บึงกาฬ!AI44</f>
        <v>866195.85</v>
      </c>
      <c r="L44" s="208">
        <f>บึงกาฬ!AJ44</f>
        <v>139418.69</v>
      </c>
      <c r="M44" s="208">
        <f>บึงกาฬ!AK44</f>
        <v>218681.59</v>
      </c>
      <c r="N44" s="3"/>
      <c r="O44" s="3"/>
      <c r="P44" s="3"/>
      <c r="Q44" s="77">
        <f t="shared" si="0"/>
        <v>-79262.899999999994</v>
      </c>
      <c r="R44" s="78">
        <f t="shared" si="1"/>
        <v>39.86808407206177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5">
        <v>4246</v>
      </c>
      <c r="I45" s="70">
        <v>3</v>
      </c>
      <c r="J45" s="206">
        <f>บึงกาฬ!F45</f>
        <v>122825.25</v>
      </c>
      <c r="K45" s="207">
        <f>บึงกาฬ!AI45</f>
        <v>159430.74</v>
      </c>
      <c r="L45" s="208">
        <f>บึงกาฬ!AJ45</f>
        <v>197182.05</v>
      </c>
      <c r="M45" s="208">
        <f>บึงกาฬ!AK45</f>
        <v>159955.04999999999</v>
      </c>
      <c r="N45" s="3" t="s">
        <v>198</v>
      </c>
      <c r="O45" s="3"/>
      <c r="P45" s="3"/>
      <c r="Q45" s="77">
        <f t="shared" si="0"/>
        <v>37227</v>
      </c>
      <c r="R45" s="78">
        <f t="shared" si="1"/>
        <v>46.439484220442765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5">
        <v>3019</v>
      </c>
      <c r="I46" s="70">
        <v>3</v>
      </c>
      <c r="J46" s="206">
        <f>บึงกาฬ!F46</f>
        <v>89240.29</v>
      </c>
      <c r="K46" s="207">
        <f>บึงกาฬ!AI46</f>
        <v>134589.72999999998</v>
      </c>
      <c r="L46" s="208">
        <f>บึงกาฬ!AJ46</f>
        <v>311036.3</v>
      </c>
      <c r="M46" s="208">
        <f>บึงกาฬ!AK46</f>
        <v>280221.39</v>
      </c>
      <c r="N46" s="3"/>
      <c r="O46" s="3"/>
      <c r="P46" s="3"/>
      <c r="Q46" s="77">
        <f t="shared" si="0"/>
        <v>30814.909999999974</v>
      </c>
      <c r="R46" s="78">
        <f t="shared" si="1"/>
        <v>103.02626697581981</v>
      </c>
    </row>
    <row r="47" spans="1:18" ht="24.6" customHeight="1" x14ac:dyDescent="0.7">
      <c r="A47" s="209">
        <v>3</v>
      </c>
      <c r="B47" s="210" t="s">
        <v>39</v>
      </c>
      <c r="C47" s="210"/>
      <c r="D47" s="210"/>
      <c r="E47" s="210" t="s">
        <v>56</v>
      </c>
      <c r="F47" s="210"/>
      <c r="G47" s="210" t="s">
        <v>200</v>
      </c>
      <c r="H47" s="213">
        <f>SUM(H36:H46)</f>
        <v>41541</v>
      </c>
      <c r="I47" s="209"/>
      <c r="J47" s="212">
        <f>SUM(J35:J46)</f>
        <v>2898485.89</v>
      </c>
      <c r="K47" s="212">
        <f>SUM(K35:K46)</f>
        <v>3519289.4099999997</v>
      </c>
      <c r="L47" s="212">
        <f>SUM(L35:L46)</f>
        <v>3702092.4499999997</v>
      </c>
      <c r="M47" s="212">
        <f>SUM(M35:M46)</f>
        <v>3482567.1399999997</v>
      </c>
      <c r="N47" s="210">
        <v>11</v>
      </c>
      <c r="O47" s="210">
        <v>11</v>
      </c>
      <c r="P47" s="210">
        <f>N47-O47</f>
        <v>0</v>
      </c>
      <c r="Q47" s="77">
        <f t="shared" si="0"/>
        <v>219525.31000000006</v>
      </c>
      <c r="R47" s="78">
        <f>L47/H47</f>
        <v>89.119001709154801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5"/>
      <c r="I48" s="70"/>
      <c r="J48" s="206"/>
      <c r="K48" s="207"/>
      <c r="L48" s="208"/>
      <c r="M48" s="208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5">
        <v>2825</v>
      </c>
      <c r="I49" s="70">
        <v>2</v>
      </c>
      <c r="J49" s="206">
        <f>บึงกาฬ!F47</f>
        <v>97446.82</v>
      </c>
      <c r="K49" s="207">
        <f>บึงกาฬ!AI47</f>
        <v>357124.1399999999</v>
      </c>
      <c r="L49" s="208">
        <f>บึงกาฬ!AJ47</f>
        <v>130000.5</v>
      </c>
      <c r="M49" s="208">
        <f>บึงกาฬ!AK47</f>
        <v>194956.93</v>
      </c>
      <c r="N49" s="3"/>
      <c r="O49" s="3"/>
      <c r="P49" s="3"/>
      <c r="Q49" s="77">
        <f t="shared" si="0"/>
        <v>-64956.429999999993</v>
      </c>
      <c r="R49" s="78">
        <f t="shared" si="1"/>
        <v>46.017876106194691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5">
        <v>3818</v>
      </c>
      <c r="I50" s="70">
        <v>3</v>
      </c>
      <c r="J50" s="206">
        <f>บึงกาฬ!F48</f>
        <v>221484.57</v>
      </c>
      <c r="K50" s="207">
        <f>บึงกาฬ!AI48</f>
        <v>142319.64000000001</v>
      </c>
      <c r="L50" s="208">
        <f>บึงกาฬ!AJ48</f>
        <v>115277.51</v>
      </c>
      <c r="M50" s="208">
        <f>บึงกาฬ!AK48</f>
        <v>196666.03</v>
      </c>
      <c r="N50" s="3"/>
      <c r="O50" s="3"/>
      <c r="P50" s="3"/>
      <c r="Q50" s="77">
        <f t="shared" si="0"/>
        <v>-81388.52</v>
      </c>
      <c r="R50" s="78">
        <f t="shared" si="1"/>
        <v>30.19316657936092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5">
        <v>2042</v>
      </c>
      <c r="I51" s="70">
        <v>2</v>
      </c>
      <c r="J51" s="206">
        <f>บึงกาฬ!F49</f>
        <v>514831.61</v>
      </c>
      <c r="K51" s="207">
        <f>บึงกาฬ!AI49</f>
        <v>851888.13</v>
      </c>
      <c r="L51" s="208">
        <f>บึงกาฬ!AJ49</f>
        <v>70293.27</v>
      </c>
      <c r="M51" s="208">
        <f>บึงกาฬ!AK49</f>
        <v>171568.38</v>
      </c>
      <c r="N51" s="3"/>
      <c r="O51" s="3"/>
      <c r="P51" s="3"/>
      <c r="Q51" s="77">
        <f t="shared" si="0"/>
        <v>-101275.11</v>
      </c>
      <c r="R51" s="78">
        <f t="shared" si="1"/>
        <v>34.42373653281097</v>
      </c>
    </row>
    <row r="52" spans="1:18" ht="24.6" customHeight="1" x14ac:dyDescent="0.7">
      <c r="A52" s="209">
        <v>4</v>
      </c>
      <c r="B52" s="210" t="s">
        <v>39</v>
      </c>
      <c r="C52" s="210"/>
      <c r="D52" s="210"/>
      <c r="E52" s="210" t="s">
        <v>56</v>
      </c>
      <c r="F52" s="210"/>
      <c r="G52" s="210" t="s">
        <v>206</v>
      </c>
      <c r="H52" s="213">
        <f>SUM(H49:H51)</f>
        <v>8685</v>
      </c>
      <c r="I52" s="209"/>
      <c r="J52" s="212">
        <f>SUM(J48:J51)</f>
        <v>833763</v>
      </c>
      <c r="K52" s="212">
        <f>SUM(K48:K51)</f>
        <v>1351331.91</v>
      </c>
      <c r="L52" s="212">
        <f>SUM(L48:L51)</f>
        <v>315571.28000000003</v>
      </c>
      <c r="M52" s="212">
        <f>SUM(M48:M51)</f>
        <v>563191.34</v>
      </c>
      <c r="N52" s="210">
        <v>3</v>
      </c>
      <c r="O52" s="210">
        <v>3</v>
      </c>
      <c r="P52" s="210">
        <f>N52-O52</f>
        <v>0</v>
      </c>
      <c r="Q52" s="77">
        <f t="shared" si="0"/>
        <v>-247620.05999999994</v>
      </c>
      <c r="R52" s="78">
        <f>L52/H52</f>
        <v>36.335207829591255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5"/>
      <c r="I53" s="70"/>
      <c r="J53" s="206"/>
      <c r="K53" s="207"/>
      <c r="L53" s="208"/>
      <c r="M53" s="208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5">
        <v>2916</v>
      </c>
      <c r="I54" s="70">
        <v>2</v>
      </c>
      <c r="J54" s="206">
        <f>บึงกาฬ!F50</f>
        <v>772894.18</v>
      </c>
      <c r="K54" s="207">
        <f>บึงกาฬ!AI50</f>
        <v>924480.74000000011</v>
      </c>
      <c r="L54" s="208">
        <f>บึงกาฬ!AJ50</f>
        <v>117160.08</v>
      </c>
      <c r="M54" s="208">
        <f>บึงกาฬ!AK50</f>
        <v>44175.41</v>
      </c>
      <c r="N54" s="3"/>
      <c r="O54" s="3"/>
      <c r="P54" s="3"/>
      <c r="Q54" s="77">
        <f t="shared" si="0"/>
        <v>72984.67</v>
      </c>
      <c r="R54" s="78">
        <f t="shared" si="1"/>
        <v>40.178353909465024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5">
        <v>9798</v>
      </c>
      <c r="I55" s="70">
        <v>5</v>
      </c>
      <c r="J55" s="206">
        <f>บึงกาฬ!F51</f>
        <v>966280.49</v>
      </c>
      <c r="K55" s="207">
        <f>บึงกาฬ!AI51</f>
        <v>1514469.1800000002</v>
      </c>
      <c r="L55" s="208">
        <f>บึงกาฬ!AJ51</f>
        <v>572199.92999999993</v>
      </c>
      <c r="M55" s="208">
        <f>บึงกาฬ!AK51</f>
        <v>832435.59</v>
      </c>
      <c r="N55" s="3"/>
      <c r="O55" s="3"/>
      <c r="P55" s="3"/>
      <c r="Q55" s="77">
        <f t="shared" si="0"/>
        <v>-260235.66000000003</v>
      </c>
      <c r="R55" s="78">
        <f t="shared" si="1"/>
        <v>58.399666258420076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5">
        <v>4843</v>
      </c>
      <c r="I56" s="70">
        <v>4</v>
      </c>
      <c r="J56" s="206">
        <f>บึงกาฬ!F52</f>
        <v>307586.87</v>
      </c>
      <c r="K56" s="207">
        <f>บึงกาฬ!AI52</f>
        <v>612050.36</v>
      </c>
      <c r="L56" s="208">
        <f>บึงกาฬ!AJ52</f>
        <v>288750</v>
      </c>
      <c r="M56" s="208">
        <f>บึงกาฬ!AK52</f>
        <v>509668.85</v>
      </c>
      <c r="N56" s="3"/>
      <c r="O56" s="3"/>
      <c r="P56" s="3"/>
      <c r="Q56" s="77">
        <f t="shared" si="0"/>
        <v>-220918.84999999998</v>
      </c>
      <c r="R56" s="78">
        <f t="shared" si="1"/>
        <v>59.622135040264297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5">
        <v>5611</v>
      </c>
      <c r="I57" s="70">
        <v>4</v>
      </c>
      <c r="J57" s="206">
        <f>บึงกาฬ!F53</f>
        <v>2174708.71</v>
      </c>
      <c r="K57" s="207">
        <f>บึงกาฬ!AI53</f>
        <v>2430822.54</v>
      </c>
      <c r="L57" s="208">
        <f>บึงกาฬ!AJ53</f>
        <v>320831.28000000003</v>
      </c>
      <c r="M57" s="208">
        <f>บึงกาฬ!AK53</f>
        <v>338910.76</v>
      </c>
      <c r="N57" s="3"/>
      <c r="O57" s="3"/>
      <c r="P57" s="3"/>
      <c r="Q57" s="77">
        <f t="shared" si="0"/>
        <v>-18079.479999999981</v>
      </c>
      <c r="R57" s="78">
        <f t="shared" si="1"/>
        <v>57.178984138299775</v>
      </c>
    </row>
    <row r="58" spans="1:18" ht="24.6" customHeight="1" x14ac:dyDescent="0.7">
      <c r="A58" s="209">
        <v>5</v>
      </c>
      <c r="B58" s="210" t="s">
        <v>39</v>
      </c>
      <c r="C58" s="210"/>
      <c r="D58" s="210"/>
      <c r="E58" s="210" t="s">
        <v>56</v>
      </c>
      <c r="F58" s="210"/>
      <c r="G58" s="210" t="s">
        <v>213</v>
      </c>
      <c r="H58" s="213">
        <f>SUM(H54:H57)</f>
        <v>23168</v>
      </c>
      <c r="I58" s="209"/>
      <c r="J58" s="212">
        <f>SUM(J53:J57)</f>
        <v>4221470.25</v>
      </c>
      <c r="K58" s="212">
        <f>SUM(K53:K57)</f>
        <v>5481822.8200000003</v>
      </c>
      <c r="L58" s="212">
        <f>SUM(L53:L57)</f>
        <v>1298941.29</v>
      </c>
      <c r="M58" s="212">
        <f>SUM(M53:M57)</f>
        <v>1725190.61</v>
      </c>
      <c r="N58" s="210">
        <v>4</v>
      </c>
      <c r="O58" s="210">
        <v>4</v>
      </c>
      <c r="P58" s="210">
        <f>N58-O58</f>
        <v>0</v>
      </c>
      <c r="Q58" s="77">
        <f t="shared" si="0"/>
        <v>-426249.32000000007</v>
      </c>
      <c r="R58" s="78">
        <f>L58/H58</f>
        <v>56.066181370856356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5"/>
      <c r="I59" s="70"/>
      <c r="J59" s="206"/>
      <c r="K59" s="207"/>
      <c r="L59" s="208"/>
      <c r="M59" s="208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4">
        <v>2845</v>
      </c>
      <c r="I60" s="189">
        <v>2</v>
      </c>
      <c r="J60" s="208">
        <f>บึงกาฬ!F54</f>
        <v>182368.37</v>
      </c>
      <c r="K60" s="215">
        <f>บึงกาฬ!AI54</f>
        <v>372015.75</v>
      </c>
      <c r="L60" s="208">
        <f>บึงกาฬ!AJ54</f>
        <v>271718.69</v>
      </c>
      <c r="M60" s="208">
        <f>บึงกาฬ!AK54</f>
        <v>288280.44</v>
      </c>
      <c r="N60" s="40"/>
      <c r="O60" s="40"/>
      <c r="P60" s="40"/>
      <c r="Q60" s="80">
        <f t="shared" si="0"/>
        <v>-16561.75</v>
      </c>
      <c r="R60" s="192">
        <f t="shared" si="1"/>
        <v>95.507448154657297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5">
        <v>4775</v>
      </c>
      <c r="I61" s="70">
        <v>4</v>
      </c>
      <c r="J61" s="208">
        <f>บึงกาฬ!F55</f>
        <v>1757214.17</v>
      </c>
      <c r="K61" s="215">
        <f>บึงกาฬ!AI55</f>
        <v>1763809.43</v>
      </c>
      <c r="L61" s="208">
        <f>บึงกาฬ!AJ55</f>
        <v>267787.13</v>
      </c>
      <c r="M61" s="208">
        <f>บึงกาฬ!AK55</f>
        <v>244744.69</v>
      </c>
      <c r="N61" s="3"/>
      <c r="O61" s="3"/>
      <c r="P61" s="3"/>
      <c r="Q61" s="77">
        <f t="shared" si="0"/>
        <v>23042.440000000002</v>
      </c>
      <c r="R61" s="78">
        <f t="shared" si="1"/>
        <v>56.081074345549737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5">
        <v>2422</v>
      </c>
      <c r="I62" s="70">
        <v>2</v>
      </c>
      <c r="J62" s="208">
        <f>บึงกาฬ!F56</f>
        <v>79752.09</v>
      </c>
      <c r="K62" s="208">
        <f>บึงกาฬ!AI56</f>
        <v>275415.48</v>
      </c>
      <c r="L62" s="208">
        <f>บึงกาฬ!AJ56</f>
        <v>289585.46000000002</v>
      </c>
      <c r="M62" s="208">
        <f>บึงกาฬ!AK56</f>
        <v>361672.72000000003</v>
      </c>
      <c r="N62" s="3"/>
      <c r="O62" s="3"/>
      <c r="P62" s="3"/>
      <c r="Q62" s="77">
        <f t="shared" si="0"/>
        <v>-72087.260000000009</v>
      </c>
      <c r="R62" s="78">
        <f t="shared" si="1"/>
        <v>119.5645995045417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5">
        <v>4314</v>
      </c>
      <c r="I63" s="70">
        <v>3</v>
      </c>
      <c r="J63" s="208">
        <f>บึงกาฬ!F57</f>
        <v>348511.45</v>
      </c>
      <c r="K63" s="208">
        <f>บึงกาฬ!AI57</f>
        <v>333290.04000000004</v>
      </c>
      <c r="L63" s="208">
        <f>บึงกาฬ!AJ57</f>
        <v>367314.81</v>
      </c>
      <c r="M63" s="208">
        <f>บึงกาฬ!AK57</f>
        <v>390913.58999999997</v>
      </c>
      <c r="N63" s="3"/>
      <c r="O63" s="3"/>
      <c r="P63" s="3"/>
      <c r="Q63" s="77">
        <f t="shared" si="0"/>
        <v>-23598.77999999997</v>
      </c>
      <c r="R63" s="78">
        <f t="shared" si="1"/>
        <v>85.144833101529898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5">
        <v>3240</v>
      </c>
      <c r="I64" s="70">
        <v>3</v>
      </c>
      <c r="J64" s="208">
        <f>บึงกาฬ!F58</f>
        <v>726090.61</v>
      </c>
      <c r="K64" s="208">
        <f>บึงกาฬ!AI58</f>
        <v>691618.42999999993</v>
      </c>
      <c r="L64" s="208">
        <f>บึงกาฬ!AJ58</f>
        <v>222828.95</v>
      </c>
      <c r="M64" s="208">
        <f>บึงกาฬ!AK58</f>
        <v>436051.86</v>
      </c>
      <c r="N64" s="3"/>
      <c r="O64" s="3"/>
      <c r="P64" s="3"/>
      <c r="Q64" s="77">
        <f t="shared" si="0"/>
        <v>-213222.90999999997</v>
      </c>
      <c r="R64" s="78">
        <f t="shared" si="1"/>
        <v>68.774367283950625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4">
        <v>1140</v>
      </c>
      <c r="I65" s="189">
        <v>1</v>
      </c>
      <c r="J65" s="208">
        <f>บึงกาฬ!F59</f>
        <v>64103.41</v>
      </c>
      <c r="K65" s="208">
        <f>บึงกาฬ!AI59</f>
        <v>41582.200000000012</v>
      </c>
      <c r="L65" s="208">
        <f>บึงกาฬ!AJ59</f>
        <v>155189.35</v>
      </c>
      <c r="M65" s="208">
        <f>บึงกาฬ!AK59</f>
        <v>188774.43</v>
      </c>
      <c r="N65" s="40"/>
      <c r="O65" s="40"/>
      <c r="P65" s="40"/>
      <c r="Q65" s="80">
        <f t="shared" si="0"/>
        <v>-33585.079999999987</v>
      </c>
      <c r="R65" s="192">
        <f t="shared" si="1"/>
        <v>136.13100877192983</v>
      </c>
    </row>
    <row r="66" spans="1:18" ht="24.6" customHeight="1" x14ac:dyDescent="0.7">
      <c r="A66" s="209">
        <v>6</v>
      </c>
      <c r="B66" s="210" t="s">
        <v>39</v>
      </c>
      <c r="C66" s="210"/>
      <c r="D66" s="210"/>
      <c r="E66" s="210" t="s">
        <v>56</v>
      </c>
      <c r="F66" s="210"/>
      <c r="G66" s="210" t="s">
        <v>222</v>
      </c>
      <c r="H66" s="213">
        <f>SUM(H59:H65)</f>
        <v>18736</v>
      </c>
      <c r="I66" s="209"/>
      <c r="J66" s="212">
        <f>SUM(J59:J65)</f>
        <v>3158040.1</v>
      </c>
      <c r="K66" s="212">
        <f>SUM(K60:K65)</f>
        <v>3477731.33</v>
      </c>
      <c r="L66" s="212">
        <f>SUM(L59:L65)</f>
        <v>1574424.3900000001</v>
      </c>
      <c r="M66" s="212">
        <f>SUM(M59:M65)</f>
        <v>1910437.7299999997</v>
      </c>
      <c r="N66" s="210">
        <v>6</v>
      </c>
      <c r="O66" s="210">
        <v>6</v>
      </c>
      <c r="P66" s="210">
        <f>N66-O66</f>
        <v>0</v>
      </c>
      <c r="Q66" s="77">
        <f t="shared" si="0"/>
        <v>-336013.33999999962</v>
      </c>
      <c r="R66" s="78">
        <f>L66/H66</f>
        <v>84.032044726729296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5"/>
      <c r="I67" s="70"/>
      <c r="J67" s="206"/>
      <c r="K67" s="207"/>
      <c r="L67" s="208"/>
      <c r="M67" s="208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1015</v>
      </c>
      <c r="H68" s="205">
        <v>3670</v>
      </c>
      <c r="I68" s="70">
        <v>3</v>
      </c>
      <c r="J68" s="206">
        <f>บึงกาฬ!F60</f>
        <v>300469.53999999998</v>
      </c>
      <c r="K68" s="207">
        <f>บึงกาฬ!AI60</f>
        <v>289022.12</v>
      </c>
      <c r="L68" s="208">
        <f>บึงกาฬ!AJ60</f>
        <v>426122.70999999996</v>
      </c>
      <c r="M68" s="208">
        <f>บึงกาฬ!AK60</f>
        <v>267853.81</v>
      </c>
      <c r="N68" s="3"/>
      <c r="O68" s="3"/>
      <c r="P68" s="3"/>
      <c r="Q68" s="77">
        <f t="shared" si="0"/>
        <v>158268.89999999997</v>
      </c>
      <c r="R68" s="78">
        <f t="shared" si="1"/>
        <v>116.1097302452316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5">
        <v>3487</v>
      </c>
      <c r="I69" s="70">
        <v>3</v>
      </c>
      <c r="J69" s="206">
        <f>บึงกาฬ!F61</f>
        <v>329311.40999999997</v>
      </c>
      <c r="K69" s="207">
        <f>บึงกาฬ!AI61</f>
        <v>515087.64</v>
      </c>
      <c r="L69" s="208">
        <f>บึงกาฬ!AJ61</f>
        <v>569669.30000000005</v>
      </c>
      <c r="M69" s="208">
        <f>บึงกาฬ!AK61</f>
        <v>461140.71</v>
      </c>
      <c r="N69" s="3"/>
      <c r="O69" s="3"/>
      <c r="P69" s="3"/>
      <c r="Q69" s="77">
        <f t="shared" si="0"/>
        <v>108528.59000000003</v>
      </c>
      <c r="R69" s="78">
        <f t="shared" si="1"/>
        <v>163.36945798680816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5">
        <v>6286</v>
      </c>
      <c r="I70" s="70">
        <v>5</v>
      </c>
      <c r="J70" s="206">
        <f>บึงกาฬ!F62</f>
        <v>429287.73</v>
      </c>
      <c r="K70" s="207">
        <f>บึงกาฬ!AI62</f>
        <v>449092.87</v>
      </c>
      <c r="L70" s="208">
        <f>บึงกาฬ!AJ62</f>
        <v>640729.15</v>
      </c>
      <c r="M70" s="208">
        <f>บึงกาฬ!AK62</f>
        <v>416141.57999999996</v>
      </c>
      <c r="N70" s="3"/>
      <c r="O70" s="3"/>
      <c r="P70" s="3"/>
      <c r="Q70" s="77">
        <f t="shared" si="0"/>
        <v>224587.57000000007</v>
      </c>
      <c r="R70" s="78">
        <f t="shared" si="1"/>
        <v>101.92954979319123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5">
        <v>3436</v>
      </c>
      <c r="I71" s="70">
        <v>3</v>
      </c>
      <c r="J71" s="206">
        <f>บึงกาฬ!F63</f>
        <v>1082006.06</v>
      </c>
      <c r="K71" s="207">
        <f>บึงกาฬ!AI63</f>
        <v>1072445.08</v>
      </c>
      <c r="L71" s="208">
        <f>บึงกาฬ!AJ63</f>
        <v>312614.38</v>
      </c>
      <c r="M71" s="208">
        <f>บึงกาฬ!AK63</f>
        <v>301984.11</v>
      </c>
      <c r="N71" s="3"/>
      <c r="O71" s="3"/>
      <c r="P71" s="3"/>
      <c r="Q71" s="77">
        <f t="shared" ref="Q71:Q82" si="2">L71-M71</f>
        <v>10630.270000000019</v>
      </c>
      <c r="R71" s="78">
        <f t="shared" ref="R71:R82" si="3">L71/H71</f>
        <v>90.982066356228174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5">
        <v>3629</v>
      </c>
      <c r="I72" s="70">
        <v>3</v>
      </c>
      <c r="J72" s="206">
        <f>บึงกาฬ!F64</f>
        <v>278585.43</v>
      </c>
      <c r="K72" s="207">
        <f>บึงกาฬ!AI64</f>
        <v>533795.69999999995</v>
      </c>
      <c r="L72" s="208">
        <f>บึงกาฬ!AJ64</f>
        <v>371031.36</v>
      </c>
      <c r="M72" s="208">
        <f>บึงกาฬ!AK64</f>
        <v>317622.81</v>
      </c>
      <c r="N72" s="3"/>
      <c r="O72" s="3"/>
      <c r="P72" s="3"/>
      <c r="Q72" s="77">
        <f t="shared" si="2"/>
        <v>53408.549999999988</v>
      </c>
      <c r="R72" s="78">
        <f t="shared" si="3"/>
        <v>102.2406613392119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5">
        <v>4573</v>
      </c>
      <c r="I73" s="70">
        <v>4</v>
      </c>
      <c r="J73" s="206">
        <f>บึงกาฬ!F65</f>
        <v>363965.03</v>
      </c>
      <c r="K73" s="207">
        <f>บึงกาฬ!AI65</f>
        <v>417298.60000000003</v>
      </c>
      <c r="L73" s="208">
        <f>บึงกาฬ!AJ65</f>
        <v>424649.58999999997</v>
      </c>
      <c r="M73" s="208">
        <f>บึงกาฬ!AK65</f>
        <v>407315.27</v>
      </c>
      <c r="N73" s="3"/>
      <c r="O73" s="3"/>
      <c r="P73" s="3"/>
      <c r="Q73" s="77">
        <f t="shared" si="2"/>
        <v>17334.319999999949</v>
      </c>
      <c r="R73" s="78">
        <f t="shared" si="3"/>
        <v>92.860177126612726</v>
      </c>
    </row>
    <row r="74" spans="1:18" ht="24.6" customHeight="1" x14ac:dyDescent="0.7">
      <c r="A74" s="209">
        <v>7</v>
      </c>
      <c r="B74" s="210" t="s">
        <v>39</v>
      </c>
      <c r="C74" s="210"/>
      <c r="D74" s="210"/>
      <c r="E74" s="210" t="s">
        <v>56</v>
      </c>
      <c r="F74" s="210"/>
      <c r="G74" s="210" t="s">
        <v>231</v>
      </c>
      <c r="H74" s="213">
        <f>SUM(H67:H73)</f>
        <v>25081</v>
      </c>
      <c r="I74" s="209"/>
      <c r="J74" s="212">
        <f>SUM(J67:J73)</f>
        <v>2783625.2</v>
      </c>
      <c r="K74" s="212">
        <f>SUM(K67:K73)</f>
        <v>3276742.0100000002</v>
      </c>
      <c r="L74" s="212">
        <f>SUM(L67:L73)</f>
        <v>2744816.4899999998</v>
      </c>
      <c r="M74" s="212">
        <f>SUM(M67:M73)</f>
        <v>2172058.29</v>
      </c>
      <c r="N74" s="210">
        <v>6</v>
      </c>
      <c r="O74" s="210">
        <v>6</v>
      </c>
      <c r="P74" s="210">
        <f>N74-O74</f>
        <v>0</v>
      </c>
      <c r="Q74" s="77">
        <f>L74-M74</f>
        <v>572758.19999999972</v>
      </c>
      <c r="R74" s="78">
        <f>L74/H74</f>
        <v>109.4380802200869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5"/>
      <c r="I75" s="70"/>
      <c r="J75" s="206"/>
      <c r="K75" s="207"/>
      <c r="L75" s="208"/>
      <c r="M75" s="208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5">
        <v>5752</v>
      </c>
      <c r="I76" s="70">
        <v>4</v>
      </c>
      <c r="J76" s="206">
        <f>บึงกาฬ!F66</f>
        <v>280356</v>
      </c>
      <c r="K76" s="207">
        <f>บึงกาฬ!AI66</f>
        <v>211856.34</v>
      </c>
      <c r="L76" s="207">
        <f>บึงกาฬ!AJ66</f>
        <v>446677.72</v>
      </c>
      <c r="M76" s="207">
        <f>บึงกาฬ!AK66</f>
        <v>543481.51</v>
      </c>
      <c r="N76" s="3"/>
      <c r="O76" s="3"/>
      <c r="P76" s="3"/>
      <c r="Q76" s="77">
        <f>L76-M76</f>
        <v>-96803.790000000037</v>
      </c>
      <c r="R76" s="78">
        <f t="shared" si="3"/>
        <v>77.656070931849783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5">
        <v>4383</v>
      </c>
      <c r="I77" s="70">
        <v>3</v>
      </c>
      <c r="J77" s="206">
        <f>บึงกาฬ!F67</f>
        <v>698677.74</v>
      </c>
      <c r="K77" s="207">
        <f>บึงกาฬ!AI67</f>
        <v>734991.80999999994</v>
      </c>
      <c r="L77" s="207">
        <f>บึงกาฬ!AJ67</f>
        <v>302793.5</v>
      </c>
      <c r="M77" s="207">
        <f>บึงกาฬ!AK67</f>
        <v>450180.42</v>
      </c>
      <c r="N77" s="3"/>
      <c r="O77" s="3"/>
      <c r="P77" s="3"/>
      <c r="Q77" s="77">
        <f t="shared" si="2"/>
        <v>-147386.91999999998</v>
      </c>
      <c r="R77" s="78">
        <f t="shared" si="3"/>
        <v>69.083618526123658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5">
        <v>1973</v>
      </c>
      <c r="I78" s="70">
        <v>2</v>
      </c>
      <c r="J78" s="206">
        <f>บึงกาฬ!F68</f>
        <v>332767.05</v>
      </c>
      <c r="K78" s="207">
        <f>บึงกาฬ!AI68</f>
        <v>301944.46000000002</v>
      </c>
      <c r="L78" s="207">
        <f>บึงกาฬ!AJ68</f>
        <v>183134.43</v>
      </c>
      <c r="M78" s="207">
        <f>บึงกาฬ!AK68</f>
        <v>271711.40999999997</v>
      </c>
      <c r="N78" s="3"/>
      <c r="O78" s="3"/>
      <c r="P78" s="3"/>
      <c r="Q78" s="77">
        <f t="shared" si="2"/>
        <v>-88576.979999999981</v>
      </c>
      <c r="R78" s="78">
        <f t="shared" si="3"/>
        <v>92.82028890015205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5">
        <v>5007</v>
      </c>
      <c r="I79" s="70">
        <v>4</v>
      </c>
      <c r="J79" s="206">
        <f>บึงกาฬ!F69</f>
        <v>307084.45</v>
      </c>
      <c r="K79" s="207">
        <f>บึงกาฬ!AI69</f>
        <v>285525.54000000004</v>
      </c>
      <c r="L79" s="207">
        <f>บึงกาฬ!AJ69</f>
        <v>297771.21000000002</v>
      </c>
      <c r="M79" s="207">
        <f>บึงกาฬ!AK69</f>
        <v>449404.32</v>
      </c>
      <c r="N79" s="3"/>
      <c r="O79" s="3"/>
      <c r="P79" s="3"/>
      <c r="Q79" s="77">
        <f t="shared" si="2"/>
        <v>-151633.10999999999</v>
      </c>
      <c r="R79" s="78">
        <f t="shared" si="3"/>
        <v>59.470982624325949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5">
        <v>5318</v>
      </c>
      <c r="I80" s="70">
        <v>4</v>
      </c>
      <c r="J80" s="206">
        <f>บึงกาฬ!F70</f>
        <v>146265.29</v>
      </c>
      <c r="K80" s="207">
        <f>บึงกาฬ!AI70</f>
        <v>140441.95000000001</v>
      </c>
      <c r="L80" s="207">
        <f>บึงกาฬ!AJ70</f>
        <v>386891.9</v>
      </c>
      <c r="M80" s="207">
        <f>บึงกาฬ!AK70</f>
        <v>357818.74</v>
      </c>
      <c r="N80" s="3"/>
      <c r="O80" s="3"/>
      <c r="P80" s="3"/>
      <c r="Q80" s="77">
        <f t="shared" si="2"/>
        <v>29073.160000000033</v>
      </c>
      <c r="R80" s="78">
        <f t="shared" si="3"/>
        <v>72.751391500564125</v>
      </c>
    </row>
    <row r="81" spans="1:18" ht="24.6" customHeight="1" x14ac:dyDescent="0.7">
      <c r="A81" s="209">
        <v>8</v>
      </c>
      <c r="B81" s="210" t="s">
        <v>39</v>
      </c>
      <c r="C81" s="210"/>
      <c r="D81" s="210"/>
      <c r="E81" s="210" t="s">
        <v>56</v>
      </c>
      <c r="F81" s="210"/>
      <c r="G81" s="210" t="s">
        <v>239</v>
      </c>
      <c r="H81" s="213">
        <f>SUM(H75:H80)</f>
        <v>22433</v>
      </c>
      <c r="I81" s="209"/>
      <c r="J81" s="212">
        <f>SUM(J75:J80)</f>
        <v>1765150.53</v>
      </c>
      <c r="K81" s="212">
        <f>SUM(K75:K80)</f>
        <v>1674760.0999999999</v>
      </c>
      <c r="L81" s="212">
        <f>SUM(L75:L80)</f>
        <v>1617268.7599999998</v>
      </c>
      <c r="M81" s="212">
        <f>SUM(M75:M80)</f>
        <v>2072596.4</v>
      </c>
      <c r="N81" s="210">
        <v>5</v>
      </c>
      <c r="O81" s="210">
        <v>5</v>
      </c>
      <c r="P81" s="210">
        <f>N81-O81</f>
        <v>0</v>
      </c>
      <c r="Q81" s="77">
        <f t="shared" si="2"/>
        <v>-455327.64000000013</v>
      </c>
      <c r="R81" s="78">
        <f t="shared" si="3"/>
        <v>72.093289350510403</v>
      </c>
    </row>
    <row r="82" spans="1:18" ht="25.2" customHeight="1" thickBot="1" x14ac:dyDescent="0.75">
      <c r="A82" s="8"/>
      <c r="B82" s="216" t="s">
        <v>39</v>
      </c>
      <c r="C82" s="216" t="s">
        <v>39</v>
      </c>
      <c r="D82" s="216" t="s">
        <v>39</v>
      </c>
      <c r="E82" s="216" t="s">
        <v>39</v>
      </c>
      <c r="F82" s="216"/>
      <c r="G82" s="216" t="s">
        <v>240</v>
      </c>
      <c r="H82" s="217">
        <f>H20+H34+H47+H52+H58+H66+H74+H81</f>
        <v>250017</v>
      </c>
      <c r="I82" s="8"/>
      <c r="J82" s="218">
        <f t="shared" ref="J82:O82" si="4">J20+J34+J47+J52+J58+J66+J74+J81</f>
        <v>23580027.270000003</v>
      </c>
      <c r="K82" s="219">
        <f t="shared" si="4"/>
        <v>29842591.420000006</v>
      </c>
      <c r="L82" s="218">
        <f t="shared" si="4"/>
        <v>18981047.350000001</v>
      </c>
      <c r="M82" s="218">
        <f t="shared" si="4"/>
        <v>19861069.379999999</v>
      </c>
      <c r="N82" s="216">
        <f t="shared" si="4"/>
        <v>61</v>
      </c>
      <c r="O82" s="216">
        <f t="shared" si="4"/>
        <v>61</v>
      </c>
      <c r="P82" s="216">
        <f>N82-O82</f>
        <v>0</v>
      </c>
      <c r="Q82" s="77">
        <f t="shared" si="2"/>
        <v>-880022.02999999747</v>
      </c>
      <c r="R82" s="78">
        <f t="shared" si="3"/>
        <v>75.919026906170387</v>
      </c>
    </row>
    <row r="83" spans="1:18" ht="25.8" customHeight="1" thickTop="1" thickBot="1" x14ac:dyDescent="0.75">
      <c r="A83" s="220"/>
      <c r="B83" s="221"/>
      <c r="C83" s="221"/>
      <c r="D83" s="221"/>
      <c r="E83" s="318" t="s">
        <v>241</v>
      </c>
      <c r="F83" s="319"/>
      <c r="G83" s="320"/>
      <c r="H83" s="222"/>
      <c r="I83" s="220"/>
      <c r="J83" s="257">
        <f>J82/O82</f>
        <v>386557.82409836072</v>
      </c>
      <c r="K83" s="258">
        <f>K82/O82</f>
        <v>489222.81016393454</v>
      </c>
      <c r="L83" s="257">
        <f>L82/O82</f>
        <v>311164.71065573773</v>
      </c>
      <c r="M83" s="257">
        <f>M82/O82</f>
        <v>325591.3013114754</v>
      </c>
      <c r="N83" s="221"/>
      <c r="O83" s="221"/>
      <c r="P83" s="221"/>
    </row>
    <row r="84" spans="1:18" ht="25.2" customHeight="1" thickTop="1" x14ac:dyDescent="0.7">
      <c r="A84" s="223">
        <v>1</v>
      </c>
      <c r="B84" s="224" t="s">
        <v>44</v>
      </c>
      <c r="C84" s="224" t="s">
        <v>242</v>
      </c>
      <c r="D84" s="224" t="s">
        <v>243</v>
      </c>
      <c r="E84" s="224" t="s">
        <v>23</v>
      </c>
      <c r="F84" s="224" t="s">
        <v>244</v>
      </c>
      <c r="G84" s="224" t="s">
        <v>23</v>
      </c>
      <c r="H84" s="225"/>
      <c r="I84" s="223"/>
      <c r="J84" s="226"/>
      <c r="K84" s="227"/>
      <c r="L84" s="208"/>
      <c r="M84" s="208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5">
        <v>7809</v>
      </c>
      <c r="I85" s="70">
        <v>5</v>
      </c>
      <c r="J85" s="206">
        <f>อุดรธานี!F10</f>
        <v>752218.03</v>
      </c>
      <c r="K85" s="207">
        <f>อุดรธานี!AN10</f>
        <v>1039322.2</v>
      </c>
      <c r="L85" s="207">
        <f>อุดรธานี!AO10</f>
        <v>331919.30000000005</v>
      </c>
      <c r="M85" s="207">
        <f>อุดรธานี!AP10</f>
        <v>639870.67000000004</v>
      </c>
      <c r="N85" s="3"/>
      <c r="O85" s="3"/>
      <c r="P85" s="3"/>
      <c r="Q85" s="77">
        <f t="shared" ref="Q85:Q99" si="5">L85-M85</f>
        <v>-307951.37</v>
      </c>
      <c r="R85" s="78">
        <f t="shared" ref="R85:R99" si="6">L85/H85</f>
        <v>42.504712511205028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5">
        <v>5373</v>
      </c>
      <c r="I86" s="70">
        <v>4</v>
      </c>
      <c r="J86" s="206">
        <f>อุดรธานี!F11</f>
        <v>1445353.15</v>
      </c>
      <c r="K86" s="207">
        <f>อุดรธานี!AN11</f>
        <v>1592512.63</v>
      </c>
      <c r="L86" s="207">
        <f>อุดรธานี!AO11</f>
        <v>222881</v>
      </c>
      <c r="M86" s="207">
        <f>อุดรธานี!AP11</f>
        <v>459655.74</v>
      </c>
      <c r="N86" s="3"/>
      <c r="O86" s="3"/>
      <c r="P86" s="3"/>
      <c r="Q86" s="77">
        <f t="shared" si="5"/>
        <v>-236774.74</v>
      </c>
      <c r="R86" s="78">
        <f t="shared" si="6"/>
        <v>41.48166759724549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5">
        <v>4595</v>
      </c>
      <c r="I87" s="70">
        <v>4</v>
      </c>
      <c r="J87" s="206">
        <f>อุดรธานี!F12</f>
        <v>414383.25</v>
      </c>
      <c r="K87" s="207">
        <f>อุดรธานี!AN12</f>
        <v>614900.49</v>
      </c>
      <c r="L87" s="207">
        <f>อุดรธานี!AO12</f>
        <v>172495</v>
      </c>
      <c r="M87" s="207">
        <f>อุดรธานี!AP12</f>
        <v>299439.52999999997</v>
      </c>
      <c r="N87" s="3"/>
      <c r="O87" s="3"/>
      <c r="P87" s="3"/>
      <c r="Q87" s="77">
        <f t="shared" si="5"/>
        <v>-126944.52999999997</v>
      </c>
      <c r="R87" s="78">
        <f t="shared" si="6"/>
        <v>37.539717083786726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5">
        <v>8160</v>
      </c>
      <c r="I88" s="70">
        <v>5</v>
      </c>
      <c r="J88" s="206">
        <f>อุดรธานี!F13</f>
        <v>2756779.89</v>
      </c>
      <c r="K88" s="207">
        <f>อุดรธานี!AN13</f>
        <v>3416816.46</v>
      </c>
      <c r="L88" s="207">
        <f>อุดรธานี!AO13</f>
        <v>610305.08000000007</v>
      </c>
      <c r="M88" s="207">
        <f>อุดรธานี!AP13</f>
        <v>776753</v>
      </c>
      <c r="N88" s="3"/>
      <c r="O88" s="3"/>
      <c r="P88" s="3"/>
      <c r="Q88" s="77">
        <f t="shared" si="5"/>
        <v>-166447.91999999993</v>
      </c>
      <c r="R88" s="78">
        <f t="shared" si="6"/>
        <v>74.792289215686282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5">
        <v>9211</v>
      </c>
      <c r="I89" s="70">
        <v>5</v>
      </c>
      <c r="J89" s="206">
        <f>อุดรธานี!F14</f>
        <v>2134977.94</v>
      </c>
      <c r="K89" s="207">
        <f>อุดรธานี!AN14</f>
        <v>2678969.58</v>
      </c>
      <c r="L89" s="207">
        <f>อุดรธานี!AO14</f>
        <v>441598.08</v>
      </c>
      <c r="M89" s="207">
        <f>อุดรธานี!AP14</f>
        <v>671878.99</v>
      </c>
      <c r="N89" s="3"/>
      <c r="O89" s="3"/>
      <c r="P89" s="3"/>
      <c r="Q89" s="77">
        <f t="shared" si="5"/>
        <v>-230280.90999999997</v>
      </c>
      <c r="R89" s="78">
        <f t="shared" si="6"/>
        <v>47.942468787319513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5">
        <v>4740</v>
      </c>
      <c r="I90" s="70">
        <v>4</v>
      </c>
      <c r="J90" s="206">
        <f>อุดรธานี!F15</f>
        <v>815658.04</v>
      </c>
      <c r="K90" s="207">
        <f>อุดรธานี!AN15</f>
        <v>990378.32000000007</v>
      </c>
      <c r="L90" s="207">
        <f>อุดรธานี!AO15</f>
        <v>124440</v>
      </c>
      <c r="M90" s="207">
        <f>อุดรธานี!AP15</f>
        <v>291983.40000000002</v>
      </c>
      <c r="N90" s="3"/>
      <c r="O90" s="3"/>
      <c r="P90" s="3"/>
      <c r="Q90" s="77">
        <f t="shared" si="5"/>
        <v>-167543.40000000002</v>
      </c>
      <c r="R90" s="78">
        <f t="shared" si="6"/>
        <v>26.253164556962027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5">
        <v>8307</v>
      </c>
      <c r="I91" s="70">
        <v>5</v>
      </c>
      <c r="J91" s="206">
        <f>อุดรธานี!F16</f>
        <v>904417.63</v>
      </c>
      <c r="K91" s="207">
        <f>อุดรธานี!AN16</f>
        <v>1797418.81</v>
      </c>
      <c r="L91" s="207">
        <f>อุดรธานี!AO16</f>
        <v>366185.36</v>
      </c>
      <c r="M91" s="207">
        <f>อุดรธานี!AP16</f>
        <v>589818.77999999991</v>
      </c>
      <c r="N91" s="3"/>
      <c r="O91" s="3"/>
      <c r="P91" s="3"/>
      <c r="Q91" s="77">
        <f t="shared" si="5"/>
        <v>-223633.41999999993</v>
      </c>
      <c r="R91" s="78">
        <f t="shared" si="6"/>
        <v>44.081540869146501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5">
        <v>9108</v>
      </c>
      <c r="I92" s="70">
        <v>5</v>
      </c>
      <c r="J92" s="206">
        <f>อุดรธานี!F17</f>
        <v>2069928.89</v>
      </c>
      <c r="K92" s="207">
        <f>อุดรธานี!AN17</f>
        <v>2981607.67</v>
      </c>
      <c r="L92" s="207">
        <f>อุดรธานี!AO17</f>
        <v>240402.23</v>
      </c>
      <c r="M92" s="207">
        <f>อุดรธานี!AP17</f>
        <v>573353.6</v>
      </c>
      <c r="N92" s="3"/>
      <c r="O92" s="3"/>
      <c r="P92" s="3"/>
      <c r="Q92" s="77">
        <f t="shared" si="5"/>
        <v>-332951.37</v>
      </c>
      <c r="R92" s="78">
        <f t="shared" si="6"/>
        <v>26.394623407992974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5">
        <v>6368</v>
      </c>
      <c r="I93" s="70">
        <v>5</v>
      </c>
      <c r="J93" s="206">
        <f>อุดรธานี!F18</f>
        <v>2439599.36</v>
      </c>
      <c r="K93" s="207">
        <f>อุดรธานี!AN18</f>
        <v>2623990.9599999995</v>
      </c>
      <c r="L93" s="207">
        <f>อุดรธานี!AO18</f>
        <v>355747.07</v>
      </c>
      <c r="M93" s="207">
        <f>อุดรธานี!AP18</f>
        <v>480478.30000000005</v>
      </c>
      <c r="N93" s="3"/>
      <c r="O93" s="3"/>
      <c r="P93" s="3"/>
      <c r="Q93" s="77">
        <f t="shared" si="5"/>
        <v>-124731.23000000004</v>
      </c>
      <c r="R93" s="78">
        <f t="shared" si="6"/>
        <v>55.864803706030152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5">
        <v>5228</v>
      </c>
      <c r="I94" s="70">
        <v>4</v>
      </c>
      <c r="J94" s="206">
        <f>อุดรธานี!F19</f>
        <v>989699.93</v>
      </c>
      <c r="K94" s="207">
        <f>อุดรธานี!AN19</f>
        <v>1212685.56</v>
      </c>
      <c r="L94" s="207">
        <f>อุดรธานี!AO19</f>
        <v>314075.5</v>
      </c>
      <c r="M94" s="207">
        <f>อุดรธานี!AP19</f>
        <v>501974.57</v>
      </c>
      <c r="N94" s="3"/>
      <c r="O94" s="3"/>
      <c r="P94" s="3"/>
      <c r="Q94" s="77">
        <f t="shared" si="5"/>
        <v>-187899.07</v>
      </c>
      <c r="R94" s="78">
        <f t="shared" si="6"/>
        <v>60.075650344299923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5">
        <v>10722</v>
      </c>
      <c r="I95" s="70">
        <v>5</v>
      </c>
      <c r="J95" s="206">
        <f>อุดรธานี!F20</f>
        <v>2159181.2599999998</v>
      </c>
      <c r="K95" s="207">
        <f>อุดรธานี!AN20</f>
        <v>2553666.69</v>
      </c>
      <c r="L95" s="207">
        <f>อุดรธานี!AO20</f>
        <v>553246</v>
      </c>
      <c r="M95" s="207">
        <f>อุดรธานี!AP20</f>
        <v>791575.63</v>
      </c>
      <c r="N95" s="3"/>
      <c r="O95" s="3"/>
      <c r="P95" s="3"/>
      <c r="Q95" s="77">
        <f t="shared" si="5"/>
        <v>-238329.63</v>
      </c>
      <c r="R95" s="78">
        <f t="shared" si="6"/>
        <v>51.599141951128523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5">
        <v>9139</v>
      </c>
      <c r="I96" s="70">
        <v>5</v>
      </c>
      <c r="J96" s="206">
        <f>อุดรธานี!F21</f>
        <v>684503.5</v>
      </c>
      <c r="K96" s="207">
        <f>อุดรธานี!AN21</f>
        <v>1197416.42</v>
      </c>
      <c r="L96" s="207">
        <f>อุดรธานี!AO21</f>
        <v>408379.24</v>
      </c>
      <c r="M96" s="207">
        <f>อุดรธานี!AP21</f>
        <v>704378.10000000009</v>
      </c>
      <c r="N96" s="3"/>
      <c r="O96" s="3"/>
      <c r="P96" s="3"/>
      <c r="Q96" s="77">
        <f t="shared" si="5"/>
        <v>-295998.8600000001</v>
      </c>
      <c r="R96" s="78">
        <f t="shared" si="6"/>
        <v>44.685330999015207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5">
        <v>13991</v>
      </c>
      <c r="I97" s="70">
        <v>5</v>
      </c>
      <c r="J97" s="206">
        <f>อุดรธานี!F22</f>
        <v>2434528.6800000002</v>
      </c>
      <c r="K97" s="207">
        <f>อุดรธานี!AN22</f>
        <v>5020812.79</v>
      </c>
      <c r="L97" s="207">
        <f>อุดรธานี!AO22</f>
        <v>373127.5</v>
      </c>
      <c r="M97" s="207">
        <f>อุดรธานี!AP22</f>
        <v>904789.76</v>
      </c>
      <c r="N97" s="3"/>
      <c r="O97" s="3"/>
      <c r="P97" s="3"/>
      <c r="Q97" s="77">
        <f t="shared" si="5"/>
        <v>-531662.26</v>
      </c>
      <c r="R97" s="78">
        <f t="shared" si="6"/>
        <v>26.669108712743906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5">
        <v>6392</v>
      </c>
      <c r="I98" s="70">
        <v>5</v>
      </c>
      <c r="J98" s="206">
        <f>อุดรธานี!F23</f>
        <v>755412.51</v>
      </c>
      <c r="K98" s="207">
        <f>อุดรธานี!AN23</f>
        <v>891403.02999999991</v>
      </c>
      <c r="L98" s="207">
        <f>อุดรธานี!AO23</f>
        <v>443662.99</v>
      </c>
      <c r="M98" s="207">
        <f>อุดรธานี!AP23</f>
        <v>550895.80999999994</v>
      </c>
      <c r="N98" s="3"/>
      <c r="O98" s="3"/>
      <c r="P98" s="3"/>
      <c r="Q98" s="77">
        <f t="shared" si="5"/>
        <v>-107232.81999999995</v>
      </c>
      <c r="R98" s="78">
        <f t="shared" si="6"/>
        <v>69.409103566958692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5">
        <v>4858</v>
      </c>
      <c r="I99" s="70">
        <v>4</v>
      </c>
      <c r="J99" s="206">
        <f>อุดรธานี!F24</f>
        <v>1689569.68</v>
      </c>
      <c r="K99" s="207">
        <f>อุดรธานี!AN24</f>
        <v>1794928.9</v>
      </c>
      <c r="L99" s="207">
        <f>อุดรธานี!AO24</f>
        <v>253054.57</v>
      </c>
      <c r="M99" s="207">
        <f>อุดรธานี!AP24</f>
        <v>361099.45999999996</v>
      </c>
      <c r="N99" s="3"/>
      <c r="O99" s="3"/>
      <c r="P99" s="3"/>
      <c r="Q99" s="77">
        <f t="shared" si="5"/>
        <v>-108044.88999999996</v>
      </c>
      <c r="R99" s="78">
        <f t="shared" si="6"/>
        <v>52.090277892136683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5">
        <v>5038</v>
      </c>
      <c r="I100" s="70">
        <v>4</v>
      </c>
      <c r="J100" s="206">
        <f>อุดรธานี!F25</f>
        <v>2172720.92</v>
      </c>
      <c r="K100" s="207">
        <f>อุดรธานี!AN25</f>
        <v>2635981.5699999998</v>
      </c>
      <c r="L100" s="207">
        <f>อุดรธานี!AO25</f>
        <v>340795.66000000003</v>
      </c>
      <c r="M100" s="207">
        <f>อุดรธานี!AP25</f>
        <v>555986.63000000012</v>
      </c>
      <c r="N100" s="3"/>
      <c r="O100" s="3"/>
      <c r="P100" s="3"/>
      <c r="Q100" s="77">
        <f t="shared" ref="Q100:Q161" si="7">L100-M100</f>
        <v>-215190.97000000009</v>
      </c>
      <c r="R100" s="78">
        <f t="shared" ref="R100:R161" si="8">L100/H100</f>
        <v>67.645029773719742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5">
        <v>5026</v>
      </c>
      <c r="I101" s="70">
        <v>4</v>
      </c>
      <c r="J101" s="206">
        <f>อุดรธานี!F26</f>
        <v>1077131.8600000001</v>
      </c>
      <c r="K101" s="207">
        <f>อุดรธานี!AN26</f>
        <v>1704103.08</v>
      </c>
      <c r="L101" s="207">
        <f>อุดรธานี!AO26</f>
        <v>291364.49</v>
      </c>
      <c r="M101" s="207">
        <f>อุดรธานี!AP26</f>
        <v>573919.46</v>
      </c>
      <c r="N101" s="3"/>
      <c r="O101" s="3"/>
      <c r="P101" s="3"/>
      <c r="Q101" s="77">
        <f t="shared" si="7"/>
        <v>-282554.96999999997</v>
      </c>
      <c r="R101" s="78">
        <f t="shared" si="8"/>
        <v>57.971446478312771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5">
        <v>4590</v>
      </c>
      <c r="I102" s="70">
        <v>4</v>
      </c>
      <c r="J102" s="206">
        <f>อุดรธานี!F27</f>
        <v>707486.53</v>
      </c>
      <c r="K102" s="207">
        <f>อุดรธานี!AN27</f>
        <v>758274.13</v>
      </c>
      <c r="L102" s="207">
        <f>อุดรธานี!AO27</f>
        <v>346584.53</v>
      </c>
      <c r="M102" s="207">
        <f>อุดรธานี!AP27</f>
        <v>553262.2300000001</v>
      </c>
      <c r="N102" s="3"/>
      <c r="O102" s="3"/>
      <c r="P102" s="3"/>
      <c r="Q102" s="77">
        <f t="shared" si="7"/>
        <v>-206677.70000000007</v>
      </c>
      <c r="R102" s="78">
        <f t="shared" si="8"/>
        <v>75.508612200435735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5">
        <v>7725</v>
      </c>
      <c r="I103" s="70">
        <v>5</v>
      </c>
      <c r="J103" s="206">
        <f>อุดรธานี!F28</f>
        <v>671643.9</v>
      </c>
      <c r="K103" s="207">
        <f>อุดรธานี!AN28</f>
        <v>1141801.23</v>
      </c>
      <c r="L103" s="207">
        <f>อุดรธานี!AO28</f>
        <v>371040.5</v>
      </c>
      <c r="M103" s="207">
        <f>อุดรธานี!AP28</f>
        <v>535258.67999999993</v>
      </c>
      <c r="N103" s="3"/>
      <c r="O103" s="3"/>
      <c r="P103" s="3"/>
      <c r="Q103" s="77">
        <f t="shared" si="7"/>
        <v>-164218.17999999993</v>
      </c>
      <c r="R103" s="78">
        <f t="shared" si="8"/>
        <v>48.031132686084142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5">
        <v>5622</v>
      </c>
      <c r="I104" s="70">
        <v>4</v>
      </c>
      <c r="J104" s="206">
        <f>อุดรธานี!F29</f>
        <v>1442499.15</v>
      </c>
      <c r="K104" s="207">
        <f>อุดรธานี!AN29</f>
        <v>1697207.21</v>
      </c>
      <c r="L104" s="207">
        <f>อุดรธานี!AO29</f>
        <v>245997.28</v>
      </c>
      <c r="M104" s="207">
        <f>อุดรธานี!AP29</f>
        <v>390715.97</v>
      </c>
      <c r="N104" s="3"/>
      <c r="O104" s="3"/>
      <c r="P104" s="3"/>
      <c r="Q104" s="77">
        <f t="shared" si="7"/>
        <v>-144718.68999999997</v>
      </c>
      <c r="R104" s="78">
        <f t="shared" si="8"/>
        <v>43.756186410530063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5">
        <v>5752</v>
      </c>
      <c r="I105" s="70">
        <v>4</v>
      </c>
      <c r="J105" s="206">
        <f>อุดรธานี!F30</f>
        <v>39173.74</v>
      </c>
      <c r="K105" s="207">
        <f>อุดรธานี!AN30</f>
        <v>249920.15000000002</v>
      </c>
      <c r="L105" s="207">
        <f>อุดรธานี!AO30</f>
        <v>72976</v>
      </c>
      <c r="M105" s="207">
        <f>อุดรธานี!AP30</f>
        <v>383221.29000000004</v>
      </c>
      <c r="N105" s="3"/>
      <c r="O105" s="3"/>
      <c r="P105" s="3"/>
      <c r="Q105" s="77">
        <f t="shared" si="7"/>
        <v>-310245.29000000004</v>
      </c>
      <c r="R105" s="78">
        <f t="shared" si="8"/>
        <v>12.687065368567454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5">
        <v>3706</v>
      </c>
      <c r="I106" s="70">
        <v>3</v>
      </c>
      <c r="J106" s="206">
        <f>อุดรธานี!F31</f>
        <v>678959.24</v>
      </c>
      <c r="K106" s="207">
        <f>อุดรธานี!AN31</f>
        <v>1060637.01</v>
      </c>
      <c r="L106" s="207">
        <f>อุดรธานี!AO31</f>
        <v>215669.89</v>
      </c>
      <c r="M106" s="207">
        <f>อุดรธานี!AP31</f>
        <v>435904.37</v>
      </c>
      <c r="N106" s="3"/>
      <c r="O106" s="3"/>
      <c r="P106" s="3"/>
      <c r="Q106" s="77">
        <f t="shared" si="7"/>
        <v>-220234.47999999998</v>
      </c>
      <c r="R106" s="78">
        <f t="shared" si="8"/>
        <v>58.1947895304911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5">
        <v>6469</v>
      </c>
      <c r="I107" s="70">
        <v>5</v>
      </c>
      <c r="J107" s="206">
        <f>อุดรธานี!F32</f>
        <v>1930732.3</v>
      </c>
      <c r="K107" s="207">
        <f>อุดรธานี!AN32</f>
        <v>2476530.0999999996</v>
      </c>
      <c r="L107" s="207">
        <f>อุดรธานี!AO32</f>
        <v>285522.40000000002</v>
      </c>
      <c r="M107" s="207">
        <f>อุดรธานี!AP32</f>
        <v>502894.75</v>
      </c>
      <c r="N107" s="3"/>
      <c r="O107" s="3"/>
      <c r="P107" s="3"/>
      <c r="Q107" s="77">
        <f t="shared" si="7"/>
        <v>-217372.34999999998</v>
      </c>
      <c r="R107" s="78">
        <f t="shared" si="8"/>
        <v>44.137022723759472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5">
        <v>2704</v>
      </c>
      <c r="I108" s="70">
        <v>2</v>
      </c>
      <c r="J108" s="206">
        <f>อุดรธานี!F33</f>
        <v>338880.23</v>
      </c>
      <c r="K108" s="207">
        <f>อุดรธานี!AN33</f>
        <v>1217748.82</v>
      </c>
      <c r="L108" s="207">
        <f>อุดรธานี!AO33</f>
        <v>195403.95</v>
      </c>
      <c r="M108" s="207">
        <f>อุดรธานี!AP33</f>
        <v>375828.10000000003</v>
      </c>
      <c r="N108" s="3"/>
      <c r="O108" s="3"/>
      <c r="P108" s="3"/>
      <c r="Q108" s="77">
        <f t="shared" si="7"/>
        <v>-180424.15000000002</v>
      </c>
      <c r="R108" s="78">
        <f t="shared" si="8"/>
        <v>72.264774408284026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5">
        <v>5541</v>
      </c>
      <c r="I109" s="70">
        <v>4</v>
      </c>
      <c r="J109" s="206">
        <f>อุดรธานี!F34</f>
        <v>1447607.65</v>
      </c>
      <c r="K109" s="207">
        <f>อุดรธานี!AN34</f>
        <v>1949836.55</v>
      </c>
      <c r="L109" s="207">
        <f>อุดรธานี!AO34</f>
        <v>399925.5</v>
      </c>
      <c r="M109" s="207">
        <f>อุดรธานี!AP34</f>
        <v>529552.57000000007</v>
      </c>
      <c r="N109" s="3"/>
      <c r="O109" s="3"/>
      <c r="P109" s="3"/>
      <c r="Q109" s="77">
        <f t="shared" si="7"/>
        <v>-129627.07000000007</v>
      </c>
      <c r="R109" s="78">
        <f t="shared" si="8"/>
        <v>72.175690308608552</v>
      </c>
    </row>
    <row r="110" spans="1:18" ht="24.6" customHeight="1" x14ac:dyDescent="0.7">
      <c r="A110" s="209">
        <v>1</v>
      </c>
      <c r="B110" s="210" t="s">
        <v>44</v>
      </c>
      <c r="C110" s="210"/>
      <c r="D110" s="210"/>
      <c r="E110" s="210" t="s">
        <v>56</v>
      </c>
      <c r="F110" s="210"/>
      <c r="G110" s="210" t="s">
        <v>245</v>
      </c>
      <c r="H110" s="213">
        <f>SUM(H84:H109)</f>
        <v>166174</v>
      </c>
      <c r="I110" s="209"/>
      <c r="J110" s="212">
        <f>SUM(J84:J109)</f>
        <v>32953047.25999999</v>
      </c>
      <c r="K110" s="228">
        <f>SUM(K84:K109)</f>
        <v>45298870.359999992</v>
      </c>
      <c r="L110" s="212">
        <f>SUM(L84:L109)</f>
        <v>7976799.120000002</v>
      </c>
      <c r="M110" s="212">
        <f>SUM(M84:M109)</f>
        <v>13434489.390000001</v>
      </c>
      <c r="N110" s="210">
        <v>25</v>
      </c>
      <c r="O110" s="210">
        <v>25</v>
      </c>
      <c r="P110" s="210">
        <f>N110-O110</f>
        <v>0</v>
      </c>
      <c r="Q110" s="77">
        <f t="shared" si="7"/>
        <v>-5457690.2699999986</v>
      </c>
      <c r="R110" s="78">
        <f>L110/H110</f>
        <v>48.002690673631264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5"/>
      <c r="I111" s="70"/>
      <c r="J111" s="206"/>
      <c r="K111" s="207"/>
      <c r="L111" s="208"/>
      <c r="M111" s="208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604</v>
      </c>
      <c r="H112" s="205">
        <v>3427</v>
      </c>
      <c r="I112" s="70">
        <v>3</v>
      </c>
      <c r="J112" s="206">
        <f>อุดรธานี!F35</f>
        <v>934241.74</v>
      </c>
      <c r="K112" s="207">
        <f>อุดรธานี!AN35</f>
        <v>1216903.5</v>
      </c>
      <c r="L112" s="207">
        <f>อุดรธานี!AO35</f>
        <v>188546.75</v>
      </c>
      <c r="M112" s="207">
        <f>อุดรธานี!AP35</f>
        <v>114306.3</v>
      </c>
      <c r="N112" s="3"/>
      <c r="O112" s="3"/>
      <c r="P112" s="3"/>
      <c r="Q112" s="77">
        <f t="shared" si="7"/>
        <v>74240.45</v>
      </c>
      <c r="R112" s="78">
        <f t="shared" si="8"/>
        <v>55.018018675226145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5">
        <v>4040</v>
      </c>
      <c r="I113" s="70">
        <v>3</v>
      </c>
      <c r="J113" s="206">
        <f>อุดรธานี!F36</f>
        <v>1689278.26</v>
      </c>
      <c r="K113" s="207">
        <f>อุดรธานี!AN36</f>
        <v>1689870.73</v>
      </c>
      <c r="L113" s="207">
        <f>อุดรธานี!AO36</f>
        <v>293110.86000000004</v>
      </c>
      <c r="M113" s="207">
        <f>อุดรธานี!AP36</f>
        <v>398733.41</v>
      </c>
      <c r="N113" s="3"/>
      <c r="O113" s="3"/>
      <c r="P113" s="3"/>
      <c r="Q113" s="77">
        <f t="shared" si="7"/>
        <v>-105622.54999999993</v>
      </c>
      <c r="R113" s="78">
        <f t="shared" si="8"/>
        <v>72.552193069306938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5">
        <v>3777</v>
      </c>
      <c r="I114" s="70">
        <v>3</v>
      </c>
      <c r="J114" s="206">
        <f>อุดรธานี!F37</f>
        <v>237169.01</v>
      </c>
      <c r="K114" s="207">
        <f>อุดรธานี!AN37</f>
        <v>298546.05</v>
      </c>
      <c r="L114" s="207">
        <f>อุดรธานี!AO37</f>
        <v>586606.64</v>
      </c>
      <c r="M114" s="207">
        <f>อุดรธานี!AP37</f>
        <v>550783.56000000006</v>
      </c>
      <c r="N114" s="3"/>
      <c r="O114" s="3"/>
      <c r="P114" s="3"/>
      <c r="Q114" s="77">
        <f t="shared" si="7"/>
        <v>35823.079999999958</v>
      </c>
      <c r="R114" s="78">
        <f t="shared" si="8"/>
        <v>155.31020386550173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5">
        <v>3629</v>
      </c>
      <c r="I115" s="70">
        <v>3</v>
      </c>
      <c r="J115" s="206">
        <f>อุดรธานี!F38</f>
        <v>218567.47</v>
      </c>
      <c r="K115" s="207">
        <f>อุดรธานี!AN38</f>
        <v>356245.61</v>
      </c>
      <c r="L115" s="207">
        <f>อุดรธานี!AO38</f>
        <v>331560.49</v>
      </c>
      <c r="M115" s="207">
        <f>อุดรธานี!AP38</f>
        <v>275217.83</v>
      </c>
      <c r="N115" s="3"/>
      <c r="O115" s="3"/>
      <c r="P115" s="3"/>
      <c r="Q115" s="77">
        <f t="shared" si="7"/>
        <v>56342.659999999974</v>
      </c>
      <c r="R115" s="78">
        <f t="shared" si="8"/>
        <v>91.364147147974649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5">
        <v>7375</v>
      </c>
      <c r="I116" s="70">
        <v>5</v>
      </c>
      <c r="J116" s="206">
        <f>อุดรธานี!F39</f>
        <v>3353729.65</v>
      </c>
      <c r="K116" s="207">
        <f>อุดรธานี!AN39</f>
        <v>3503187.02</v>
      </c>
      <c r="L116" s="207">
        <f>อุดรธานี!AO39</f>
        <v>730549.8</v>
      </c>
      <c r="M116" s="207">
        <f>อุดรธานี!AP39</f>
        <v>622836.06000000006</v>
      </c>
      <c r="N116" s="3"/>
      <c r="O116" s="3"/>
      <c r="P116" s="3"/>
      <c r="Q116" s="77">
        <f t="shared" si="7"/>
        <v>107713.73999999999</v>
      </c>
      <c r="R116" s="78">
        <f t="shared" si="8"/>
        <v>99.057600000000008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5">
        <v>7220</v>
      </c>
      <c r="I117" s="70">
        <v>5</v>
      </c>
      <c r="J117" s="206">
        <f>อุดรธานี!F40</f>
        <v>1762941.22</v>
      </c>
      <c r="K117" s="207">
        <f>อุดรธานี!AN40</f>
        <v>1812245.92</v>
      </c>
      <c r="L117" s="207">
        <f>อุดรธานี!AO40</f>
        <v>422214.39999999997</v>
      </c>
      <c r="M117" s="207">
        <f>อุดรธานี!AP40</f>
        <v>578483.80000000005</v>
      </c>
      <c r="N117" s="3"/>
      <c r="O117" s="3"/>
      <c r="P117" s="3"/>
      <c r="Q117" s="77">
        <f t="shared" si="7"/>
        <v>-156269.40000000008</v>
      </c>
      <c r="R117" s="78">
        <f t="shared" si="8"/>
        <v>58.478448753462601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5">
        <v>2933</v>
      </c>
      <c r="I118" s="70">
        <v>2</v>
      </c>
      <c r="J118" s="206">
        <f>อุดรธานี!F41</f>
        <v>699087.56</v>
      </c>
      <c r="K118" s="207">
        <f>อุดรธานี!AN41</f>
        <v>773341.24000000011</v>
      </c>
      <c r="L118" s="207">
        <f>อุดรธานี!AO41</f>
        <v>395956.89</v>
      </c>
      <c r="M118" s="207">
        <f>อุดรธานี!AP41</f>
        <v>397411.36999999994</v>
      </c>
      <c r="N118" s="3"/>
      <c r="O118" s="3"/>
      <c r="P118" s="3"/>
      <c r="Q118" s="77">
        <f t="shared" si="7"/>
        <v>-1454.4799999999232</v>
      </c>
      <c r="R118" s="78">
        <f t="shared" si="8"/>
        <v>135.00064439140812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5">
        <v>3400</v>
      </c>
      <c r="I119" s="70">
        <v>3</v>
      </c>
      <c r="J119" s="206">
        <f>อุดรธานี!F42</f>
        <v>509287.89</v>
      </c>
      <c r="K119" s="207">
        <f>อุดรธานี!AN42</f>
        <v>474057.92</v>
      </c>
      <c r="L119" s="207">
        <f>อุดรธานี!AO42</f>
        <v>297004.68</v>
      </c>
      <c r="M119" s="207">
        <f>อุดรธานี!AP42</f>
        <v>326951.69999999995</v>
      </c>
      <c r="N119" s="3"/>
      <c r="O119" s="3"/>
      <c r="P119" s="3"/>
      <c r="Q119" s="77">
        <f t="shared" si="7"/>
        <v>-29947.01999999996</v>
      </c>
      <c r="R119" s="78">
        <f t="shared" si="8"/>
        <v>87.354317647058821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5">
        <v>2041</v>
      </c>
      <c r="I120" s="70">
        <v>2</v>
      </c>
      <c r="J120" s="206">
        <f>อุดรธานี!F43</f>
        <v>442681.32</v>
      </c>
      <c r="K120" s="207">
        <f>อุดรธานี!AN43</f>
        <v>488846.56000000006</v>
      </c>
      <c r="L120" s="207">
        <f>อุดรธานี!AO43</f>
        <v>172321.36</v>
      </c>
      <c r="M120" s="207">
        <f>อุดรธานี!AP43</f>
        <v>245173.34</v>
      </c>
      <c r="N120" s="3"/>
      <c r="O120" s="3"/>
      <c r="P120" s="3"/>
      <c r="Q120" s="77">
        <f t="shared" si="7"/>
        <v>-72851.98000000001</v>
      </c>
      <c r="R120" s="78">
        <f t="shared" si="8"/>
        <v>84.429867711905928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5">
        <v>3738</v>
      </c>
      <c r="I121" s="70">
        <v>3</v>
      </c>
      <c r="J121" s="206">
        <f>อุดรธานี!F44</f>
        <v>836484.84</v>
      </c>
      <c r="K121" s="207">
        <f>อุดรธานี!AN44</f>
        <v>823914.39</v>
      </c>
      <c r="L121" s="207">
        <f>อุดรธานี!AO44</f>
        <v>228582.96000000002</v>
      </c>
      <c r="M121" s="207">
        <f>อุดรธานี!AP44</f>
        <v>362554.79</v>
      </c>
      <c r="N121" s="3"/>
      <c r="O121" s="3"/>
      <c r="P121" s="3"/>
      <c r="Q121" s="77">
        <f t="shared" si="7"/>
        <v>-133971.82999999996</v>
      </c>
      <c r="R121" s="78">
        <f t="shared" si="8"/>
        <v>61.151139646869993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5">
        <v>3574</v>
      </c>
      <c r="I122" s="70">
        <v>3</v>
      </c>
      <c r="J122" s="206">
        <f>อุดรธานี!F45</f>
        <v>761534.32</v>
      </c>
      <c r="K122" s="207">
        <f>อุดรธานี!AN45</f>
        <v>757011.34000000008</v>
      </c>
      <c r="L122" s="207">
        <f>อุดรธานี!AO45</f>
        <v>352823.06</v>
      </c>
      <c r="M122" s="207">
        <f>อุดรธานี!AP45</f>
        <v>359908.99000000005</v>
      </c>
      <c r="N122" s="3"/>
      <c r="O122" s="3"/>
      <c r="P122" s="3"/>
      <c r="Q122" s="77">
        <f t="shared" si="7"/>
        <v>-7085.9300000000512</v>
      </c>
      <c r="R122" s="78">
        <f t="shared" si="8"/>
        <v>98.71937884722999</v>
      </c>
    </row>
    <row r="123" spans="1:18" ht="24.6" customHeight="1" x14ac:dyDescent="0.7">
      <c r="A123" s="209">
        <v>2</v>
      </c>
      <c r="B123" s="210" t="s">
        <v>44</v>
      </c>
      <c r="C123" s="210"/>
      <c r="D123" s="210"/>
      <c r="E123" s="210" t="s">
        <v>56</v>
      </c>
      <c r="F123" s="210"/>
      <c r="G123" s="210" t="s">
        <v>248</v>
      </c>
      <c r="H123" s="213">
        <f>SUM(H111:H122)</f>
        <v>45154</v>
      </c>
      <c r="I123" s="209"/>
      <c r="J123" s="212">
        <f>SUM(J111:J122)</f>
        <v>11445003.280000001</v>
      </c>
      <c r="K123" s="212">
        <f>SUM(K111:K122)</f>
        <v>12194170.280000001</v>
      </c>
      <c r="L123" s="212">
        <f>SUM(L111:L122)</f>
        <v>3999277.89</v>
      </c>
      <c r="M123" s="212">
        <f>SUM(M111:M122)</f>
        <v>4232361.1500000004</v>
      </c>
      <c r="N123" s="210">
        <v>11</v>
      </c>
      <c r="O123" s="210">
        <v>11</v>
      </c>
      <c r="P123" s="210">
        <f>N123-O123</f>
        <v>0</v>
      </c>
      <c r="Q123" s="77">
        <f t="shared" si="7"/>
        <v>-233083.26000000024</v>
      </c>
      <c r="R123" s="78">
        <f>L123/H123</f>
        <v>88.569736678921032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5"/>
      <c r="I124" s="70"/>
      <c r="J124" s="206"/>
      <c r="K124" s="207"/>
      <c r="L124" s="208"/>
      <c r="M124" s="208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615</v>
      </c>
      <c r="H125" s="205">
        <v>3277</v>
      </c>
      <c r="I125" s="70">
        <v>3</v>
      </c>
      <c r="J125" s="206">
        <f>อุดรธานี!F46</f>
        <v>587090.63</v>
      </c>
      <c r="K125" s="207">
        <f>อุดรธานี!AN46</f>
        <v>1155117.47</v>
      </c>
      <c r="L125" s="207">
        <f>อุดรธานี!AO46</f>
        <v>295339.13</v>
      </c>
      <c r="M125" s="207">
        <f>อุดรธานี!AP46</f>
        <v>235449.64</v>
      </c>
      <c r="N125" s="3"/>
      <c r="O125" s="3"/>
      <c r="P125" s="3"/>
      <c r="Q125" s="77">
        <f t="shared" si="7"/>
        <v>59889.489999999991</v>
      </c>
      <c r="R125" s="78">
        <f t="shared" si="8"/>
        <v>90.124848947207809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5">
        <v>3411</v>
      </c>
      <c r="I126" s="70">
        <v>3</v>
      </c>
      <c r="J126" s="206">
        <f>อุดรธานี!F47</f>
        <v>189117.53</v>
      </c>
      <c r="K126" s="207">
        <f>อุดรธานี!AN47</f>
        <v>283360.61</v>
      </c>
      <c r="L126" s="207">
        <f>อุดรธานี!AO47</f>
        <v>420118.01</v>
      </c>
      <c r="M126" s="207">
        <f>อุดรธานี!AP47</f>
        <v>347264.61</v>
      </c>
      <c r="N126" s="3"/>
      <c r="O126" s="3"/>
      <c r="P126" s="3"/>
      <c r="Q126" s="77">
        <f t="shared" si="7"/>
        <v>72853.400000000023</v>
      </c>
      <c r="R126" s="78">
        <f t="shared" si="8"/>
        <v>123.16564350630314</v>
      </c>
    </row>
    <row r="127" spans="1:18" s="195" customFormat="1" ht="24.6" customHeight="1" x14ac:dyDescent="0.7">
      <c r="A127" s="229">
        <v>4</v>
      </c>
      <c r="B127" s="230" t="s">
        <v>44</v>
      </c>
      <c r="C127" s="230" t="s">
        <v>11</v>
      </c>
      <c r="D127" s="230" t="s">
        <v>67</v>
      </c>
      <c r="E127" s="230" t="s">
        <v>12</v>
      </c>
      <c r="F127" s="230" t="s">
        <v>141</v>
      </c>
      <c r="G127" s="230" t="s">
        <v>617</v>
      </c>
      <c r="H127" s="231">
        <v>2894</v>
      </c>
      <c r="I127" s="70">
        <v>2</v>
      </c>
      <c r="J127" s="206">
        <f>อุดรธานี!F48</f>
        <v>312599.59999999998</v>
      </c>
      <c r="K127" s="207">
        <f>อุดรธานี!AN48</f>
        <v>846693.02999999991</v>
      </c>
      <c r="L127" s="207">
        <f>อุดรธานี!AO48</f>
        <v>449003.65</v>
      </c>
      <c r="M127" s="207">
        <f>อุดรธานี!AP48</f>
        <v>910261.4</v>
      </c>
      <c r="N127" s="230"/>
      <c r="O127" s="230"/>
      <c r="P127" s="230"/>
      <c r="Q127" s="194">
        <f t="shared" si="7"/>
        <v>-461257.75</v>
      </c>
      <c r="R127" s="194">
        <f t="shared" si="8"/>
        <v>155.14984450587423</v>
      </c>
    </row>
    <row r="128" spans="1:18" s="195" customFormat="1" ht="24.6" customHeight="1" x14ac:dyDescent="0.7">
      <c r="A128" s="229">
        <v>5</v>
      </c>
      <c r="B128" s="230" t="s">
        <v>44</v>
      </c>
      <c r="C128" s="230" t="s">
        <v>11</v>
      </c>
      <c r="D128" s="230" t="s">
        <v>67</v>
      </c>
      <c r="E128" s="230" t="s">
        <v>12</v>
      </c>
      <c r="F128" s="230" t="s">
        <v>141</v>
      </c>
      <c r="G128" s="230" t="s">
        <v>618</v>
      </c>
      <c r="H128" s="231">
        <v>2458</v>
      </c>
      <c r="I128" s="70">
        <v>2</v>
      </c>
      <c r="J128" s="206">
        <f>อุดรธานี!F49</f>
        <v>86417.84</v>
      </c>
      <c r="K128" s="207">
        <f>อุดรธานี!AN49</f>
        <v>395265.04000000004</v>
      </c>
      <c r="L128" s="207">
        <f>อุดรธานี!AO49</f>
        <v>0</v>
      </c>
      <c r="M128" s="207">
        <f>อุดรธานี!AP49</f>
        <v>0</v>
      </c>
      <c r="N128" s="230"/>
      <c r="O128" s="230"/>
      <c r="P128" s="230"/>
      <c r="Q128" s="194">
        <f t="shared" si="7"/>
        <v>0</v>
      </c>
      <c r="R128" s="194">
        <f t="shared" si="8"/>
        <v>0</v>
      </c>
    </row>
    <row r="129" spans="1:18" s="195" customFormat="1" ht="24.6" customHeight="1" x14ac:dyDescent="0.7">
      <c r="A129" s="229">
        <v>6</v>
      </c>
      <c r="B129" s="230" t="s">
        <v>44</v>
      </c>
      <c r="C129" s="230" t="s">
        <v>11</v>
      </c>
      <c r="D129" s="230" t="s">
        <v>67</v>
      </c>
      <c r="E129" s="230" t="s">
        <v>12</v>
      </c>
      <c r="F129" s="230" t="s">
        <v>141</v>
      </c>
      <c r="G129" s="230" t="s">
        <v>619</v>
      </c>
      <c r="H129" s="231">
        <v>5253</v>
      </c>
      <c r="I129" s="70">
        <v>4</v>
      </c>
      <c r="J129" s="206">
        <f>อุดรธานี!F50</f>
        <v>279484.58</v>
      </c>
      <c r="K129" s="207">
        <f>อุดรธานี!AN50</f>
        <v>618572.57000000007</v>
      </c>
      <c r="L129" s="207">
        <f>อุดรธานี!AO50</f>
        <v>513834.5</v>
      </c>
      <c r="M129" s="207">
        <f>อุดรธานี!AP50</f>
        <v>420680.64</v>
      </c>
      <c r="N129" s="230"/>
      <c r="O129" s="230"/>
      <c r="P129" s="230"/>
      <c r="Q129" s="194">
        <f t="shared" si="7"/>
        <v>93153.859999999986</v>
      </c>
      <c r="R129" s="194">
        <f t="shared" si="8"/>
        <v>97.817342470968967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620</v>
      </c>
      <c r="H130" s="231">
        <v>2165</v>
      </c>
      <c r="I130" s="70">
        <v>2</v>
      </c>
      <c r="J130" s="206">
        <f>อุดรธานี!F51</f>
        <v>367851.64</v>
      </c>
      <c r="K130" s="207">
        <f>อุดรธานี!AN51</f>
        <v>578654.71999999997</v>
      </c>
      <c r="L130" s="207">
        <f>อุดรธานี!AO51</f>
        <v>328254.57</v>
      </c>
      <c r="M130" s="207">
        <f>อุดรธานี!AP51</f>
        <v>243150.21000000002</v>
      </c>
      <c r="N130" s="3"/>
      <c r="O130" s="3"/>
      <c r="P130" s="3"/>
      <c r="Q130" s="196">
        <f t="shared" si="7"/>
        <v>85104.359999999986</v>
      </c>
      <c r="R130" s="197">
        <f t="shared" si="8"/>
        <v>151.61873903002311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1">
        <v>2520</v>
      </c>
      <c r="I131" s="70">
        <v>2</v>
      </c>
      <c r="J131" s="206">
        <f>อุดรธานี!F52</f>
        <v>643882.31999999995</v>
      </c>
      <c r="K131" s="207">
        <f>อุดรธานี!AN52</f>
        <v>803593.79</v>
      </c>
      <c r="L131" s="207">
        <f>อุดรธานี!AO52</f>
        <v>734300.45</v>
      </c>
      <c r="M131" s="207">
        <f>อุดรธานี!AP52</f>
        <v>174397.56</v>
      </c>
      <c r="N131" s="3"/>
      <c r="O131" s="3"/>
      <c r="P131" s="3"/>
      <c r="Q131" s="196">
        <f t="shared" si="7"/>
        <v>559902.8899999999</v>
      </c>
      <c r="R131" s="197">
        <f t="shared" si="8"/>
        <v>291.38906746031745</v>
      </c>
    </row>
    <row r="132" spans="1:18" s="195" customFormat="1" ht="24.6" customHeight="1" x14ac:dyDescent="0.7">
      <c r="A132" s="229">
        <v>9</v>
      </c>
      <c r="B132" s="230" t="s">
        <v>44</v>
      </c>
      <c r="C132" s="230" t="s">
        <v>11</v>
      </c>
      <c r="D132" s="230" t="s">
        <v>67</v>
      </c>
      <c r="E132" s="230" t="s">
        <v>12</v>
      </c>
      <c r="F132" s="230" t="s">
        <v>141</v>
      </c>
      <c r="G132" s="230" t="s">
        <v>622</v>
      </c>
      <c r="H132" s="231">
        <v>7151</v>
      </c>
      <c r="I132" s="70">
        <v>5</v>
      </c>
      <c r="J132" s="206">
        <f>อุดรธานี!F53</f>
        <v>876128.77</v>
      </c>
      <c r="K132" s="207">
        <f>อุดรธานี!AN53</f>
        <v>1455359.92</v>
      </c>
      <c r="L132" s="207">
        <f>อุดรธานี!AO53</f>
        <v>596587.80000000005</v>
      </c>
      <c r="M132" s="207">
        <f>อุดรธานี!AP53</f>
        <v>475519.94</v>
      </c>
      <c r="N132" s="230"/>
      <c r="O132" s="230"/>
      <c r="P132" s="230"/>
      <c r="Q132" s="194">
        <f t="shared" si="7"/>
        <v>121067.86000000004</v>
      </c>
      <c r="R132" s="194">
        <f t="shared" si="8"/>
        <v>83.427185009089641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623</v>
      </c>
      <c r="H133" s="231">
        <v>6762</v>
      </c>
      <c r="I133" s="70">
        <v>5</v>
      </c>
      <c r="J133" s="206">
        <f>อุดรธานี!F54</f>
        <v>744377.94</v>
      </c>
      <c r="K133" s="207">
        <f>อุดรธานี!AN54</f>
        <v>886705.64999999991</v>
      </c>
      <c r="L133" s="207">
        <f>อุดรธานี!AO54</f>
        <v>881089.2</v>
      </c>
      <c r="M133" s="207">
        <f>อุดรธานี!AP54</f>
        <v>343762.5</v>
      </c>
      <c r="N133" s="3"/>
      <c r="O133" s="3"/>
      <c r="P133" s="3"/>
      <c r="Q133" s="196">
        <f t="shared" si="7"/>
        <v>537326.69999999995</v>
      </c>
      <c r="R133" s="197">
        <f t="shared" si="8"/>
        <v>130.30008873114463</v>
      </c>
    </row>
    <row r="134" spans="1:18" s="195" customFormat="1" ht="24.6" customHeight="1" x14ac:dyDescent="0.7">
      <c r="A134" s="229">
        <v>11</v>
      </c>
      <c r="B134" s="230" t="s">
        <v>44</v>
      </c>
      <c r="C134" s="230" t="s">
        <v>11</v>
      </c>
      <c r="D134" s="230" t="s">
        <v>67</v>
      </c>
      <c r="E134" s="230" t="s">
        <v>12</v>
      </c>
      <c r="F134" s="230" t="s">
        <v>141</v>
      </c>
      <c r="G134" s="230" t="s">
        <v>624</v>
      </c>
      <c r="H134" s="231">
        <v>3820</v>
      </c>
      <c r="I134" s="70">
        <v>3</v>
      </c>
      <c r="J134" s="206">
        <f>อุดรธานี!F55</f>
        <v>244818.91</v>
      </c>
      <c r="K134" s="207">
        <f>อุดรธานี!AN55</f>
        <v>1220916.49</v>
      </c>
      <c r="L134" s="207">
        <f>อุดรธานี!AO55</f>
        <v>334928.66000000003</v>
      </c>
      <c r="M134" s="207">
        <f>อุดรธานี!AP55</f>
        <v>305915.62</v>
      </c>
      <c r="N134" s="230"/>
      <c r="O134" s="230"/>
      <c r="P134" s="230"/>
      <c r="Q134" s="194">
        <f t="shared" si="7"/>
        <v>29013.040000000037</v>
      </c>
      <c r="R134" s="194">
        <f t="shared" si="8"/>
        <v>87.677659685863887</v>
      </c>
    </row>
    <row r="135" spans="1:18" s="195" customFormat="1" ht="24.6" customHeight="1" x14ac:dyDescent="0.7">
      <c r="A135" s="229">
        <v>12</v>
      </c>
      <c r="B135" s="230" t="s">
        <v>44</v>
      </c>
      <c r="C135" s="230" t="s">
        <v>11</v>
      </c>
      <c r="D135" s="230" t="s">
        <v>67</v>
      </c>
      <c r="E135" s="230" t="s">
        <v>12</v>
      </c>
      <c r="F135" s="230" t="s">
        <v>141</v>
      </c>
      <c r="G135" s="230" t="s">
        <v>625</v>
      </c>
      <c r="H135" s="231">
        <v>2779</v>
      </c>
      <c r="I135" s="70">
        <v>2</v>
      </c>
      <c r="J135" s="206">
        <f>อุดรธานี!F56</f>
        <v>134475.57999999999</v>
      </c>
      <c r="K135" s="207">
        <f>อุดรธานี!AN56</f>
        <v>650045.51</v>
      </c>
      <c r="L135" s="207">
        <f>อุดรธานี!AO56</f>
        <v>407541.94</v>
      </c>
      <c r="M135" s="207">
        <f>อุดรธานี!AP56</f>
        <v>301463.7</v>
      </c>
      <c r="N135" s="230"/>
      <c r="O135" s="230"/>
      <c r="P135" s="230"/>
      <c r="Q135" s="194">
        <f t="shared" si="7"/>
        <v>106078.23999999999</v>
      </c>
      <c r="R135" s="194">
        <f t="shared" si="8"/>
        <v>146.65057214825478</v>
      </c>
    </row>
    <row r="136" spans="1:18" ht="24.6" customHeight="1" x14ac:dyDescent="0.7">
      <c r="A136" s="209">
        <v>3</v>
      </c>
      <c r="B136" s="210" t="s">
        <v>44</v>
      </c>
      <c r="C136" s="210"/>
      <c r="D136" s="210"/>
      <c r="E136" s="210" t="s">
        <v>56</v>
      </c>
      <c r="F136" s="210"/>
      <c r="G136" s="210" t="s">
        <v>250</v>
      </c>
      <c r="H136" s="213">
        <f>SUM(H124:H135)</f>
        <v>42490</v>
      </c>
      <c r="I136" s="209"/>
      <c r="J136" s="212">
        <f>SUM(J124:J135)</f>
        <v>4466245.34</v>
      </c>
      <c r="K136" s="212">
        <f>SUM(K124:K135)</f>
        <v>8894284.7999999989</v>
      </c>
      <c r="L136" s="212">
        <f>SUM(L124:L135)</f>
        <v>4960997.9100000011</v>
      </c>
      <c r="M136" s="212">
        <f>SUM(M124:M135)</f>
        <v>3757865.8200000003</v>
      </c>
      <c r="N136" s="210">
        <v>11</v>
      </c>
      <c r="O136" s="210">
        <v>11</v>
      </c>
      <c r="P136" s="210">
        <f>N136-O136</f>
        <v>0</v>
      </c>
      <c r="Q136" s="80">
        <f t="shared" si="7"/>
        <v>1203132.0900000008</v>
      </c>
      <c r="R136" s="78">
        <f>L136/H136</f>
        <v>116.75683478465524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5"/>
      <c r="I137" s="70"/>
      <c r="J137" s="206"/>
      <c r="K137" s="207"/>
      <c r="L137" s="208"/>
      <c r="M137" s="208"/>
      <c r="N137" s="3"/>
      <c r="O137" s="3"/>
      <c r="P137" s="3"/>
    </row>
    <row r="138" spans="1:18" s="193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626</v>
      </c>
      <c r="H138" s="214">
        <v>4680</v>
      </c>
      <c r="I138" s="189">
        <v>4</v>
      </c>
      <c r="J138" s="206">
        <f>อุดรธานี!F57</f>
        <v>1986822.74</v>
      </c>
      <c r="K138" s="207">
        <f>อุดรธานี!AN57</f>
        <v>2824400.94</v>
      </c>
      <c r="L138" s="207">
        <f>อุดรธานี!AO57</f>
        <v>511990.08</v>
      </c>
      <c r="M138" s="207">
        <f>อุดรธานี!AP57</f>
        <v>338536.56999999995</v>
      </c>
      <c r="N138" s="232"/>
      <c r="O138" s="232"/>
      <c r="P138" s="232"/>
      <c r="Q138" s="80">
        <f t="shared" si="7"/>
        <v>173453.51000000007</v>
      </c>
      <c r="R138" s="192">
        <f t="shared" si="8"/>
        <v>109.39958974358974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627</v>
      </c>
      <c r="H139" s="205">
        <v>8548</v>
      </c>
      <c r="I139" s="70">
        <v>5</v>
      </c>
      <c r="J139" s="206">
        <f>อุดรธานี!F58</f>
        <v>4251907.3899999997</v>
      </c>
      <c r="K139" s="207">
        <f>อุดรธานี!AN58</f>
        <v>4306058.3199999994</v>
      </c>
      <c r="L139" s="207">
        <f>อุดรธานี!AO58</f>
        <v>2688305.3</v>
      </c>
      <c r="M139" s="207">
        <f>อุดรธานี!AP58</f>
        <v>684000.41</v>
      </c>
      <c r="N139" s="3"/>
      <c r="O139" s="3"/>
      <c r="P139" s="3"/>
      <c r="Q139" s="77">
        <f t="shared" si="7"/>
        <v>2004304.8899999997</v>
      </c>
      <c r="R139" s="78">
        <f t="shared" si="8"/>
        <v>314.49523865231629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5">
        <v>4511</v>
      </c>
      <c r="I140" s="70">
        <v>4</v>
      </c>
      <c r="J140" s="206">
        <f>อุดรธานี!F59</f>
        <v>1821925.99</v>
      </c>
      <c r="K140" s="207">
        <f>อุดรธานี!AN59</f>
        <v>2872882.84</v>
      </c>
      <c r="L140" s="207">
        <f>อุดรธานี!AO59</f>
        <v>116514.66</v>
      </c>
      <c r="M140" s="207">
        <f>อุดรธานี!AP59</f>
        <v>4800</v>
      </c>
      <c r="N140" s="3"/>
      <c r="O140" s="3"/>
      <c r="P140" s="3"/>
      <c r="Q140" s="77">
        <f t="shared" si="7"/>
        <v>111714.66</v>
      </c>
      <c r="R140" s="78">
        <f t="shared" si="8"/>
        <v>25.829009088893816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5">
        <v>3134</v>
      </c>
      <c r="I141" s="70">
        <v>3</v>
      </c>
      <c r="J141" s="206">
        <f>อุดรธานี!F60</f>
        <v>525864.03</v>
      </c>
      <c r="K141" s="207">
        <f>อุดรธานี!AN60</f>
        <v>893252.78</v>
      </c>
      <c r="L141" s="207">
        <f>อุดรธานี!AO60</f>
        <v>359939.29000000004</v>
      </c>
      <c r="M141" s="207">
        <f>อุดรธานี!AP60</f>
        <v>320386.05</v>
      </c>
      <c r="N141" s="3"/>
      <c r="O141" s="3"/>
      <c r="P141" s="3"/>
      <c r="Q141" s="77">
        <f t="shared" si="7"/>
        <v>39553.240000000049</v>
      </c>
      <c r="R141" s="78">
        <f t="shared" si="8"/>
        <v>114.84980536056159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5">
        <v>7157</v>
      </c>
      <c r="I142" s="70">
        <v>5</v>
      </c>
      <c r="J142" s="206">
        <f>อุดรธานี!F61</f>
        <v>1730691.77</v>
      </c>
      <c r="K142" s="207">
        <f>อุดรธานี!AN61</f>
        <v>2871213.7899999996</v>
      </c>
      <c r="L142" s="207">
        <f>อุดรธานี!AO61</f>
        <v>527171.75</v>
      </c>
      <c r="M142" s="207">
        <f>อุดรธานี!AP61</f>
        <v>367191.22000000003</v>
      </c>
      <c r="N142" s="3"/>
      <c r="O142" s="3"/>
      <c r="P142" s="3"/>
      <c r="Q142" s="77">
        <f t="shared" si="7"/>
        <v>159980.52999999997</v>
      </c>
      <c r="R142" s="78">
        <f t="shared" si="8"/>
        <v>73.658201760514189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5">
        <v>5769</v>
      </c>
      <c r="I143" s="70">
        <v>4</v>
      </c>
      <c r="J143" s="206">
        <f>อุดรธานี!F62</f>
        <v>1013586.13</v>
      </c>
      <c r="K143" s="207">
        <f>อุดรธานี!AN62</f>
        <v>4410145.88</v>
      </c>
      <c r="L143" s="207">
        <f>อุดรธานี!AO62</f>
        <v>467230.31</v>
      </c>
      <c r="M143" s="207">
        <f>อุดรธานี!AP62</f>
        <v>447025.82</v>
      </c>
      <c r="N143" s="3"/>
      <c r="O143" s="3"/>
      <c r="P143" s="3"/>
      <c r="Q143" s="77">
        <f t="shared" si="7"/>
        <v>20204.489999999991</v>
      </c>
      <c r="R143" s="78">
        <f t="shared" si="8"/>
        <v>80.989826659733055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633</v>
      </c>
      <c r="H144" s="205">
        <v>3401</v>
      </c>
      <c r="I144" s="70">
        <v>3</v>
      </c>
      <c r="J144" s="206">
        <f>อุดรธานี!F64</f>
        <v>899785.19</v>
      </c>
      <c r="K144" s="207">
        <f>อุดรธานี!AN64</f>
        <v>1055629.8500000001</v>
      </c>
      <c r="L144" s="207">
        <f>อุดรธานี!AO64</f>
        <v>408915.86</v>
      </c>
      <c r="M144" s="207">
        <f>อุดรธานี!AP64</f>
        <v>548537.89999999991</v>
      </c>
      <c r="N144" s="3"/>
      <c r="O144" s="3"/>
      <c r="P144" s="3"/>
      <c r="Q144" s="77">
        <f t="shared" si="7"/>
        <v>-139622.03999999992</v>
      </c>
      <c r="R144" s="78">
        <f t="shared" si="8"/>
        <v>120.23400764481035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5">
        <v>4701</v>
      </c>
      <c r="I145" s="70">
        <v>4</v>
      </c>
      <c r="J145" s="206">
        <f>อุดรธานี!F65</f>
        <v>790746.42</v>
      </c>
      <c r="K145" s="207">
        <f>อุดรธานี!AN65</f>
        <v>877483.94</v>
      </c>
      <c r="L145" s="207">
        <f>อุดรธานี!AO65</f>
        <v>350236.13</v>
      </c>
      <c r="M145" s="207">
        <f>อุดรธานี!AP65</f>
        <v>313761.33999999997</v>
      </c>
      <c r="N145" s="3"/>
      <c r="O145" s="3"/>
      <c r="P145" s="3"/>
      <c r="Q145" s="77">
        <f t="shared" si="7"/>
        <v>36474.790000000037</v>
      </c>
      <c r="R145" s="78">
        <f t="shared" si="8"/>
        <v>74.502473941714527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5">
        <v>2949</v>
      </c>
      <c r="I146" s="70">
        <v>2</v>
      </c>
      <c r="J146" s="206">
        <f>อุดรธานี!F66</f>
        <v>316827.32</v>
      </c>
      <c r="K146" s="207">
        <f>อุดรธานี!AN66</f>
        <v>2186315.86</v>
      </c>
      <c r="L146" s="207">
        <f>อุดรธานี!AO66</f>
        <v>223593.5</v>
      </c>
      <c r="M146" s="207">
        <f>อุดรธานี!AP66</f>
        <v>263909.82</v>
      </c>
      <c r="N146" s="3"/>
      <c r="O146" s="3"/>
      <c r="P146" s="3"/>
      <c r="Q146" s="77">
        <f t="shared" si="7"/>
        <v>-40316.320000000007</v>
      </c>
      <c r="R146" s="78">
        <f t="shared" si="8"/>
        <v>75.820108511359777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5">
        <v>4403</v>
      </c>
      <c r="I147" s="70">
        <v>3</v>
      </c>
      <c r="J147" s="206">
        <f>อุดรธานี!F67</f>
        <v>358728.73</v>
      </c>
      <c r="K147" s="207">
        <f>อุดรธานี!AN67</f>
        <v>1554154.87</v>
      </c>
      <c r="L147" s="207">
        <f>อุดรธานี!AO67</f>
        <v>364883.28</v>
      </c>
      <c r="M147" s="207">
        <f>อุดรธานี!AP67</f>
        <v>458545.94</v>
      </c>
      <c r="N147" s="3"/>
      <c r="O147" s="3"/>
      <c r="P147" s="3"/>
      <c r="Q147" s="77">
        <f t="shared" si="7"/>
        <v>-93662.659999999974</v>
      </c>
      <c r="R147" s="78">
        <f t="shared" si="8"/>
        <v>82.871514876220772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5">
        <v>2617</v>
      </c>
      <c r="I148" s="70">
        <v>2</v>
      </c>
      <c r="J148" s="206">
        <f>อุดรธานี!F68</f>
        <v>542379.14</v>
      </c>
      <c r="K148" s="207">
        <f>อุดรธานี!AN68</f>
        <v>625257.05000000005</v>
      </c>
      <c r="L148" s="207">
        <f>อุดรธานี!AO68</f>
        <v>167562.59999999998</v>
      </c>
      <c r="M148" s="207">
        <f>อุดรธานี!AP68</f>
        <v>241871.03</v>
      </c>
      <c r="N148" s="3"/>
      <c r="O148" s="3"/>
      <c r="P148" s="3"/>
      <c r="Q148" s="77">
        <f t="shared" si="7"/>
        <v>-74308.430000000022</v>
      </c>
      <c r="R148" s="78">
        <f t="shared" si="8"/>
        <v>64.028505922812371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5">
        <v>4428</v>
      </c>
      <c r="I149" s="70">
        <v>3</v>
      </c>
      <c r="J149" s="206">
        <f>อุดรธานี!F69</f>
        <v>381592.01</v>
      </c>
      <c r="K149" s="207">
        <f>อุดรธานี!AN69</f>
        <v>1588487.53</v>
      </c>
      <c r="L149" s="207">
        <f>อุดรธานี!AO69</f>
        <v>392506.98</v>
      </c>
      <c r="M149" s="207">
        <f>อุดรธานี!AP69</f>
        <v>347782.73</v>
      </c>
      <c r="N149" s="3"/>
      <c r="O149" s="3"/>
      <c r="P149" s="3"/>
      <c r="Q149" s="77">
        <f t="shared" si="7"/>
        <v>44724.25</v>
      </c>
      <c r="R149" s="78">
        <f t="shared" si="8"/>
        <v>88.642046070460694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5">
        <v>2607</v>
      </c>
      <c r="I150" s="70">
        <v>2</v>
      </c>
      <c r="J150" s="206">
        <f>อุดรธานี!F70</f>
        <v>84909.93</v>
      </c>
      <c r="K150" s="207">
        <f>อุดรธานี!AN70</f>
        <v>941282.65999999992</v>
      </c>
      <c r="L150" s="207">
        <f>อุดรธานี!AO70</f>
        <v>0</v>
      </c>
      <c r="M150" s="207">
        <f>อุดรธานี!AP70</f>
        <v>0</v>
      </c>
      <c r="N150" s="3"/>
      <c r="O150" s="3"/>
      <c r="P150" s="3"/>
      <c r="Q150" s="77">
        <f t="shared" si="7"/>
        <v>0</v>
      </c>
      <c r="R150" s="78">
        <f t="shared" si="8"/>
        <v>0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5">
        <v>5116</v>
      </c>
      <c r="I151" s="70">
        <v>4</v>
      </c>
      <c r="J151" s="206">
        <f>อุดรธานี!F71</f>
        <v>869319.91</v>
      </c>
      <c r="K151" s="207">
        <f>อุดรธานี!AN71</f>
        <v>3697874.1599999997</v>
      </c>
      <c r="L151" s="207">
        <f>อุดรธานี!AO71</f>
        <v>546296.27</v>
      </c>
      <c r="M151" s="207">
        <f>อุดรธานี!AP71</f>
        <v>340969.92</v>
      </c>
      <c r="N151" s="3"/>
      <c r="O151" s="3"/>
      <c r="P151" s="3"/>
      <c r="Q151" s="77">
        <f t="shared" si="7"/>
        <v>205326.35000000003</v>
      </c>
      <c r="R151" s="78">
        <f t="shared" si="8"/>
        <v>106.78191360437843</v>
      </c>
    </row>
    <row r="152" spans="1:18" s="198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641</v>
      </c>
      <c r="H152" s="214">
        <v>5558</v>
      </c>
      <c r="I152" s="189">
        <v>4</v>
      </c>
      <c r="J152" s="206">
        <f>อุดรธานี!F72</f>
        <v>1701604.25</v>
      </c>
      <c r="K152" s="207">
        <f>อุดรธานี!AN72</f>
        <v>2915939.37</v>
      </c>
      <c r="L152" s="207">
        <f>อุดรธานี!AO72</f>
        <v>402625.44</v>
      </c>
      <c r="M152" s="207">
        <f>อุดรธานี!AP72</f>
        <v>314338.90000000002</v>
      </c>
      <c r="N152" s="40"/>
      <c r="O152" s="40"/>
      <c r="P152" s="40"/>
      <c r="Q152" s="77">
        <f t="shared" si="7"/>
        <v>88286.539999999979</v>
      </c>
      <c r="R152" s="78">
        <f t="shared" si="8"/>
        <v>72.44070528967255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642</v>
      </c>
      <c r="H153" s="205">
        <v>2827</v>
      </c>
      <c r="I153" s="70">
        <v>2</v>
      </c>
      <c r="J153" s="206">
        <f>อุดรธานี!F73</f>
        <v>1558477.61</v>
      </c>
      <c r="K153" s="207">
        <f>อุดรธานี!AN73</f>
        <v>2109013.2400000002</v>
      </c>
      <c r="L153" s="207">
        <f>อุดรธานี!AO73</f>
        <v>1168427.19</v>
      </c>
      <c r="M153" s="207">
        <f>อุดรธานี!AP73</f>
        <v>401758.76</v>
      </c>
      <c r="N153" s="3"/>
      <c r="O153" s="3"/>
      <c r="P153" s="3"/>
      <c r="Q153" s="77">
        <f t="shared" si="7"/>
        <v>766668.42999999993</v>
      </c>
      <c r="R153" s="78">
        <f t="shared" si="8"/>
        <v>413.30993632826318</v>
      </c>
    </row>
    <row r="154" spans="1:18" ht="24.6" customHeight="1" x14ac:dyDescent="0.7">
      <c r="A154" s="209">
        <v>4</v>
      </c>
      <c r="B154" s="210" t="s">
        <v>44</v>
      </c>
      <c r="C154" s="210"/>
      <c r="D154" s="210"/>
      <c r="E154" s="210" t="s">
        <v>56</v>
      </c>
      <c r="F154" s="210"/>
      <c r="G154" s="210" t="s">
        <v>252</v>
      </c>
      <c r="H154" s="213">
        <f>SUM(H137:H152)</f>
        <v>69579</v>
      </c>
      <c r="I154" s="209"/>
      <c r="J154" s="212">
        <f>SUM(J137:J153)</f>
        <v>18835168.560000002</v>
      </c>
      <c r="K154" s="212">
        <f>SUM(K137:K153)</f>
        <v>35729393.080000006</v>
      </c>
      <c r="L154" s="212">
        <f>SUM(L137:L153)</f>
        <v>8696198.6400000006</v>
      </c>
      <c r="M154" s="212">
        <f>SUM(M137:M153)</f>
        <v>5393416.4099999992</v>
      </c>
      <c r="N154" s="210">
        <v>16</v>
      </c>
      <c r="O154" s="210">
        <v>16</v>
      </c>
      <c r="P154" s="210">
        <f>N154-O154</f>
        <v>0</v>
      </c>
      <c r="Q154" s="77">
        <f t="shared" si="7"/>
        <v>3302782.2300000014</v>
      </c>
      <c r="R154" s="78">
        <f>L154/H154</f>
        <v>124.98309317466477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5"/>
      <c r="I155" s="70"/>
      <c r="J155" s="206"/>
      <c r="K155" s="207"/>
      <c r="L155" s="208"/>
      <c r="M155" s="208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643</v>
      </c>
      <c r="H156" s="205">
        <v>3712</v>
      </c>
      <c r="I156" s="70">
        <v>3</v>
      </c>
      <c r="J156" s="206">
        <f>อุดรธานี!F74</f>
        <v>966815.9</v>
      </c>
      <c r="K156" s="207">
        <f>อุดรธานี!AN74</f>
        <v>1149568.4099999999</v>
      </c>
      <c r="L156" s="207">
        <f>อุดรธานี!AO74</f>
        <v>397431.81</v>
      </c>
      <c r="M156" s="207">
        <f>อุดรธานี!AP74</f>
        <v>345603.14</v>
      </c>
      <c r="N156" s="3"/>
      <c r="O156" s="3"/>
      <c r="P156" s="3"/>
      <c r="Q156" s="77">
        <f t="shared" si="7"/>
        <v>51828.669999999984</v>
      </c>
      <c r="R156" s="78">
        <f t="shared" si="8"/>
        <v>107.06675915948276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5">
        <v>4941</v>
      </c>
      <c r="I157" s="70">
        <v>4</v>
      </c>
      <c r="J157" s="206">
        <f>อุดรธานี!F75</f>
        <v>647816.93000000005</v>
      </c>
      <c r="K157" s="207">
        <f>อุดรธานี!AN75</f>
        <v>1005895.6100000002</v>
      </c>
      <c r="L157" s="207">
        <f>อุดรธานี!AO75</f>
        <v>519545.99</v>
      </c>
      <c r="M157" s="207">
        <f>อุดรธานี!AP75</f>
        <v>475930.41000000003</v>
      </c>
      <c r="N157" s="3"/>
      <c r="O157" s="3"/>
      <c r="P157" s="3"/>
      <c r="Q157" s="77">
        <f t="shared" si="7"/>
        <v>43615.579999999958</v>
      </c>
      <c r="R157" s="78">
        <f t="shared" si="8"/>
        <v>105.14996761789111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5">
        <v>3161</v>
      </c>
      <c r="I158" s="70">
        <v>3</v>
      </c>
      <c r="J158" s="206">
        <f>อุดรธานี!F76</f>
        <v>515153.08</v>
      </c>
      <c r="K158" s="207">
        <f>อุดรธานี!AN76</f>
        <v>715893.31</v>
      </c>
      <c r="L158" s="207">
        <f>อุดรธานี!AO76</f>
        <v>324776.99</v>
      </c>
      <c r="M158" s="207">
        <f>อุดรธานี!AP76</f>
        <v>244931.87</v>
      </c>
      <c r="N158" s="3"/>
      <c r="O158" s="3"/>
      <c r="P158" s="3"/>
      <c r="Q158" s="77">
        <f t="shared" si="7"/>
        <v>79845.119999999995</v>
      </c>
      <c r="R158" s="78">
        <f t="shared" si="8"/>
        <v>102.74501423600127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5">
        <v>6087</v>
      </c>
      <c r="I159" s="70">
        <v>5</v>
      </c>
      <c r="J159" s="206">
        <f>อุดรธานี!F77</f>
        <v>250895.44</v>
      </c>
      <c r="K159" s="207">
        <f>อุดรธานี!AN77</f>
        <v>2367146.9899999998</v>
      </c>
      <c r="L159" s="207">
        <f>อุดรธานี!AO77</f>
        <v>1055273.69</v>
      </c>
      <c r="M159" s="207">
        <f>อุดรธานี!AP77</f>
        <v>251285.91</v>
      </c>
      <c r="N159" s="3"/>
      <c r="O159" s="3"/>
      <c r="P159" s="3"/>
      <c r="Q159" s="77">
        <f t="shared" si="7"/>
        <v>803987.77999999991</v>
      </c>
      <c r="R159" s="78">
        <f t="shared" si="8"/>
        <v>173.36515360604565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5">
        <v>3252</v>
      </c>
      <c r="I160" s="70">
        <v>3</v>
      </c>
      <c r="J160" s="206">
        <f>อุดรธานี!F78</f>
        <v>1062158.74</v>
      </c>
      <c r="K160" s="207">
        <f>อุดรธานี!AN78</f>
        <v>1430854.19</v>
      </c>
      <c r="L160" s="207">
        <f>อุดรธานี!AO78</f>
        <v>360530.62</v>
      </c>
      <c r="M160" s="207">
        <f>อุดรธานี!AP78</f>
        <v>190056.97</v>
      </c>
      <c r="N160" s="3"/>
      <c r="O160" s="3"/>
      <c r="P160" s="3"/>
      <c r="Q160" s="77">
        <f t="shared" si="7"/>
        <v>170473.65</v>
      </c>
      <c r="R160" s="78">
        <f t="shared" si="8"/>
        <v>110.86427429274292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5">
        <v>2430</v>
      </c>
      <c r="I161" s="70">
        <v>2</v>
      </c>
      <c r="J161" s="206">
        <f>อุดรธานี!F79</f>
        <v>572734.12</v>
      </c>
      <c r="K161" s="207">
        <f>อุดรธานี!AN79</f>
        <v>473772.83999999997</v>
      </c>
      <c r="L161" s="207">
        <f>อุดรธานี!AO79</f>
        <v>283576</v>
      </c>
      <c r="M161" s="207">
        <f>อุดรธานี!AP79</f>
        <v>288376.51</v>
      </c>
      <c r="N161" s="3"/>
      <c r="O161" s="3"/>
      <c r="P161" s="3"/>
      <c r="Q161" s="77">
        <f t="shared" si="7"/>
        <v>-4800.5100000000093</v>
      </c>
      <c r="R161" s="78">
        <f t="shared" si="8"/>
        <v>116.69794238683127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5">
        <v>2703</v>
      </c>
      <c r="I162" s="70">
        <v>2</v>
      </c>
      <c r="J162" s="206">
        <f>อุดรธานี!F80</f>
        <v>85891.57</v>
      </c>
      <c r="K162" s="207">
        <f>อุดรธานี!AN80</f>
        <v>1414972.12</v>
      </c>
      <c r="L162" s="207">
        <f>อุดรธานี!AO80</f>
        <v>326122.71999999997</v>
      </c>
      <c r="M162" s="207">
        <f>อุดรธานี!AP80</f>
        <v>271776.52</v>
      </c>
      <c r="N162" s="3"/>
      <c r="O162" s="3"/>
      <c r="P162" s="3"/>
      <c r="Q162" s="77">
        <f t="shared" ref="Q162:Q225" si="9">L162-M162</f>
        <v>54346.199999999953</v>
      </c>
      <c r="R162" s="78">
        <f t="shared" ref="R162:R225" si="10">L162/H162</f>
        <v>120.65213466518682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5">
        <v>1657</v>
      </c>
      <c r="I163" s="70">
        <v>2</v>
      </c>
      <c r="J163" s="206">
        <f>อุดรธานี!F81</f>
        <v>195467.87</v>
      </c>
      <c r="K163" s="207">
        <f>อุดรธานี!AN81</f>
        <v>481529.47</v>
      </c>
      <c r="L163" s="207">
        <f>อุดรธานี!AO81</f>
        <v>160904.47</v>
      </c>
      <c r="M163" s="207">
        <f>อุดรธานี!AP81</f>
        <v>83914.14</v>
      </c>
      <c r="N163" s="3"/>
      <c r="O163" s="3"/>
      <c r="P163" s="3"/>
      <c r="Q163" s="77">
        <f t="shared" si="9"/>
        <v>76990.33</v>
      </c>
      <c r="R163" s="78">
        <f t="shared" si="10"/>
        <v>97.105896197948098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5">
        <v>2487</v>
      </c>
      <c r="I164" s="70">
        <v>2</v>
      </c>
      <c r="J164" s="206">
        <f>อุดรธานี!F82</f>
        <v>401906.13</v>
      </c>
      <c r="K164" s="207">
        <f>อุดรธานี!AN82</f>
        <v>822121.59</v>
      </c>
      <c r="L164" s="207">
        <f>อุดรธานี!AO82</f>
        <v>275664.86</v>
      </c>
      <c r="M164" s="207">
        <f>อุดรธานี!AP82</f>
        <v>226946.44999999998</v>
      </c>
      <c r="N164" s="3"/>
      <c r="O164" s="3"/>
      <c r="P164" s="3"/>
      <c r="Q164" s="77">
        <f t="shared" si="9"/>
        <v>48718.41</v>
      </c>
      <c r="R164" s="78">
        <f t="shared" si="10"/>
        <v>110.84232408524326</v>
      </c>
    </row>
    <row r="165" spans="1:18" ht="24.6" customHeight="1" x14ac:dyDescent="0.7">
      <c r="A165" s="209">
        <v>5</v>
      </c>
      <c r="B165" s="210" t="s">
        <v>44</v>
      </c>
      <c r="C165" s="210"/>
      <c r="D165" s="210"/>
      <c r="E165" s="210" t="s">
        <v>56</v>
      </c>
      <c r="F165" s="210"/>
      <c r="G165" s="210" t="s">
        <v>254</v>
      </c>
      <c r="H165" s="213">
        <f>SUM(H147:H163)</f>
        <v>125078</v>
      </c>
      <c r="I165" s="209"/>
      <c r="J165" s="212">
        <f>SUM(J155:J164)</f>
        <v>4698839.7799999993</v>
      </c>
      <c r="K165" s="212">
        <f>SUM(K155:K164)</f>
        <v>9861754.5299999993</v>
      </c>
      <c r="L165" s="212">
        <f>SUM(L155:L164)</f>
        <v>3703827.1500000004</v>
      </c>
      <c r="M165" s="212">
        <f>SUM(M155:M164)</f>
        <v>2378821.92</v>
      </c>
      <c r="N165" s="210">
        <v>9</v>
      </c>
      <c r="O165" s="210">
        <v>9</v>
      </c>
      <c r="P165" s="210">
        <f>N165-O165</f>
        <v>0</v>
      </c>
      <c r="Q165" s="77">
        <f t="shared" si="9"/>
        <v>1325005.2300000004</v>
      </c>
      <c r="R165" s="78">
        <f>L165/H165</f>
        <v>29.612139225123524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5"/>
      <c r="I166" s="70"/>
      <c r="J166" s="206"/>
      <c r="K166" s="207"/>
      <c r="L166" s="208"/>
      <c r="M166" s="208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652</v>
      </c>
      <c r="H167" s="205">
        <v>3840</v>
      </c>
      <c r="I167" s="70">
        <v>3</v>
      </c>
      <c r="J167" s="206">
        <f>อุดรธานี!F83</f>
        <v>615635.96</v>
      </c>
      <c r="K167" s="207">
        <f>อุดรธานี!AN83</f>
        <v>710492.77999999991</v>
      </c>
      <c r="L167" s="207">
        <f>อุดรธานี!AO83</f>
        <v>302876.26</v>
      </c>
      <c r="M167" s="207">
        <f>อุดรธานี!AP83</f>
        <v>384534.87000000005</v>
      </c>
      <c r="N167" s="3"/>
      <c r="O167" s="3"/>
      <c r="P167" s="3"/>
      <c r="Q167" s="77">
        <f t="shared" si="9"/>
        <v>-81658.610000000044</v>
      </c>
      <c r="R167" s="78">
        <f t="shared" si="10"/>
        <v>78.874026041666667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5">
        <v>7884</v>
      </c>
      <c r="I168" s="70">
        <v>5</v>
      </c>
      <c r="J168" s="206">
        <f>อุดรธานี!F84</f>
        <v>1715717.51</v>
      </c>
      <c r="K168" s="207">
        <f>อุดรธานี!AN84</f>
        <v>1501069.03</v>
      </c>
      <c r="L168" s="207">
        <f>อุดรธานี!AO84</f>
        <v>312627.99</v>
      </c>
      <c r="M168" s="207">
        <f>อุดรธานี!AP84</f>
        <v>511934.52</v>
      </c>
      <c r="N168" s="3"/>
      <c r="O168" s="3"/>
      <c r="P168" s="3"/>
      <c r="Q168" s="77">
        <f t="shared" si="9"/>
        <v>-199306.53000000003</v>
      </c>
      <c r="R168" s="78">
        <f t="shared" si="10"/>
        <v>39.65347412480974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5">
        <v>7845</v>
      </c>
      <c r="I169" s="70">
        <v>5</v>
      </c>
      <c r="J169" s="206">
        <f>อุดรธานี!F85</f>
        <v>4102440.67</v>
      </c>
      <c r="K169" s="207">
        <f>อุดรธานี!AN85</f>
        <v>3308350.3600000003</v>
      </c>
      <c r="L169" s="207">
        <f>อุดรธานี!AO85</f>
        <v>258222.62</v>
      </c>
      <c r="M169" s="207">
        <f>อุดรธานี!AP85</f>
        <v>400767.41000000003</v>
      </c>
      <c r="N169" s="3"/>
      <c r="O169" s="3"/>
      <c r="P169" s="3"/>
      <c r="Q169" s="77">
        <f t="shared" si="9"/>
        <v>-142544.79000000004</v>
      </c>
      <c r="R169" s="78">
        <f t="shared" si="10"/>
        <v>32.915566602931804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5">
        <v>6347</v>
      </c>
      <c r="I170" s="70">
        <v>5</v>
      </c>
      <c r="J170" s="206">
        <f>อุดรธานี!F86</f>
        <v>810647.24</v>
      </c>
      <c r="K170" s="207">
        <f>อุดรธานี!AN86</f>
        <v>1095269.0599999998</v>
      </c>
      <c r="L170" s="207">
        <f>อุดรธานี!AO86</f>
        <v>272255.65000000002</v>
      </c>
      <c r="M170" s="207">
        <f>อุดรธานี!AP86</f>
        <v>345097.93</v>
      </c>
      <c r="N170" s="3"/>
      <c r="O170" s="3"/>
      <c r="P170" s="3"/>
      <c r="Q170" s="77">
        <f t="shared" si="9"/>
        <v>-72842.27999999997</v>
      </c>
      <c r="R170" s="78">
        <f t="shared" si="10"/>
        <v>42.895170946904052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5">
        <v>4084</v>
      </c>
      <c r="I171" s="70">
        <v>3</v>
      </c>
      <c r="J171" s="206">
        <f>อุดรธานี!F87</f>
        <v>446626.53</v>
      </c>
      <c r="K171" s="207">
        <f>อุดรธานี!AN87</f>
        <v>14848.949999999953</v>
      </c>
      <c r="L171" s="207">
        <f>อุดรธานี!AO87</f>
        <v>190454.41</v>
      </c>
      <c r="M171" s="207">
        <f>อุดรธานี!AP87</f>
        <v>320651.06</v>
      </c>
      <c r="N171" s="3"/>
      <c r="O171" s="3"/>
      <c r="P171" s="3"/>
      <c r="Q171" s="77">
        <f t="shared" si="9"/>
        <v>-130196.65</v>
      </c>
      <c r="R171" s="78">
        <f t="shared" si="10"/>
        <v>46.634282566111658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5">
        <v>8111</v>
      </c>
      <c r="I172" s="70">
        <v>5</v>
      </c>
      <c r="J172" s="206">
        <f>อุดรธานี!F88</f>
        <v>1519585.23</v>
      </c>
      <c r="K172" s="207">
        <f>อุดรธานี!AN88</f>
        <v>1929031.61</v>
      </c>
      <c r="L172" s="207">
        <f>อุดรธานี!AO88</f>
        <v>370858.14</v>
      </c>
      <c r="M172" s="207">
        <f>อุดรธานี!AP88</f>
        <v>566531.75</v>
      </c>
      <c r="N172" s="3"/>
      <c r="O172" s="3"/>
      <c r="P172" s="3"/>
      <c r="Q172" s="77">
        <f t="shared" si="9"/>
        <v>-195673.61</v>
      </c>
      <c r="R172" s="78">
        <f t="shared" si="10"/>
        <v>45.722862778942179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5">
        <v>4084</v>
      </c>
      <c r="I173" s="70">
        <v>3</v>
      </c>
      <c r="J173" s="206">
        <f>อุดรธานี!F89</f>
        <v>387202.06</v>
      </c>
      <c r="K173" s="336">
        <f>อุดรธานี!AN89</f>
        <v>-613418.90999999992</v>
      </c>
      <c r="L173" s="207">
        <f>อุดรธานี!AO89</f>
        <v>194417.32</v>
      </c>
      <c r="M173" s="207">
        <f>อุดรธานี!AP89</f>
        <v>298897.21000000002</v>
      </c>
      <c r="N173" s="3"/>
      <c r="O173" s="3"/>
      <c r="P173" s="3"/>
      <c r="Q173" s="77">
        <f t="shared" si="9"/>
        <v>-104479.89000000001</v>
      </c>
      <c r="R173" s="78">
        <f t="shared" si="10"/>
        <v>47.604632713026447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5">
        <v>6194</v>
      </c>
      <c r="I174" s="70">
        <v>5</v>
      </c>
      <c r="J174" s="206">
        <f>อุดรธานี!F90</f>
        <v>1535249.09</v>
      </c>
      <c r="K174" s="207">
        <f>อุดรธานี!AN90</f>
        <v>1476811.8</v>
      </c>
      <c r="L174" s="207">
        <f>อุดรธานี!AO90</f>
        <v>319322.28999999998</v>
      </c>
      <c r="M174" s="207">
        <f>อุดรธานี!AP90</f>
        <v>452290.24</v>
      </c>
      <c r="N174" s="3"/>
      <c r="O174" s="3"/>
      <c r="P174" s="3"/>
      <c r="Q174" s="77">
        <f t="shared" si="9"/>
        <v>-132967.95000000001</v>
      </c>
      <c r="R174" s="78">
        <f t="shared" si="10"/>
        <v>51.553485631256052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5">
        <v>4841</v>
      </c>
      <c r="I175" s="70">
        <v>4</v>
      </c>
      <c r="J175" s="206">
        <f>อุดรธานี!F91</f>
        <v>1432138.31</v>
      </c>
      <c r="K175" s="207">
        <f>อุดรธานี!AN91</f>
        <v>1538013.1500000001</v>
      </c>
      <c r="L175" s="207">
        <f>อุดรธานี!AO91</f>
        <v>206493.74</v>
      </c>
      <c r="M175" s="207">
        <f>อุดรธานี!AP91</f>
        <v>313810.90000000002</v>
      </c>
      <c r="N175" s="3"/>
      <c r="O175" s="3"/>
      <c r="P175" s="3"/>
      <c r="Q175" s="77">
        <f t="shared" si="9"/>
        <v>-107317.16000000003</v>
      </c>
      <c r="R175" s="78">
        <f t="shared" si="10"/>
        <v>42.655182813468286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5">
        <v>6531</v>
      </c>
      <c r="I176" s="70">
        <v>5</v>
      </c>
      <c r="J176" s="206">
        <f>อุดรธานี!F92</f>
        <v>2444556.56</v>
      </c>
      <c r="K176" s="207">
        <f>อุดรธานี!AN92</f>
        <v>2826018.41</v>
      </c>
      <c r="L176" s="207">
        <f>อุดรธานี!AO92</f>
        <v>288277.87</v>
      </c>
      <c r="M176" s="207">
        <f>อุดรธานี!AP92</f>
        <v>379428.24000000005</v>
      </c>
      <c r="N176" s="3"/>
      <c r="O176" s="3"/>
      <c r="P176" s="3"/>
      <c r="Q176" s="77">
        <f t="shared" si="9"/>
        <v>-91150.370000000054</v>
      </c>
      <c r="R176" s="78">
        <f t="shared" si="10"/>
        <v>44.139928035522892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5">
        <v>4091</v>
      </c>
      <c r="I177" s="70">
        <v>3</v>
      </c>
      <c r="J177" s="206">
        <f>อุดรธานี!F93</f>
        <v>1721390.31</v>
      </c>
      <c r="K177" s="207">
        <f>อุดรธานี!AN93</f>
        <v>1771019.0300000003</v>
      </c>
      <c r="L177" s="207">
        <f>อุดรธานี!AO93</f>
        <v>263946.90000000002</v>
      </c>
      <c r="M177" s="207">
        <f>อุดรธานี!AP93</f>
        <v>374492.58999999997</v>
      </c>
      <c r="N177" s="3"/>
      <c r="O177" s="3"/>
      <c r="P177" s="3"/>
      <c r="Q177" s="77">
        <f t="shared" si="9"/>
        <v>-110545.68999999994</v>
      </c>
      <c r="R177" s="78">
        <f t="shared" si="10"/>
        <v>64.518919579564908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5">
        <v>5373</v>
      </c>
      <c r="I178" s="70">
        <v>4</v>
      </c>
      <c r="J178" s="206">
        <f>อุดรธานี!F94</f>
        <v>416052.03</v>
      </c>
      <c r="K178" s="207">
        <f>อุดรธานี!AN94</f>
        <v>540482.59</v>
      </c>
      <c r="L178" s="207">
        <f>อุดรธานี!AO94</f>
        <v>207153.16999999998</v>
      </c>
      <c r="M178" s="207">
        <f>อุดรธานี!AP94</f>
        <v>343740.04000000004</v>
      </c>
      <c r="N178" s="3"/>
      <c r="O178" s="3"/>
      <c r="P178" s="3"/>
      <c r="Q178" s="77">
        <f t="shared" si="9"/>
        <v>-136586.87000000005</v>
      </c>
      <c r="R178" s="78">
        <f t="shared" si="10"/>
        <v>38.554470500651405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5">
        <v>4225</v>
      </c>
      <c r="I179" s="70">
        <v>3</v>
      </c>
      <c r="J179" s="206">
        <f>อุดรธานี!F95</f>
        <v>925107.57</v>
      </c>
      <c r="K179" s="207">
        <f>อุดรธานี!AN95</f>
        <v>1338445.2199999997</v>
      </c>
      <c r="L179" s="207">
        <f>อุดรธานี!AO95</f>
        <v>372069.26</v>
      </c>
      <c r="M179" s="207">
        <f>อุดรธานี!AP95</f>
        <v>531045.76</v>
      </c>
      <c r="N179" s="3"/>
      <c r="O179" s="3"/>
      <c r="P179" s="3"/>
      <c r="Q179" s="77">
        <f t="shared" si="9"/>
        <v>-158976.5</v>
      </c>
      <c r="R179" s="78">
        <f t="shared" si="10"/>
        <v>88.063730177514799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5">
        <v>3361</v>
      </c>
      <c r="I180" s="70">
        <v>3</v>
      </c>
      <c r="J180" s="206">
        <f>อุดรธานี!F96</f>
        <v>1299332.96</v>
      </c>
      <c r="K180" s="207">
        <f>อุดรธานี!AN96</f>
        <v>1342666.65</v>
      </c>
      <c r="L180" s="207">
        <f>อุดรธานี!AO96</f>
        <v>245387.98</v>
      </c>
      <c r="M180" s="207">
        <f>อุดรธานี!AP96</f>
        <v>377927.07999999996</v>
      </c>
      <c r="N180" s="3"/>
      <c r="O180" s="3"/>
      <c r="P180" s="3"/>
      <c r="Q180" s="77">
        <f t="shared" si="9"/>
        <v>-132539.09999999995</v>
      </c>
      <c r="R180" s="78">
        <f t="shared" si="10"/>
        <v>73.010407616780725</v>
      </c>
    </row>
    <row r="181" spans="1:18" ht="24.6" customHeight="1" x14ac:dyDescent="0.7">
      <c r="A181" s="209">
        <v>6</v>
      </c>
      <c r="B181" s="210" t="s">
        <v>44</v>
      </c>
      <c r="C181" s="210"/>
      <c r="D181" s="210"/>
      <c r="E181" s="210" t="s">
        <v>56</v>
      </c>
      <c r="F181" s="210"/>
      <c r="G181" s="210" t="s">
        <v>257</v>
      </c>
      <c r="H181" s="213">
        <f>SUM(H166:H180)</f>
        <v>76811</v>
      </c>
      <c r="I181" s="209"/>
      <c r="J181" s="212">
        <f>SUM(J166:J180)</f>
        <v>19371682.030000005</v>
      </c>
      <c r="K181" s="212">
        <f>SUM(K166:K180)</f>
        <v>18779099.729999997</v>
      </c>
      <c r="L181" s="212">
        <f>SUM(L166:L180)</f>
        <v>3804363.6</v>
      </c>
      <c r="M181" s="212">
        <f>SUM(M166:M180)</f>
        <v>5601149.6000000006</v>
      </c>
      <c r="N181" s="210">
        <v>14</v>
      </c>
      <c r="O181" s="210">
        <v>14</v>
      </c>
      <c r="P181" s="210">
        <f>N181-O181</f>
        <v>0</v>
      </c>
      <c r="Q181" s="77">
        <f t="shared" si="9"/>
        <v>-1796786.0000000005</v>
      </c>
      <c r="R181" s="78">
        <f>L181/H181</f>
        <v>49.528890393303044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5"/>
      <c r="I182" s="70"/>
      <c r="J182" s="206"/>
      <c r="K182" s="207"/>
      <c r="L182" s="208"/>
      <c r="M182" s="208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666</v>
      </c>
      <c r="H183" s="205">
        <v>2519</v>
      </c>
      <c r="I183" s="70">
        <v>2</v>
      </c>
      <c r="J183" s="206">
        <f>อุดรธานี!F97</f>
        <v>734392.33</v>
      </c>
      <c r="K183" s="207">
        <f>อุดรธานี!AN97</f>
        <v>885821.2</v>
      </c>
      <c r="L183" s="207">
        <f>อุดรธานี!AO97</f>
        <v>99954.32</v>
      </c>
      <c r="M183" s="207">
        <f>อุดรธานี!AP97</f>
        <v>252227.65999999997</v>
      </c>
      <c r="N183" s="3"/>
      <c r="O183" s="3"/>
      <c r="P183" s="3"/>
      <c r="Q183" s="77">
        <f t="shared" si="9"/>
        <v>-152273.33999999997</v>
      </c>
      <c r="R183" s="78">
        <f t="shared" si="10"/>
        <v>39.680158793171898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5">
        <v>5267</v>
      </c>
      <c r="I184" s="70">
        <v>4</v>
      </c>
      <c r="J184" s="206">
        <f>อุดรธานี!F98</f>
        <v>1111249.44</v>
      </c>
      <c r="K184" s="207">
        <f>อุดรธานี!AN98</f>
        <v>1167859.1199999999</v>
      </c>
      <c r="L184" s="207">
        <f>อุดรธานี!AO98</f>
        <v>229380.02</v>
      </c>
      <c r="M184" s="207">
        <f>อุดรธานี!AP98</f>
        <v>379193.78</v>
      </c>
      <c r="N184" s="3"/>
      <c r="O184" s="3"/>
      <c r="P184" s="3"/>
      <c r="Q184" s="77">
        <f t="shared" si="9"/>
        <v>-149813.76000000004</v>
      </c>
      <c r="R184" s="78">
        <f t="shared" si="10"/>
        <v>43.550411999240552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5">
        <v>2857</v>
      </c>
      <c r="I185" s="70">
        <v>2</v>
      </c>
      <c r="J185" s="206">
        <f>อุดรธานี!F99</f>
        <v>385616.08</v>
      </c>
      <c r="K185" s="207">
        <f>อุดรธานี!AN99</f>
        <v>427356.71</v>
      </c>
      <c r="L185" s="207">
        <f>อุดรธานี!AO99</f>
        <v>322756.44</v>
      </c>
      <c r="M185" s="207">
        <f>อุดรธานี!AP99</f>
        <v>309446.07</v>
      </c>
      <c r="N185" s="3"/>
      <c r="O185" s="3"/>
      <c r="P185" s="3"/>
      <c r="Q185" s="77">
        <f t="shared" si="9"/>
        <v>13310.369999999995</v>
      </c>
      <c r="R185" s="78">
        <f t="shared" si="10"/>
        <v>112.970402520126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5">
        <v>3224</v>
      </c>
      <c r="I186" s="70">
        <v>3</v>
      </c>
      <c r="J186" s="206">
        <f>อุดรธานี!F100</f>
        <v>403242.23999999999</v>
      </c>
      <c r="K186" s="207">
        <f>อุดรธานี!AN100</f>
        <v>421489.92000000004</v>
      </c>
      <c r="L186" s="207">
        <f>อุดรธานี!AO100</f>
        <v>259317.72</v>
      </c>
      <c r="M186" s="207">
        <f>อุดรธานี!AP100</f>
        <v>302854.62999999995</v>
      </c>
      <c r="N186" s="3"/>
      <c r="O186" s="3"/>
      <c r="P186" s="3"/>
      <c r="Q186" s="77">
        <f t="shared" si="9"/>
        <v>-43536.909999999945</v>
      </c>
      <c r="R186" s="78">
        <f t="shared" si="10"/>
        <v>80.433535980148889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5">
        <v>1708</v>
      </c>
      <c r="I187" s="70">
        <v>2</v>
      </c>
      <c r="J187" s="206">
        <f>อุดรธานี!F101</f>
        <v>355334.42</v>
      </c>
      <c r="K187" s="207">
        <f>อุดรธานี!AN101</f>
        <v>362406.12</v>
      </c>
      <c r="L187" s="207">
        <f>อุดรธานี!AO101</f>
        <v>207181.07</v>
      </c>
      <c r="M187" s="207">
        <f>อุดรธานี!AP101</f>
        <v>221404.58000000002</v>
      </c>
      <c r="N187" s="3"/>
      <c r="O187" s="3"/>
      <c r="P187" s="3"/>
      <c r="Q187" s="77">
        <f t="shared" si="9"/>
        <v>-14223.510000000009</v>
      </c>
      <c r="R187" s="78">
        <f t="shared" si="10"/>
        <v>121.30039227166277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5">
        <v>2127</v>
      </c>
      <c r="I188" s="70">
        <v>2</v>
      </c>
      <c r="J188" s="206">
        <f>อุดรธานี!F102</f>
        <v>274448.90000000002</v>
      </c>
      <c r="K188" s="207">
        <f>อุดรธานี!AN102</f>
        <v>353944.54000000004</v>
      </c>
      <c r="L188" s="207">
        <f>อุดรธานี!AO102</f>
        <v>177908</v>
      </c>
      <c r="M188" s="207">
        <f>อุดรธานี!AP102</f>
        <v>288157.31</v>
      </c>
      <c r="N188" s="3"/>
      <c r="O188" s="3"/>
      <c r="P188" s="3"/>
      <c r="Q188" s="77">
        <f t="shared" si="9"/>
        <v>-110249.31</v>
      </c>
      <c r="R188" s="78">
        <f t="shared" si="10"/>
        <v>83.642689233662438</v>
      </c>
    </row>
    <row r="189" spans="1:18" ht="24.6" customHeight="1" x14ac:dyDescent="0.7">
      <c r="A189" s="209">
        <v>7</v>
      </c>
      <c r="B189" s="210" t="s">
        <v>44</v>
      </c>
      <c r="C189" s="210"/>
      <c r="D189" s="210"/>
      <c r="E189" s="210" t="s">
        <v>56</v>
      </c>
      <c r="F189" s="210"/>
      <c r="G189" s="210" t="s">
        <v>260</v>
      </c>
      <c r="H189" s="213">
        <f>SUM(H182:H188)</f>
        <v>17702</v>
      </c>
      <c r="I189" s="209"/>
      <c r="J189" s="212">
        <f>SUM(J182:J188)</f>
        <v>3264283.4099999997</v>
      </c>
      <c r="K189" s="212">
        <f>SUM(K182:K188)</f>
        <v>3618877.61</v>
      </c>
      <c r="L189" s="212">
        <f>SUM(L182:L188)</f>
        <v>1296497.57</v>
      </c>
      <c r="M189" s="212">
        <f>SUM(M182:M188)</f>
        <v>1753284.03</v>
      </c>
      <c r="N189" s="210">
        <v>6</v>
      </c>
      <c r="O189" s="210">
        <v>6</v>
      </c>
      <c r="P189" s="210">
        <f>N189-O189</f>
        <v>0</v>
      </c>
      <c r="Q189" s="77">
        <f t="shared" si="9"/>
        <v>-456786.45999999996</v>
      </c>
      <c r="R189" s="78">
        <f>L189/H189</f>
        <v>73.240174556547288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5"/>
      <c r="I190" s="70"/>
      <c r="J190" s="206"/>
      <c r="K190" s="207"/>
      <c r="L190" s="208"/>
      <c r="M190" s="208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672</v>
      </c>
      <c r="H191" s="205">
        <v>2572</v>
      </c>
      <c r="I191" s="70">
        <v>2</v>
      </c>
      <c r="J191" s="206">
        <f>อุดรธานี!F103</f>
        <v>544610.43999999994</v>
      </c>
      <c r="K191" s="207">
        <f>อุดรธานี!AN103</f>
        <v>736116.39999999991</v>
      </c>
      <c r="L191" s="207">
        <f>อุดรธานี!AO103</f>
        <v>167350.95000000001</v>
      </c>
      <c r="M191" s="207">
        <f>อุดรธานี!AP103</f>
        <v>225562.04</v>
      </c>
      <c r="N191" s="3"/>
      <c r="O191" s="3"/>
      <c r="P191" s="3"/>
      <c r="Q191" s="77">
        <f t="shared" si="9"/>
        <v>-58211.09</v>
      </c>
      <c r="R191" s="78">
        <f t="shared" si="10"/>
        <v>65.066465785381027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5">
        <v>7137</v>
      </c>
      <c r="I192" s="70">
        <v>5</v>
      </c>
      <c r="J192" s="206">
        <f>อุดรธานี!F104</f>
        <v>1126958.04</v>
      </c>
      <c r="K192" s="207">
        <f>อุดรธานี!AN104</f>
        <v>1246987.3299999998</v>
      </c>
      <c r="L192" s="207">
        <f>อุดรธานี!AO104</f>
        <v>307371.56</v>
      </c>
      <c r="M192" s="207">
        <f>อุดรธานี!AP104</f>
        <v>499803.52</v>
      </c>
      <c r="N192" s="3"/>
      <c r="O192" s="3"/>
      <c r="P192" s="3"/>
      <c r="Q192" s="77">
        <f t="shared" si="9"/>
        <v>-192431.96000000002</v>
      </c>
      <c r="R192" s="78">
        <f t="shared" si="10"/>
        <v>43.067333613563122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5">
        <v>6162</v>
      </c>
      <c r="I193" s="70">
        <v>5</v>
      </c>
      <c r="J193" s="206">
        <f>อุดรธานี!F105</f>
        <v>108259.93</v>
      </c>
      <c r="K193" s="207">
        <f>อุดรธานี!AN105</f>
        <v>750575.45</v>
      </c>
      <c r="L193" s="207">
        <f>อุดรธานี!AO105</f>
        <v>286738.8</v>
      </c>
      <c r="M193" s="207">
        <f>อุดรธานี!AP105</f>
        <v>355479.69</v>
      </c>
      <c r="N193" s="3"/>
      <c r="O193" s="3"/>
      <c r="P193" s="3"/>
      <c r="Q193" s="77">
        <f t="shared" si="9"/>
        <v>-68740.890000000014</v>
      </c>
      <c r="R193" s="78">
        <f t="shared" si="10"/>
        <v>46.533398247322296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5">
        <v>5550</v>
      </c>
      <c r="I194" s="70">
        <v>4</v>
      </c>
      <c r="J194" s="206">
        <f>อุดรธานี!F106</f>
        <v>124872.96000000001</v>
      </c>
      <c r="K194" s="207">
        <f>อุดรธานี!AN106</f>
        <v>592237.97</v>
      </c>
      <c r="L194" s="207">
        <f>อุดรธานี!AO106</f>
        <v>256321.33</v>
      </c>
      <c r="M194" s="207">
        <f>อุดรธานี!AP106</f>
        <v>348341.47</v>
      </c>
      <c r="N194" s="3"/>
      <c r="O194" s="3"/>
      <c r="P194" s="3"/>
      <c r="Q194" s="77">
        <f t="shared" si="9"/>
        <v>-92020.139999999985</v>
      </c>
      <c r="R194" s="78">
        <f t="shared" si="10"/>
        <v>46.184023423423419</v>
      </c>
    </row>
    <row r="195" spans="1:18" ht="24.6" customHeight="1" x14ac:dyDescent="0.7">
      <c r="A195" s="209">
        <v>8</v>
      </c>
      <c r="B195" s="210" t="s">
        <v>44</v>
      </c>
      <c r="C195" s="210"/>
      <c r="D195" s="210"/>
      <c r="E195" s="210" t="s">
        <v>56</v>
      </c>
      <c r="F195" s="210"/>
      <c r="G195" s="210" t="s">
        <v>262</v>
      </c>
      <c r="H195" s="213">
        <f>SUM(H190:H194)</f>
        <v>21421</v>
      </c>
      <c r="I195" s="209"/>
      <c r="J195" s="212">
        <f>SUM(J190:J194)</f>
        <v>1904701.3699999999</v>
      </c>
      <c r="K195" s="212">
        <f>SUM(K190:K194)</f>
        <v>3325917.1499999994</v>
      </c>
      <c r="L195" s="212">
        <f>SUM(L190:L194)</f>
        <v>1017782.64</v>
      </c>
      <c r="M195" s="212">
        <f>SUM(M190:M194)</f>
        <v>1429186.72</v>
      </c>
      <c r="N195" s="210">
        <v>4</v>
      </c>
      <c r="O195" s="210">
        <v>4</v>
      </c>
      <c r="P195" s="210">
        <f>N195-O195</f>
        <v>0</v>
      </c>
      <c r="Q195" s="77">
        <f t="shared" si="9"/>
        <v>-411404.07999999996</v>
      </c>
      <c r="R195" s="78">
        <f>L195/H195</f>
        <v>47.513311236636945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5"/>
      <c r="I196" s="70"/>
      <c r="J196" s="206"/>
      <c r="K196" s="207"/>
      <c r="L196" s="208"/>
      <c r="M196" s="208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676</v>
      </c>
      <c r="H197" s="205">
        <v>3386</v>
      </c>
      <c r="I197" s="70">
        <v>3</v>
      </c>
      <c r="J197" s="206">
        <f>อุดรธานี!F107</f>
        <v>476480.73</v>
      </c>
      <c r="K197" s="207">
        <f>อุดรธานี!AN107</f>
        <v>604538.88</v>
      </c>
      <c r="L197" s="207">
        <f>อุดรธานี!AO107</f>
        <v>267133</v>
      </c>
      <c r="M197" s="207">
        <f>อุดรธานี!AP107</f>
        <v>313415.7</v>
      </c>
      <c r="N197" s="3"/>
      <c r="O197" s="3"/>
      <c r="P197" s="3"/>
      <c r="Q197" s="77">
        <f t="shared" si="9"/>
        <v>-46282.700000000012</v>
      </c>
      <c r="R197" s="78">
        <f t="shared" si="10"/>
        <v>78.893384524512697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5">
        <v>2993</v>
      </c>
      <c r="I198" s="70">
        <v>2</v>
      </c>
      <c r="J198" s="206">
        <f>อุดรธานี!F108</f>
        <v>278360.93</v>
      </c>
      <c r="K198" s="207">
        <f>อุดรธานี!AN108</f>
        <v>422673.77</v>
      </c>
      <c r="L198" s="207">
        <f>อุดรธานี!AO108</f>
        <v>107979.78</v>
      </c>
      <c r="M198" s="207">
        <f>อุดรธานี!AP108</f>
        <v>216888.72999999998</v>
      </c>
      <c r="N198" s="3"/>
      <c r="O198" s="3"/>
      <c r="P198" s="3"/>
      <c r="Q198" s="77">
        <f t="shared" si="9"/>
        <v>-108908.94999999998</v>
      </c>
      <c r="R198" s="78">
        <f t="shared" si="10"/>
        <v>36.077440694954895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5">
        <v>1953</v>
      </c>
      <c r="I199" s="70">
        <v>2</v>
      </c>
      <c r="J199" s="206">
        <f>อุดรธานี!F109</f>
        <v>87151.54</v>
      </c>
      <c r="K199" s="207">
        <f>อุดรธานี!AN109</f>
        <v>262148.45999999996</v>
      </c>
      <c r="L199" s="207">
        <f>อุดรธานี!AO109</f>
        <v>98487.98000000001</v>
      </c>
      <c r="M199" s="207">
        <f>อุดรธานี!AP109</f>
        <v>154022.39999999999</v>
      </c>
      <c r="N199" s="3"/>
      <c r="O199" s="3"/>
      <c r="P199" s="3"/>
      <c r="Q199" s="77">
        <f t="shared" si="9"/>
        <v>-55534.419999999984</v>
      </c>
      <c r="R199" s="78">
        <f t="shared" si="10"/>
        <v>50.429073220686128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5">
        <v>1859</v>
      </c>
      <c r="I200" s="70">
        <v>2</v>
      </c>
      <c r="J200" s="206">
        <f>อุดรธานี!F110</f>
        <v>144931.65</v>
      </c>
      <c r="K200" s="207">
        <f>อุดรธานี!AN110</f>
        <v>636894.09</v>
      </c>
      <c r="L200" s="207">
        <f>อุดรธานี!AO110</f>
        <v>70439.650000000009</v>
      </c>
      <c r="M200" s="207">
        <f>อุดรธานี!AP110</f>
        <v>168081.84</v>
      </c>
      <c r="N200" s="3"/>
      <c r="O200" s="3"/>
      <c r="P200" s="3"/>
      <c r="Q200" s="77">
        <f t="shared" si="9"/>
        <v>-97642.189999999988</v>
      </c>
      <c r="R200" s="78">
        <f t="shared" si="10"/>
        <v>37.891151156535777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5">
        <v>3125</v>
      </c>
      <c r="I201" s="70">
        <v>3</v>
      </c>
      <c r="J201" s="206">
        <f>อุดรธานี!F111</f>
        <v>249735.73</v>
      </c>
      <c r="K201" s="207">
        <f>อุดรธานี!AN111</f>
        <v>459293.12</v>
      </c>
      <c r="L201" s="207">
        <f>อุดรธานี!AO111</f>
        <v>356591.73000000004</v>
      </c>
      <c r="M201" s="207">
        <f>อุดรธานี!AP111</f>
        <v>257029.2</v>
      </c>
      <c r="N201" s="3"/>
      <c r="O201" s="3"/>
      <c r="P201" s="3"/>
      <c r="Q201" s="77">
        <f t="shared" si="9"/>
        <v>99562.530000000028</v>
      </c>
      <c r="R201" s="78">
        <f t="shared" si="10"/>
        <v>114.10935360000001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5">
        <v>2823</v>
      </c>
      <c r="I202" s="70">
        <v>2</v>
      </c>
      <c r="J202" s="206">
        <f>อุดรธานี!F112</f>
        <v>183153.43</v>
      </c>
      <c r="K202" s="207">
        <f>อุดรธานี!AN112</f>
        <v>401129.95</v>
      </c>
      <c r="L202" s="207">
        <f>อุดรธานี!AO112</f>
        <v>150562.90999999997</v>
      </c>
      <c r="M202" s="207">
        <f>อุดรธานี!AP112</f>
        <v>208904.58</v>
      </c>
      <c r="N202" s="3"/>
      <c r="O202" s="3"/>
      <c r="P202" s="3"/>
      <c r="Q202" s="77">
        <f t="shared" si="9"/>
        <v>-58341.670000000013</v>
      </c>
      <c r="R202" s="78">
        <f t="shared" si="10"/>
        <v>53.334364151611751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5">
        <v>3239</v>
      </c>
      <c r="I203" s="70">
        <v>3</v>
      </c>
      <c r="J203" s="206">
        <f>อุดรธานี!F113</f>
        <v>149807.56</v>
      </c>
      <c r="K203" s="207">
        <f>อุดรธานี!AN113</f>
        <v>211763.25</v>
      </c>
      <c r="L203" s="207">
        <f>อุดรธานี!AO113</f>
        <v>219701.25</v>
      </c>
      <c r="M203" s="207">
        <f>อุดรธานี!AP113</f>
        <v>296041.80999999994</v>
      </c>
      <c r="N203" s="3"/>
      <c r="O203" s="3"/>
      <c r="P203" s="3"/>
      <c r="Q203" s="77">
        <f t="shared" si="9"/>
        <v>-76340.559999999939</v>
      </c>
      <c r="R203" s="78">
        <f t="shared" si="10"/>
        <v>67.829962951528245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5">
        <v>3478</v>
      </c>
      <c r="I204" s="70">
        <v>3</v>
      </c>
      <c r="J204" s="206">
        <f>อุดรธานี!F114</f>
        <v>1171404.96</v>
      </c>
      <c r="K204" s="207">
        <f>อุดรธานี!AN114</f>
        <v>1286936.2599999998</v>
      </c>
      <c r="L204" s="207">
        <f>อุดรธานี!AO114</f>
        <v>197590.13</v>
      </c>
      <c r="M204" s="207">
        <f>อุดรธานี!AP114</f>
        <v>267195.09999999998</v>
      </c>
      <c r="N204" s="3"/>
      <c r="O204" s="3"/>
      <c r="P204" s="3"/>
      <c r="Q204" s="77">
        <f t="shared" si="9"/>
        <v>-69604.969999999972</v>
      </c>
      <c r="R204" s="78">
        <f t="shared" si="10"/>
        <v>56.811423231742381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5">
        <v>1780</v>
      </c>
      <c r="I205" s="70">
        <v>2</v>
      </c>
      <c r="J205" s="206">
        <f>อุดรธานี!F115</f>
        <v>667033.61</v>
      </c>
      <c r="K205" s="207">
        <f>อุดรธานี!AN115</f>
        <v>755127.76</v>
      </c>
      <c r="L205" s="207">
        <f>อุดรธานี!AO115</f>
        <v>66672.27</v>
      </c>
      <c r="M205" s="207">
        <f>อุดรธานี!AP115</f>
        <v>154257.71</v>
      </c>
      <c r="N205" s="3"/>
      <c r="O205" s="3"/>
      <c r="P205" s="3"/>
      <c r="Q205" s="77">
        <f t="shared" si="9"/>
        <v>-87585.439999999988</v>
      </c>
      <c r="R205" s="78">
        <f t="shared" si="10"/>
        <v>37.456331460674157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5">
        <v>1995</v>
      </c>
      <c r="I206" s="70">
        <v>2</v>
      </c>
      <c r="J206" s="206">
        <f>อุดรธานี!F116</f>
        <v>112128.1</v>
      </c>
      <c r="K206" s="207">
        <f>อุดรธานี!AN116</f>
        <v>97944.299999999988</v>
      </c>
      <c r="L206" s="207">
        <f>อุดรธานี!AO116</f>
        <v>59074.39</v>
      </c>
      <c r="M206" s="207">
        <f>อุดรธานี!AP116</f>
        <v>141063.96999999997</v>
      </c>
      <c r="N206" s="3"/>
      <c r="O206" s="3"/>
      <c r="P206" s="3"/>
      <c r="Q206" s="77">
        <f t="shared" si="9"/>
        <v>-81989.579999999973</v>
      </c>
      <c r="R206" s="78">
        <f t="shared" si="10"/>
        <v>29.611223057644111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5">
        <v>2686</v>
      </c>
      <c r="I207" s="70">
        <v>2</v>
      </c>
      <c r="J207" s="206">
        <f>อุดรธานี!F117</f>
        <v>628253.16</v>
      </c>
      <c r="K207" s="207">
        <f>อุดรธานี!AN117</f>
        <v>617143.12</v>
      </c>
      <c r="L207" s="207">
        <f>อุดรธานี!AO117</f>
        <v>189777.08000000002</v>
      </c>
      <c r="M207" s="207">
        <f>อุดรธานี!AP117</f>
        <v>296246.70999999996</v>
      </c>
      <c r="N207" s="3"/>
      <c r="O207" s="3"/>
      <c r="P207" s="3"/>
      <c r="Q207" s="77">
        <f t="shared" si="9"/>
        <v>-106469.62999999995</v>
      </c>
      <c r="R207" s="78">
        <f t="shared" si="10"/>
        <v>70.654162323157124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5">
        <v>2814</v>
      </c>
      <c r="I208" s="70">
        <v>2</v>
      </c>
      <c r="J208" s="206">
        <f>อุดรธานี!F118</f>
        <v>254982.38</v>
      </c>
      <c r="K208" s="207">
        <f>อุดรธานี!AN118</f>
        <v>385651.62</v>
      </c>
      <c r="L208" s="207">
        <f>อุดรธานี!AO118</f>
        <v>150323.26</v>
      </c>
      <c r="M208" s="207">
        <f>อุดรธานี!AP118</f>
        <v>255934.68</v>
      </c>
      <c r="N208" s="3"/>
      <c r="O208" s="3"/>
      <c r="P208" s="3"/>
      <c r="Q208" s="77">
        <f t="shared" si="9"/>
        <v>-105611.41999999998</v>
      </c>
      <c r="R208" s="78">
        <f t="shared" si="10"/>
        <v>53.41977967306326</v>
      </c>
    </row>
    <row r="209" spans="1:18" ht="24.6" customHeight="1" x14ac:dyDescent="0.7">
      <c r="A209" s="209">
        <v>9</v>
      </c>
      <c r="B209" s="210" t="s">
        <v>44</v>
      </c>
      <c r="C209" s="210"/>
      <c r="D209" s="210"/>
      <c r="E209" s="210" t="s">
        <v>56</v>
      </c>
      <c r="F209" s="210"/>
      <c r="G209" s="210" t="s">
        <v>265</v>
      </c>
      <c r="H209" s="213">
        <f>SUM(H196:H208)</f>
        <v>32131</v>
      </c>
      <c r="I209" s="209"/>
      <c r="J209" s="212">
        <f>SUM(J196:J208)</f>
        <v>4403423.78</v>
      </c>
      <c r="K209" s="212">
        <f>SUM(K196:K208)</f>
        <v>6141244.5799999991</v>
      </c>
      <c r="L209" s="212">
        <f>SUM(L196:L208)</f>
        <v>1934333.4300000002</v>
      </c>
      <c r="M209" s="212">
        <f>SUM(M196:M208)</f>
        <v>2729082.43</v>
      </c>
      <c r="N209" s="210">
        <v>12</v>
      </c>
      <c r="O209" s="210">
        <v>12</v>
      </c>
      <c r="P209" s="210">
        <f>N209-O209</f>
        <v>0</v>
      </c>
      <c r="Q209" s="77">
        <f t="shared" si="9"/>
        <v>-794749</v>
      </c>
      <c r="R209" s="78">
        <f>L209/H209</f>
        <v>60.201469920014944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5"/>
      <c r="I210" s="70"/>
      <c r="J210" s="206"/>
      <c r="K210" s="207"/>
      <c r="L210" s="208"/>
      <c r="M210" s="208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688</v>
      </c>
      <c r="H211" s="205">
        <v>5966</v>
      </c>
      <c r="I211" s="70">
        <v>4</v>
      </c>
      <c r="J211" s="206">
        <f>อุดรธานี!F119</f>
        <v>1601686.97</v>
      </c>
      <c r="K211" s="207">
        <f>อุดรธานี!AN119</f>
        <v>1711852.01</v>
      </c>
      <c r="L211" s="207">
        <f>อุดรธานี!AO119</f>
        <v>555778.14</v>
      </c>
      <c r="M211" s="207">
        <f>อุดรธานี!AP119</f>
        <v>421560.56</v>
      </c>
      <c r="N211" s="3"/>
      <c r="O211" s="3"/>
      <c r="P211" s="3"/>
      <c r="Q211" s="77">
        <f t="shared" si="9"/>
        <v>134217.58000000002</v>
      </c>
      <c r="R211" s="78">
        <f t="shared" si="10"/>
        <v>93.15758297016427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5">
        <v>5210</v>
      </c>
      <c r="I212" s="70">
        <v>4</v>
      </c>
      <c r="J212" s="206">
        <f>อุดรธานี!F120</f>
        <v>619238.05000000005</v>
      </c>
      <c r="K212" s="207">
        <f>อุดรธานี!AN120</f>
        <v>602478.71000000008</v>
      </c>
      <c r="L212" s="207">
        <f>อุดรธานี!AO120</f>
        <v>379443.51</v>
      </c>
      <c r="M212" s="207">
        <f>อุดรธานี!AP120</f>
        <v>280820.89</v>
      </c>
      <c r="N212" s="3"/>
      <c r="O212" s="3"/>
      <c r="P212" s="3"/>
      <c r="Q212" s="77">
        <f t="shared" si="9"/>
        <v>98622.62</v>
      </c>
      <c r="R212" s="78">
        <f t="shared" si="10"/>
        <v>72.829848368522079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5">
        <v>1442</v>
      </c>
      <c r="I213" s="70">
        <v>1</v>
      </c>
      <c r="J213" s="206">
        <f>อุดรธานี!F121</f>
        <v>140778.19</v>
      </c>
      <c r="K213" s="207">
        <f>อุดรธานี!AN121</f>
        <v>182039.61</v>
      </c>
      <c r="L213" s="207">
        <f>อุดรธานี!AO121</f>
        <v>230259</v>
      </c>
      <c r="M213" s="207">
        <f>อุดรธานี!AP121</f>
        <v>193144.2</v>
      </c>
      <c r="N213" s="3"/>
      <c r="O213" s="3"/>
      <c r="P213" s="3"/>
      <c r="Q213" s="77">
        <f t="shared" si="9"/>
        <v>37114.799999999988</v>
      </c>
      <c r="R213" s="78">
        <f t="shared" si="10"/>
        <v>159.68030513176143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5">
        <v>2818</v>
      </c>
      <c r="I214" s="70">
        <v>2</v>
      </c>
      <c r="J214" s="206">
        <f>อุดรธานี!F122</f>
        <v>1212023.9099999999</v>
      </c>
      <c r="K214" s="207">
        <f>อุดรธานี!AN122</f>
        <v>1170144.74</v>
      </c>
      <c r="L214" s="207">
        <f>อุดรธานี!AO122</f>
        <v>260316.5</v>
      </c>
      <c r="M214" s="207">
        <f>อุดรธานี!AP122</f>
        <v>171772.50999999998</v>
      </c>
      <c r="N214" s="3"/>
      <c r="O214" s="3"/>
      <c r="P214" s="3"/>
      <c r="Q214" s="77">
        <f t="shared" si="9"/>
        <v>88543.99000000002</v>
      </c>
      <c r="R214" s="78">
        <f t="shared" si="10"/>
        <v>92.376330731014903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5">
        <v>4638</v>
      </c>
      <c r="I215" s="70">
        <v>4</v>
      </c>
      <c r="J215" s="206">
        <f>อุดรธานี!F123</f>
        <v>998317.92</v>
      </c>
      <c r="K215" s="207">
        <f>อุดรธานี!AN123</f>
        <v>1149249.98</v>
      </c>
      <c r="L215" s="207">
        <f>อุดรธานี!AO123</f>
        <v>1175205.8500000001</v>
      </c>
      <c r="M215" s="207">
        <f>อุดรธานี!AP123</f>
        <v>296042.19999999995</v>
      </c>
      <c r="N215" s="3"/>
      <c r="O215" s="3"/>
      <c r="P215" s="3"/>
      <c r="Q215" s="77">
        <f t="shared" si="9"/>
        <v>879163.65000000014</v>
      </c>
      <c r="R215" s="78">
        <f t="shared" si="10"/>
        <v>253.38634109529971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5">
        <v>3664</v>
      </c>
      <c r="I216" s="70">
        <v>3</v>
      </c>
      <c r="J216" s="206">
        <f>อุดรธานี!F124</f>
        <v>869895.04</v>
      </c>
      <c r="K216" s="207">
        <f>อุดรธานี!AN124</f>
        <v>922830.31</v>
      </c>
      <c r="L216" s="207">
        <f>อุดรธานี!AO124</f>
        <v>220280.1</v>
      </c>
      <c r="M216" s="207">
        <f>อุดรธานี!AP124</f>
        <v>138478.67000000001</v>
      </c>
      <c r="N216" s="3"/>
      <c r="O216" s="3"/>
      <c r="P216" s="3"/>
      <c r="Q216" s="77">
        <f t="shared" si="9"/>
        <v>81801.429999999993</v>
      </c>
      <c r="R216" s="78">
        <f t="shared" si="10"/>
        <v>60.120114628820964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5">
        <v>4102</v>
      </c>
      <c r="I217" s="70">
        <v>3</v>
      </c>
      <c r="J217" s="206">
        <f>อุดรธานี!F125</f>
        <v>645541.86</v>
      </c>
      <c r="K217" s="207">
        <f>อุดรธานี!AN125</f>
        <v>776876.1</v>
      </c>
      <c r="L217" s="207">
        <f>อุดรธานี!AO125</f>
        <v>257155</v>
      </c>
      <c r="M217" s="207">
        <f>อุดรธานี!AP125</f>
        <v>203914.34</v>
      </c>
      <c r="N217" s="3"/>
      <c r="O217" s="3"/>
      <c r="P217" s="3"/>
      <c r="Q217" s="77">
        <f t="shared" si="9"/>
        <v>53240.66</v>
      </c>
      <c r="R217" s="78">
        <f t="shared" si="10"/>
        <v>62.690151145782544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5">
        <v>1926</v>
      </c>
      <c r="I218" s="70">
        <v>2</v>
      </c>
      <c r="J218" s="206">
        <f>อุดรธานี!F126</f>
        <v>1564678.76</v>
      </c>
      <c r="K218" s="207">
        <f>อุดรธานี!AN126</f>
        <v>1608146.58</v>
      </c>
      <c r="L218" s="207">
        <f>อุดรธานี!AO126</f>
        <v>228888</v>
      </c>
      <c r="M218" s="207">
        <f>อุดรธานี!AP126</f>
        <v>185371.47</v>
      </c>
      <c r="N218" s="3"/>
      <c r="O218" s="3"/>
      <c r="P218" s="3"/>
      <c r="Q218" s="77">
        <f t="shared" si="9"/>
        <v>43516.53</v>
      </c>
      <c r="R218" s="78">
        <f t="shared" si="10"/>
        <v>118.8411214953271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5">
        <v>2908</v>
      </c>
      <c r="I219" s="70">
        <v>2</v>
      </c>
      <c r="J219" s="206">
        <f>อุดรธานี!F127</f>
        <v>764561.02</v>
      </c>
      <c r="K219" s="207">
        <f>อุดรธานี!AN127</f>
        <v>840785.96000000008</v>
      </c>
      <c r="L219" s="207">
        <f>อุดรธานี!AO127</f>
        <v>300574</v>
      </c>
      <c r="M219" s="207">
        <f>อุดรธานี!AP127</f>
        <v>142547.94</v>
      </c>
      <c r="N219" s="3"/>
      <c r="O219" s="3"/>
      <c r="P219" s="3"/>
      <c r="Q219" s="77">
        <f t="shared" si="9"/>
        <v>158026.06</v>
      </c>
      <c r="R219" s="78">
        <f t="shared" si="10"/>
        <v>103.36107290233838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5">
        <v>3030</v>
      </c>
      <c r="I220" s="70">
        <v>3</v>
      </c>
      <c r="J220" s="206">
        <f>อุดรธานี!F128</f>
        <v>341147.85</v>
      </c>
      <c r="K220" s="207">
        <f>อุดรธานี!AN128</f>
        <v>369835.91</v>
      </c>
      <c r="L220" s="207">
        <f>อุดรธานี!AO128</f>
        <v>226123.7</v>
      </c>
      <c r="M220" s="207">
        <f>อุดรธานี!AP128</f>
        <v>160353.49</v>
      </c>
      <c r="N220" s="3"/>
      <c r="O220" s="3"/>
      <c r="P220" s="3"/>
      <c r="Q220" s="77">
        <f t="shared" si="9"/>
        <v>65770.210000000021</v>
      </c>
      <c r="R220" s="78">
        <f t="shared" si="10"/>
        <v>74.628283828382848</v>
      </c>
    </row>
    <row r="221" spans="1:18" ht="24.6" customHeight="1" x14ac:dyDescent="0.7">
      <c r="A221" s="209">
        <v>10</v>
      </c>
      <c r="B221" s="210" t="s">
        <v>44</v>
      </c>
      <c r="C221" s="210"/>
      <c r="D221" s="210"/>
      <c r="E221" s="210" t="s">
        <v>56</v>
      </c>
      <c r="F221" s="210"/>
      <c r="G221" s="210" t="s">
        <v>267</v>
      </c>
      <c r="H221" s="213">
        <f>SUM(H210:H220)</f>
        <v>35704</v>
      </c>
      <c r="I221" s="209"/>
      <c r="J221" s="212">
        <f>SUM(J210:J220)</f>
        <v>8757869.5700000003</v>
      </c>
      <c r="K221" s="212">
        <f>SUM(K210:K220)</f>
        <v>9334239.910000002</v>
      </c>
      <c r="L221" s="212">
        <f>SUM(L210:L220)</f>
        <v>3834023.8000000003</v>
      </c>
      <c r="M221" s="212">
        <f>SUM(M210:M220)</f>
        <v>2194006.2699999996</v>
      </c>
      <c r="N221" s="210">
        <v>10</v>
      </c>
      <c r="O221" s="210">
        <v>10</v>
      </c>
      <c r="P221" s="210">
        <f>N221-O221</f>
        <v>0</v>
      </c>
      <c r="Q221" s="77">
        <f t="shared" si="9"/>
        <v>1640017.5300000007</v>
      </c>
      <c r="R221" s="78">
        <f>L221/H221</f>
        <v>107.38359287474793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5"/>
      <c r="I222" s="70"/>
      <c r="J222" s="206"/>
      <c r="K222" s="207"/>
      <c r="L222" s="208"/>
      <c r="M222" s="208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698</v>
      </c>
      <c r="H223" s="205">
        <v>8840</v>
      </c>
      <c r="I223" s="70">
        <v>5</v>
      </c>
      <c r="J223" s="206">
        <f>อุดรธานี!F129</f>
        <v>876154</v>
      </c>
      <c r="K223" s="207">
        <f>อุดรธานี!AN129</f>
        <v>1501708.16</v>
      </c>
      <c r="L223" s="207">
        <f>อุดรธานี!AO129</f>
        <v>417384.45999999996</v>
      </c>
      <c r="M223" s="207">
        <f>อุดรธานี!AP129</f>
        <v>466728.84</v>
      </c>
      <c r="N223" s="3"/>
      <c r="O223" s="3"/>
      <c r="P223" s="3"/>
      <c r="Q223" s="77">
        <f t="shared" si="9"/>
        <v>-49344.380000000063</v>
      </c>
      <c r="R223" s="78">
        <f t="shared" si="10"/>
        <v>47.215436651583708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5">
        <v>4792</v>
      </c>
      <c r="I224" s="70">
        <v>4</v>
      </c>
      <c r="J224" s="206">
        <f>อุดรธานี!F130</f>
        <v>24887.87</v>
      </c>
      <c r="K224" s="207">
        <f>อุดรธานี!AN130</f>
        <v>439606.02999999997</v>
      </c>
      <c r="L224" s="207">
        <f>อุดรธานี!AO130</f>
        <v>0</v>
      </c>
      <c r="M224" s="207">
        <f>อุดรธานี!AP130</f>
        <v>0</v>
      </c>
      <c r="N224" s="3"/>
      <c r="O224" s="3"/>
      <c r="P224" s="3"/>
      <c r="Q224" s="77">
        <f t="shared" si="9"/>
        <v>0</v>
      </c>
      <c r="R224" s="78">
        <f t="shared" si="10"/>
        <v>0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5">
        <v>8494</v>
      </c>
      <c r="I225" s="70">
        <v>5</v>
      </c>
      <c r="J225" s="206">
        <f>อุดรธานี!F131</f>
        <v>1276784.1399999999</v>
      </c>
      <c r="K225" s="207">
        <f>อุดรธานี!AN131</f>
        <v>2551050.4499999997</v>
      </c>
      <c r="L225" s="207">
        <f>อุดรธานี!AO131</f>
        <v>619160.15999999992</v>
      </c>
      <c r="M225" s="207">
        <f>อุดรธานี!AP131</f>
        <v>543648.57999999996</v>
      </c>
      <c r="N225" s="3"/>
      <c r="O225" s="3"/>
      <c r="P225" s="3"/>
      <c r="Q225" s="77">
        <f t="shared" si="9"/>
        <v>75511.579999999958</v>
      </c>
      <c r="R225" s="78">
        <f t="shared" si="10"/>
        <v>72.893826230280183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5">
        <v>6351</v>
      </c>
      <c r="I226" s="70">
        <v>5</v>
      </c>
      <c r="J226" s="206">
        <f>อุดรธานี!F132</f>
        <v>920114.08</v>
      </c>
      <c r="K226" s="207">
        <f>อุดรธานี!AN132</f>
        <v>1114419.7399999998</v>
      </c>
      <c r="L226" s="207">
        <f>อุดรธานี!AO132</f>
        <v>315422.53000000003</v>
      </c>
      <c r="M226" s="207">
        <f>อุดรธานี!AP132</f>
        <v>418935.48</v>
      </c>
      <c r="N226" s="3"/>
      <c r="O226" s="3"/>
      <c r="P226" s="3"/>
      <c r="Q226" s="77">
        <f t="shared" ref="Q226:Q288" si="11">L226-M226</f>
        <v>-103512.94999999995</v>
      </c>
      <c r="R226" s="78">
        <f t="shared" ref="R226:R288" si="12">L226/H226</f>
        <v>49.665018107384668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5">
        <v>3830</v>
      </c>
      <c r="I227" s="70">
        <v>3</v>
      </c>
      <c r="J227" s="206">
        <f>อุดรธานี!F133</f>
        <v>425492.49</v>
      </c>
      <c r="K227" s="207">
        <f>อุดรธานี!AN133</f>
        <v>716928.69000000006</v>
      </c>
      <c r="L227" s="207">
        <f>อุดรธานี!AO133</f>
        <v>592784.32999999996</v>
      </c>
      <c r="M227" s="207">
        <f>อุดรธานี!AP133</f>
        <v>658084.97</v>
      </c>
      <c r="N227" s="3"/>
      <c r="O227" s="3"/>
      <c r="P227" s="3"/>
      <c r="Q227" s="77">
        <f t="shared" si="11"/>
        <v>-65300.640000000014</v>
      </c>
      <c r="R227" s="78">
        <f t="shared" si="12"/>
        <v>154.77397650130547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5">
        <v>7121</v>
      </c>
      <c r="I228" s="70">
        <v>5</v>
      </c>
      <c r="J228" s="206">
        <f>อุดรธานี!F134</f>
        <v>906486.75</v>
      </c>
      <c r="K228" s="207">
        <f>อุดรธานี!AN134</f>
        <v>1152829.3599999999</v>
      </c>
      <c r="L228" s="207">
        <f>อุดรธานี!AO134</f>
        <v>624205.24</v>
      </c>
      <c r="M228" s="207">
        <f>อุดรธานี!AP134</f>
        <v>612562.18999999994</v>
      </c>
      <c r="N228" s="3"/>
      <c r="O228" s="3"/>
      <c r="P228" s="3"/>
      <c r="Q228" s="77">
        <f t="shared" si="11"/>
        <v>11643.050000000047</v>
      </c>
      <c r="R228" s="78">
        <f t="shared" si="12"/>
        <v>87.65696390956326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5">
        <v>3156</v>
      </c>
      <c r="I229" s="70">
        <v>3</v>
      </c>
      <c r="J229" s="206">
        <f>อุดรธานี!F135</f>
        <v>190172.45</v>
      </c>
      <c r="K229" s="207">
        <f>อุดรธานี!AN135</f>
        <v>174998.19</v>
      </c>
      <c r="L229" s="207">
        <f>อุดรธานี!AO135</f>
        <v>306372.98</v>
      </c>
      <c r="M229" s="207">
        <f>อุดรธานี!AP135</f>
        <v>356477.81999999995</v>
      </c>
      <c r="N229" s="3"/>
      <c r="O229" s="3"/>
      <c r="P229" s="3"/>
      <c r="Q229" s="77">
        <f t="shared" si="11"/>
        <v>-50104.839999999967</v>
      </c>
      <c r="R229" s="78">
        <f t="shared" si="12"/>
        <v>97.076356147021542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5">
        <v>3445</v>
      </c>
      <c r="I230" s="70">
        <v>3</v>
      </c>
      <c r="J230" s="206">
        <f>อุดรธานี!F136</f>
        <v>177379.05</v>
      </c>
      <c r="K230" s="207">
        <f>อุดรธานี!AN136</f>
        <v>357769.53999999992</v>
      </c>
      <c r="L230" s="207">
        <f>อุดรธานี!AO136</f>
        <v>289723.82</v>
      </c>
      <c r="M230" s="207">
        <f>อุดรธานี!AP136</f>
        <v>330618.51999999996</v>
      </c>
      <c r="N230" s="3"/>
      <c r="O230" s="3"/>
      <c r="P230" s="3"/>
      <c r="Q230" s="77">
        <f t="shared" si="11"/>
        <v>-40894.699999999953</v>
      </c>
      <c r="R230" s="78">
        <f t="shared" si="12"/>
        <v>84.099802612481867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5">
        <v>7922</v>
      </c>
      <c r="I231" s="70">
        <v>5</v>
      </c>
      <c r="J231" s="206">
        <f>อุดรธานี!F137</f>
        <v>744214.32</v>
      </c>
      <c r="K231" s="207">
        <f>อุดรธานี!AN137</f>
        <v>1093832.6399999999</v>
      </c>
      <c r="L231" s="207">
        <f>อุดรธานี!AO137</f>
        <v>424426.39</v>
      </c>
      <c r="M231" s="207">
        <f>อุดรธานี!AP137</f>
        <v>414230.68</v>
      </c>
      <c r="N231" s="3"/>
      <c r="O231" s="3"/>
      <c r="P231" s="3"/>
      <c r="Q231" s="77">
        <f t="shared" si="11"/>
        <v>10195.710000000021</v>
      </c>
      <c r="R231" s="78">
        <f t="shared" si="12"/>
        <v>53.575661449129008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5">
        <v>4222</v>
      </c>
      <c r="I232" s="70">
        <v>3</v>
      </c>
      <c r="J232" s="206">
        <f>อุดรธานี!F138</f>
        <v>416111.62</v>
      </c>
      <c r="K232" s="207">
        <f>อุดรธานี!AN138</f>
        <v>494444.34</v>
      </c>
      <c r="L232" s="207">
        <f>อุดรธานี!AO138</f>
        <v>415400.34</v>
      </c>
      <c r="M232" s="207">
        <f>อุดรธานี!AP138</f>
        <v>429670.31</v>
      </c>
      <c r="N232" s="3"/>
      <c r="O232" s="3"/>
      <c r="P232" s="3"/>
      <c r="Q232" s="77">
        <f t="shared" si="11"/>
        <v>-14269.969999999972</v>
      </c>
      <c r="R232" s="78">
        <f t="shared" si="12"/>
        <v>98.389469445760312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5">
        <v>4359</v>
      </c>
      <c r="I233" s="70">
        <v>3</v>
      </c>
      <c r="J233" s="206">
        <f>อุดรธานี!F139</f>
        <v>579531.98</v>
      </c>
      <c r="K233" s="207">
        <f>อุดรธานี!AN139</f>
        <v>900396.27</v>
      </c>
      <c r="L233" s="207">
        <f>อุดรธานี!AO139</f>
        <v>387730.03</v>
      </c>
      <c r="M233" s="207">
        <f>อุดรธานี!AP139</f>
        <v>375266.18000000005</v>
      </c>
      <c r="N233" s="3"/>
      <c r="O233" s="3"/>
      <c r="P233" s="3"/>
      <c r="Q233" s="77">
        <f t="shared" si="11"/>
        <v>12463.849999999977</v>
      </c>
      <c r="R233" s="78">
        <f t="shared" si="12"/>
        <v>88.949307180546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5">
        <v>4175</v>
      </c>
      <c r="I234" s="70">
        <v>3</v>
      </c>
      <c r="J234" s="206">
        <f>อุดรธานี!F140</f>
        <v>412421.62</v>
      </c>
      <c r="K234" s="207">
        <f>อุดรธานี!AN140</f>
        <v>529623.11</v>
      </c>
      <c r="L234" s="207">
        <f>อุดรธานี!AO140</f>
        <v>260813.07</v>
      </c>
      <c r="M234" s="207">
        <f>อุดรธานี!AP140</f>
        <v>343931.83999999997</v>
      </c>
      <c r="N234" s="3"/>
      <c r="O234" s="3"/>
      <c r="P234" s="3"/>
      <c r="Q234" s="77">
        <f t="shared" si="11"/>
        <v>-83118.76999999996</v>
      </c>
      <c r="R234" s="78">
        <f t="shared" si="12"/>
        <v>62.470196407185632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5">
        <v>2620</v>
      </c>
      <c r="I235" s="70">
        <v>2</v>
      </c>
      <c r="J235" s="206">
        <f>อุดรธานี!F141</f>
        <v>166898.59</v>
      </c>
      <c r="K235" s="207">
        <f>อุดรธานี!AN141</f>
        <v>225461.21</v>
      </c>
      <c r="L235" s="207">
        <f>อุดรธานี!AO141</f>
        <v>0</v>
      </c>
      <c r="M235" s="207">
        <f>อุดรธานี!AP141</f>
        <v>0</v>
      </c>
      <c r="N235" s="3"/>
      <c r="O235" s="3"/>
      <c r="P235" s="3"/>
      <c r="Q235" s="77">
        <f t="shared" si="11"/>
        <v>0</v>
      </c>
      <c r="R235" s="78">
        <f t="shared" si="12"/>
        <v>0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5">
        <v>5100</v>
      </c>
      <c r="I236" s="70">
        <v>4</v>
      </c>
      <c r="J236" s="206">
        <f>อุดรธานี!F142</f>
        <v>199580.03</v>
      </c>
      <c r="K236" s="207">
        <f>อุดรธานี!AN142</f>
        <v>1001011.3599999999</v>
      </c>
      <c r="L236" s="207">
        <f>อุดรธานี!AO142</f>
        <v>539019.63</v>
      </c>
      <c r="M236" s="207">
        <f>อุดรธานี!AP142</f>
        <v>529363.67000000004</v>
      </c>
      <c r="N236" s="3"/>
      <c r="O236" s="3"/>
      <c r="P236" s="3"/>
      <c r="Q236" s="77">
        <f t="shared" si="11"/>
        <v>9655.9599999999627</v>
      </c>
      <c r="R236" s="78">
        <f t="shared" si="12"/>
        <v>105.69012352941176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5">
        <v>7114</v>
      </c>
      <c r="I237" s="70">
        <v>5</v>
      </c>
      <c r="J237" s="206">
        <f>อุดรธานี!F143</f>
        <v>1232663.78</v>
      </c>
      <c r="K237" s="207">
        <f>อุดรธานี!AN143</f>
        <v>1688308.79</v>
      </c>
      <c r="L237" s="207">
        <f>อุดรธานี!AO143</f>
        <v>379623.8</v>
      </c>
      <c r="M237" s="207">
        <f>อุดรธานี!AP143</f>
        <v>439567.71</v>
      </c>
      <c r="N237" s="3"/>
      <c r="O237" s="3"/>
      <c r="P237" s="3"/>
      <c r="Q237" s="77">
        <f t="shared" si="11"/>
        <v>-59943.910000000033</v>
      </c>
      <c r="R237" s="78">
        <f t="shared" si="12"/>
        <v>53.362918189485519</v>
      </c>
    </row>
    <row r="238" spans="1:18" ht="24.6" customHeight="1" x14ac:dyDescent="0.7">
      <c r="A238" s="209">
        <v>11</v>
      </c>
      <c r="B238" s="210" t="s">
        <v>44</v>
      </c>
      <c r="C238" s="210"/>
      <c r="D238" s="210"/>
      <c r="E238" s="210" t="s">
        <v>56</v>
      </c>
      <c r="F238" s="210"/>
      <c r="G238" s="210" t="s">
        <v>271</v>
      </c>
      <c r="H238" s="213">
        <f>SUM(H222:H237)</f>
        <v>81541</v>
      </c>
      <c r="I238" s="209"/>
      <c r="J238" s="212">
        <f>SUM(J222:J237)</f>
        <v>8548892.7699999996</v>
      </c>
      <c r="K238" s="212">
        <f>SUM(K222:K237)</f>
        <v>13942387.879999999</v>
      </c>
      <c r="L238" s="212">
        <f>SUM(L222:L237)</f>
        <v>5572066.7799999993</v>
      </c>
      <c r="M238" s="212">
        <f>SUM(M222:M237)</f>
        <v>5919086.7899999991</v>
      </c>
      <c r="N238" s="210">
        <v>15</v>
      </c>
      <c r="O238" s="210">
        <v>15</v>
      </c>
      <c r="P238" s="210">
        <f>N238-O238</f>
        <v>0</v>
      </c>
      <c r="Q238" s="77">
        <f t="shared" si="11"/>
        <v>-347020.00999999978</v>
      </c>
      <c r="R238" s="78">
        <f>L238/H238</f>
        <v>68.334540660526599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5"/>
      <c r="I239" s="70"/>
      <c r="J239" s="206"/>
      <c r="K239" s="207"/>
      <c r="L239" s="208"/>
      <c r="M239" s="208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713</v>
      </c>
      <c r="H240" s="205">
        <v>3260</v>
      </c>
      <c r="I240" s="70">
        <v>3</v>
      </c>
      <c r="J240" s="206">
        <f>อุดรธานี!F144</f>
        <v>275245.65000000002</v>
      </c>
      <c r="K240" s="207">
        <f>อุดรธานี!AN144</f>
        <v>751930.6100000001</v>
      </c>
      <c r="L240" s="207">
        <f>อุดรธานี!AO144</f>
        <v>147807.89000000001</v>
      </c>
      <c r="M240" s="207">
        <f>อุดรธานี!AP144</f>
        <v>223904.78000000003</v>
      </c>
      <c r="N240" s="3"/>
      <c r="O240" s="3"/>
      <c r="P240" s="3"/>
      <c r="Q240" s="77">
        <f t="shared" si="11"/>
        <v>-76096.890000000014</v>
      </c>
      <c r="R240" s="78">
        <f t="shared" si="12"/>
        <v>45.339843558282212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5">
        <v>5443</v>
      </c>
      <c r="I241" s="70">
        <v>4</v>
      </c>
      <c r="J241" s="206">
        <f>อุดรธานี!F145</f>
        <v>1558318.14</v>
      </c>
      <c r="K241" s="207">
        <f>อุดรธานี!AN145</f>
        <v>2464364.3299999996</v>
      </c>
      <c r="L241" s="207">
        <f>อุดรธานี!AO145</f>
        <v>283346.25</v>
      </c>
      <c r="M241" s="207">
        <f>อุดรธานี!AP145</f>
        <v>473459.56</v>
      </c>
      <c r="N241" s="3"/>
      <c r="O241" s="3"/>
      <c r="P241" s="3"/>
      <c r="Q241" s="77">
        <f t="shared" si="11"/>
        <v>-190113.31</v>
      </c>
      <c r="R241" s="78">
        <f t="shared" si="12"/>
        <v>52.056999816277788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5">
        <v>2005</v>
      </c>
      <c r="I242" s="70">
        <v>2</v>
      </c>
      <c r="J242" s="206">
        <f>อุดรธานี!F146</f>
        <v>303142.67</v>
      </c>
      <c r="K242" s="207">
        <f>อุดรธานี!AN146</f>
        <v>811066.70000000007</v>
      </c>
      <c r="L242" s="207">
        <f>อุดรธานี!AO146</f>
        <v>228872.11</v>
      </c>
      <c r="M242" s="207">
        <f>อุดรธานี!AP146</f>
        <v>196325.97</v>
      </c>
      <c r="N242" s="3"/>
      <c r="O242" s="3"/>
      <c r="P242" s="3"/>
      <c r="Q242" s="77">
        <f t="shared" si="11"/>
        <v>32546.139999999985</v>
      </c>
      <c r="R242" s="78">
        <f t="shared" si="12"/>
        <v>114.15067830423939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5">
        <v>5609</v>
      </c>
      <c r="I243" s="70">
        <v>4</v>
      </c>
      <c r="J243" s="206">
        <f>อุดรธานี!F147</f>
        <v>733211.86</v>
      </c>
      <c r="K243" s="207">
        <f>อุดรธานี!AN147</f>
        <v>918052.7</v>
      </c>
      <c r="L243" s="207">
        <f>อุดรธานี!AO147</f>
        <v>343090.88</v>
      </c>
      <c r="M243" s="207">
        <f>อุดรธานี!AP147</f>
        <v>335243.40999999997</v>
      </c>
      <c r="N243" s="3"/>
      <c r="O243" s="3"/>
      <c r="P243" s="3"/>
      <c r="Q243" s="77">
        <f t="shared" si="11"/>
        <v>7847.4700000000303</v>
      </c>
      <c r="R243" s="78">
        <f t="shared" si="12"/>
        <v>61.167922980923514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5">
        <v>3391</v>
      </c>
      <c r="I244" s="70">
        <v>3</v>
      </c>
      <c r="J244" s="206">
        <f>อุดรธานี!F148</f>
        <v>2076839.08</v>
      </c>
      <c r="K244" s="207">
        <f>อุดรธานี!AN148</f>
        <v>3044915.2100000004</v>
      </c>
      <c r="L244" s="207">
        <f>อุดรธานี!AO148</f>
        <v>1161230.3899999999</v>
      </c>
      <c r="M244" s="207">
        <f>อุดรธานี!AP148</f>
        <v>441537.74999999994</v>
      </c>
      <c r="N244" s="3"/>
      <c r="O244" s="3"/>
      <c r="P244" s="3"/>
      <c r="Q244" s="77">
        <f t="shared" si="11"/>
        <v>719692.6399999999</v>
      </c>
      <c r="R244" s="78">
        <f t="shared" si="12"/>
        <v>342.44482158655262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5">
        <v>4086</v>
      </c>
      <c r="I245" s="70">
        <v>3</v>
      </c>
      <c r="J245" s="206">
        <f>อุดรธานี!F149</f>
        <v>1159401.77</v>
      </c>
      <c r="K245" s="207">
        <f>อุดรธานี!AN149</f>
        <v>1361962.12</v>
      </c>
      <c r="L245" s="207">
        <f>อุดรธานี!AO149</f>
        <v>197613.83</v>
      </c>
      <c r="M245" s="207">
        <f>อุดรธานี!AP149</f>
        <v>317008.64000000001</v>
      </c>
      <c r="N245" s="3"/>
      <c r="O245" s="3"/>
      <c r="P245" s="3"/>
      <c r="Q245" s="77">
        <f t="shared" si="11"/>
        <v>-119394.81000000003</v>
      </c>
      <c r="R245" s="78">
        <f t="shared" si="12"/>
        <v>48.363639255996084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5">
        <v>4501</v>
      </c>
      <c r="I246" s="70">
        <v>4</v>
      </c>
      <c r="J246" s="206">
        <f>อุดรธานี!F150</f>
        <v>80971.990000000005</v>
      </c>
      <c r="K246" s="207">
        <f>อุดรธานี!AN150</f>
        <v>851744.18</v>
      </c>
      <c r="L246" s="207">
        <f>อุดรธานี!AO150</f>
        <v>196663.26</v>
      </c>
      <c r="M246" s="207">
        <f>อุดรธานี!AP150</f>
        <v>303580.02999999997</v>
      </c>
      <c r="N246" s="3"/>
      <c r="O246" s="3"/>
      <c r="P246" s="3"/>
      <c r="Q246" s="77">
        <f t="shared" si="11"/>
        <v>-106916.76999999996</v>
      </c>
      <c r="R246" s="78">
        <f t="shared" si="12"/>
        <v>43.693237058431464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5">
        <v>4158</v>
      </c>
      <c r="I247" s="70">
        <v>3</v>
      </c>
      <c r="J247" s="206">
        <f>อุดรธานี!F151</f>
        <v>273303.52</v>
      </c>
      <c r="K247" s="207">
        <f>อุดรธานี!AN151</f>
        <v>372925.12</v>
      </c>
      <c r="L247" s="207">
        <f>อุดรธานี!AO151</f>
        <v>188036.73</v>
      </c>
      <c r="M247" s="207">
        <f>อุดรธานี!AP151</f>
        <v>277999.37</v>
      </c>
      <c r="N247" s="3"/>
      <c r="O247" s="3"/>
      <c r="P247" s="3"/>
      <c r="Q247" s="77">
        <f t="shared" si="11"/>
        <v>-89962.639999999985</v>
      </c>
      <c r="R247" s="78">
        <f t="shared" si="12"/>
        <v>45.222878787878791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5">
        <v>3908</v>
      </c>
      <c r="I248" s="70">
        <v>3</v>
      </c>
      <c r="J248" s="206">
        <f>อุดรธานี!F152</f>
        <v>237153.3</v>
      </c>
      <c r="K248" s="207">
        <f>อุดรธานี!AN152</f>
        <v>450103.9599999999</v>
      </c>
      <c r="L248" s="207">
        <f>อุดรธานี!AO152</f>
        <v>318075.94</v>
      </c>
      <c r="M248" s="207">
        <f>อุดรธานี!AP152</f>
        <v>350787.7</v>
      </c>
      <c r="N248" s="3"/>
      <c r="O248" s="3"/>
      <c r="P248" s="3"/>
      <c r="Q248" s="77">
        <f t="shared" si="11"/>
        <v>-32711.760000000009</v>
      </c>
      <c r="R248" s="78">
        <f t="shared" si="12"/>
        <v>81.390977482088019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5">
        <v>3711</v>
      </c>
      <c r="I249" s="70">
        <v>3</v>
      </c>
      <c r="J249" s="206">
        <f>อุดรธานี!F153</f>
        <v>86729.82</v>
      </c>
      <c r="K249" s="207">
        <f>อุดรธานี!AN153</f>
        <v>273323.5</v>
      </c>
      <c r="L249" s="207">
        <f>อุดรธานี!AO153</f>
        <v>230287.67</v>
      </c>
      <c r="M249" s="207">
        <f>อุดรธานี!AP153</f>
        <v>240601.52</v>
      </c>
      <c r="N249" s="3"/>
      <c r="O249" s="3"/>
      <c r="P249" s="3"/>
      <c r="Q249" s="77">
        <f t="shared" si="11"/>
        <v>-10313.849999999977</v>
      </c>
      <c r="R249" s="78">
        <f t="shared" si="12"/>
        <v>62.05542171921315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5">
        <v>6818</v>
      </c>
      <c r="I250" s="70">
        <v>5</v>
      </c>
      <c r="J250" s="206">
        <f>อุดรธานี!F154</f>
        <v>2843240.69</v>
      </c>
      <c r="K250" s="207">
        <f>อุดรธานี!AN154</f>
        <v>2988460.48</v>
      </c>
      <c r="L250" s="207">
        <f>อุดรธานี!AO154</f>
        <v>399162.37</v>
      </c>
      <c r="M250" s="207">
        <f>อุดรธานี!AP154</f>
        <v>613415.21000000008</v>
      </c>
      <c r="N250" s="3"/>
      <c r="O250" s="3"/>
      <c r="P250" s="3"/>
      <c r="Q250" s="77">
        <f t="shared" si="11"/>
        <v>-214252.84000000008</v>
      </c>
      <c r="R250" s="78">
        <f t="shared" si="12"/>
        <v>58.545375476679375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5">
        <v>4682</v>
      </c>
      <c r="I251" s="70">
        <v>4</v>
      </c>
      <c r="J251" s="206">
        <f>อุดรธานี!F155</f>
        <v>517690.88</v>
      </c>
      <c r="K251" s="207">
        <f>อุดรธานี!AN155</f>
        <v>1476014.69</v>
      </c>
      <c r="L251" s="207">
        <f>อุดรธานี!AO155</f>
        <v>457108.39</v>
      </c>
      <c r="M251" s="207">
        <f>อุดรธานี!AP155</f>
        <v>232424.08</v>
      </c>
      <c r="N251" s="3"/>
      <c r="O251" s="3"/>
      <c r="P251" s="3"/>
      <c r="Q251" s="77">
        <f t="shared" si="11"/>
        <v>224684.31000000003</v>
      </c>
      <c r="R251" s="78">
        <f t="shared" si="12"/>
        <v>97.631010252029057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5">
        <v>2270</v>
      </c>
      <c r="I252" s="70">
        <v>2</v>
      </c>
      <c r="J252" s="206">
        <f>อุดรธานี!F156</f>
        <v>105734.94</v>
      </c>
      <c r="K252" s="207">
        <f>อุดรธานี!AN156</f>
        <v>2193.390000000014</v>
      </c>
      <c r="L252" s="207">
        <f>อุดรธานี!AO156</f>
        <v>121588.19</v>
      </c>
      <c r="M252" s="207">
        <f>อุดรธานี!AP156</f>
        <v>206486.19</v>
      </c>
      <c r="N252" s="3"/>
      <c r="O252" s="3"/>
      <c r="P252" s="3"/>
      <c r="Q252" s="77">
        <f t="shared" si="11"/>
        <v>-84898</v>
      </c>
      <c r="R252" s="78">
        <f t="shared" si="12"/>
        <v>53.563079295154189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5">
        <v>3246</v>
      </c>
      <c r="I253" s="70">
        <v>3</v>
      </c>
      <c r="J253" s="206">
        <f>อุดรธานี!F157</f>
        <v>496605.2</v>
      </c>
      <c r="K253" s="207">
        <f>อุดรธานี!AN157</f>
        <v>1211719.8699999999</v>
      </c>
      <c r="L253" s="207">
        <f>อุดรธานี!AO157</f>
        <v>257234.89</v>
      </c>
      <c r="M253" s="207">
        <f>อุดรธานี!AP157</f>
        <v>258488.03</v>
      </c>
      <c r="N253" s="3"/>
      <c r="O253" s="3"/>
      <c r="P253" s="3"/>
      <c r="Q253" s="77">
        <f t="shared" si="11"/>
        <v>-1253.1399999999849</v>
      </c>
      <c r="R253" s="78">
        <f t="shared" si="12"/>
        <v>79.246731361675913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5">
        <v>2523</v>
      </c>
      <c r="I254" s="70">
        <v>2</v>
      </c>
      <c r="J254" s="206">
        <f>อุดรธานี!F158</f>
        <v>515111.36</v>
      </c>
      <c r="K254" s="207">
        <f>อุดรธานี!AN158</f>
        <v>1001065.3200000001</v>
      </c>
      <c r="L254" s="207">
        <f>อุดรธานี!AO158</f>
        <v>154669.15</v>
      </c>
      <c r="M254" s="207">
        <f>อุดรธานี!AP158</f>
        <v>245558.11</v>
      </c>
      <c r="N254" s="3"/>
      <c r="O254" s="3"/>
      <c r="P254" s="3"/>
      <c r="Q254" s="77">
        <f t="shared" si="11"/>
        <v>-90888.959999999992</v>
      </c>
      <c r="R254" s="78">
        <f t="shared" si="12"/>
        <v>61.303666270313116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5">
        <v>3997</v>
      </c>
      <c r="I255" s="70">
        <v>3</v>
      </c>
      <c r="J255" s="206">
        <f>อุดรธานี!F159</f>
        <v>971028.7</v>
      </c>
      <c r="K255" s="207">
        <f>อุดรธานี!AN159</f>
        <v>989295.60999999987</v>
      </c>
      <c r="L255" s="207">
        <f>อุดรธานี!AO159</f>
        <v>268832.90000000002</v>
      </c>
      <c r="M255" s="207">
        <f>อุดรธานี!AP159</f>
        <v>384896.76</v>
      </c>
      <c r="N255" s="3"/>
      <c r="O255" s="3"/>
      <c r="P255" s="3"/>
      <c r="Q255" s="77">
        <f t="shared" si="11"/>
        <v>-116063.85999999999</v>
      </c>
      <c r="R255" s="78">
        <f t="shared" si="12"/>
        <v>67.258669001751315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5">
        <v>2435</v>
      </c>
      <c r="I256" s="70">
        <v>2</v>
      </c>
      <c r="J256" s="206">
        <f>อุดรธานี!F160</f>
        <v>63859.95</v>
      </c>
      <c r="K256" s="207">
        <f>อุดรธานี!AN160</f>
        <v>194951.22999999998</v>
      </c>
      <c r="L256" s="207">
        <f>อุดรธานี!AO160</f>
        <v>316967.56</v>
      </c>
      <c r="M256" s="207">
        <f>อุดรธานี!AP160</f>
        <v>310277.93</v>
      </c>
      <c r="N256" s="3"/>
      <c r="O256" s="3"/>
      <c r="P256" s="3"/>
      <c r="Q256" s="77">
        <f t="shared" si="11"/>
        <v>6689.6300000000047</v>
      </c>
      <c r="R256" s="78">
        <f t="shared" si="12"/>
        <v>130.17148254620122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5">
        <v>2402</v>
      </c>
      <c r="I257" s="70">
        <v>2</v>
      </c>
      <c r="J257" s="206">
        <f>อุดรธานี!F161</f>
        <v>572890.96</v>
      </c>
      <c r="K257" s="207">
        <f>อุดรธานี!AN161</f>
        <v>710593.28</v>
      </c>
      <c r="L257" s="207">
        <f>อุดรธานี!AO161</f>
        <v>227236.13</v>
      </c>
      <c r="M257" s="207">
        <f>อุดรธานี!AP161</f>
        <v>293118.89</v>
      </c>
      <c r="N257" s="3"/>
      <c r="O257" s="3"/>
      <c r="P257" s="3"/>
      <c r="Q257" s="77">
        <f t="shared" si="11"/>
        <v>-65882.760000000009</v>
      </c>
      <c r="R257" s="78">
        <f t="shared" si="12"/>
        <v>94.602885095753535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5">
        <v>5248</v>
      </c>
      <c r="I258" s="70">
        <v>4</v>
      </c>
      <c r="J258" s="206">
        <f>อุดรธานี!F162</f>
        <v>71693.039999999994</v>
      </c>
      <c r="K258" s="207">
        <f>อุดรธานี!AN162</f>
        <v>94013.84</v>
      </c>
      <c r="L258" s="207">
        <f>อุดรธานี!AO162</f>
        <v>234550.94</v>
      </c>
      <c r="M258" s="207">
        <f>อุดรธานี!AP162</f>
        <v>308903.08</v>
      </c>
      <c r="N258" s="3"/>
      <c r="O258" s="3"/>
      <c r="P258" s="3"/>
      <c r="Q258" s="77">
        <f t="shared" si="11"/>
        <v>-74352.140000000014</v>
      </c>
      <c r="R258" s="78">
        <f t="shared" si="12"/>
        <v>44.693395579268291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5">
        <v>2119</v>
      </c>
      <c r="I259" s="70">
        <v>2</v>
      </c>
      <c r="J259" s="206">
        <f>อุดรธานี!F163</f>
        <v>232063.67</v>
      </c>
      <c r="K259" s="207">
        <f>อุดรธานี!AN163</f>
        <v>599880.22</v>
      </c>
      <c r="L259" s="207">
        <f>อุดรธานี!AO163</f>
        <v>244621.61</v>
      </c>
      <c r="M259" s="207">
        <f>อุดรธานี!AP163</f>
        <v>224320.21</v>
      </c>
      <c r="N259" s="3"/>
      <c r="O259" s="3"/>
      <c r="P259" s="3"/>
      <c r="Q259" s="77">
        <f t="shared" si="11"/>
        <v>20301.399999999994</v>
      </c>
      <c r="R259" s="78">
        <f t="shared" si="12"/>
        <v>115.4420056630486</v>
      </c>
    </row>
    <row r="260" spans="1:18" ht="24.6" customHeight="1" x14ac:dyDescent="0.7">
      <c r="A260" s="209">
        <v>12</v>
      </c>
      <c r="B260" s="210" t="s">
        <v>44</v>
      </c>
      <c r="C260" s="210"/>
      <c r="D260" s="210"/>
      <c r="E260" s="210" t="s">
        <v>56</v>
      </c>
      <c r="F260" s="210"/>
      <c r="G260" s="210" t="s">
        <v>277</v>
      </c>
      <c r="H260" s="213">
        <f>SUM(H239:H259)</f>
        <v>75812</v>
      </c>
      <c r="I260" s="209"/>
      <c r="J260" s="212">
        <f>SUM(J239:J259)</f>
        <v>13174237.189999996</v>
      </c>
      <c r="K260" s="212">
        <f>SUM(K239:K259)</f>
        <v>20568576.359999999</v>
      </c>
      <c r="L260" s="212">
        <f>SUM(L239:L259)</f>
        <v>5976997.080000001</v>
      </c>
      <c r="M260" s="212">
        <f>SUM(M239:M259)</f>
        <v>6238337.2199999997</v>
      </c>
      <c r="N260" s="210">
        <v>20</v>
      </c>
      <c r="O260" s="210">
        <v>20</v>
      </c>
      <c r="P260" s="210">
        <f>N260-O260</f>
        <v>0</v>
      </c>
      <c r="Q260" s="77">
        <f t="shared" si="11"/>
        <v>-261340.13999999873</v>
      </c>
      <c r="R260" s="78">
        <f>L260/H260</f>
        <v>78.83972299899753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5"/>
      <c r="I261" s="70"/>
      <c r="J261" s="206"/>
      <c r="K261" s="207"/>
      <c r="L261" s="208"/>
      <c r="M261" s="208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733</v>
      </c>
      <c r="H262" s="205">
        <v>4950</v>
      </c>
      <c r="I262" s="70">
        <v>4</v>
      </c>
      <c r="J262" s="206">
        <f>อุดรธานี!F164</f>
        <v>1638470.02</v>
      </c>
      <c r="K262" s="207">
        <f>อุดรธานี!AN164</f>
        <v>4668247.17</v>
      </c>
      <c r="L262" s="207">
        <f>อุดรธานี!AO164</f>
        <v>329458.75</v>
      </c>
      <c r="M262" s="207">
        <f>อุดรธานี!AP164</f>
        <v>519910.35</v>
      </c>
      <c r="N262" s="3"/>
      <c r="O262" s="3"/>
      <c r="P262" s="3"/>
      <c r="Q262" s="77">
        <f t="shared" si="11"/>
        <v>-190451.59999999998</v>
      </c>
      <c r="R262" s="78">
        <f t="shared" si="12"/>
        <v>66.557323232323228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5">
        <v>2307</v>
      </c>
      <c r="I263" s="70">
        <v>2</v>
      </c>
      <c r="J263" s="206">
        <f>อุดรธานี!F165</f>
        <v>147487.67000000001</v>
      </c>
      <c r="K263" s="207">
        <f>อุดรธานี!AN165</f>
        <v>573650.14</v>
      </c>
      <c r="L263" s="207">
        <f>อุดรธานี!AO165</f>
        <v>171346.22</v>
      </c>
      <c r="M263" s="207">
        <f>อุดรธานี!AP165</f>
        <v>212116.80999999997</v>
      </c>
      <c r="N263" s="3"/>
      <c r="O263" s="3"/>
      <c r="P263" s="3"/>
      <c r="Q263" s="77">
        <f t="shared" si="11"/>
        <v>-40770.589999999967</v>
      </c>
      <c r="R263" s="78">
        <f t="shared" si="12"/>
        <v>74.272310359774593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5">
        <v>2603</v>
      </c>
      <c r="I264" s="70">
        <v>2</v>
      </c>
      <c r="J264" s="206">
        <f>อุดรธานี!F166</f>
        <v>276606.33</v>
      </c>
      <c r="K264" s="207">
        <f>อุดรธานี!AN166</f>
        <v>3119514.2700000005</v>
      </c>
      <c r="L264" s="207">
        <f>อุดรธานี!AO166</f>
        <v>220325.03</v>
      </c>
      <c r="M264" s="207">
        <f>อุดรธานี!AP166</f>
        <v>304039.8</v>
      </c>
      <c r="N264" s="3"/>
      <c r="O264" s="3"/>
      <c r="P264" s="3"/>
      <c r="Q264" s="77">
        <f t="shared" si="11"/>
        <v>-83714.76999999999</v>
      </c>
      <c r="R264" s="78">
        <f t="shared" si="12"/>
        <v>84.642731463695739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5">
        <v>6171</v>
      </c>
      <c r="I265" s="70">
        <v>5</v>
      </c>
      <c r="J265" s="206">
        <f>อุดรธานี!F167</f>
        <v>4177590.13</v>
      </c>
      <c r="K265" s="207">
        <f>อุดรธานี!AN167</f>
        <v>6244049.6399999997</v>
      </c>
      <c r="L265" s="207">
        <f>อุดรธานี!AO167</f>
        <v>213189.9</v>
      </c>
      <c r="M265" s="207">
        <f>อุดรธานี!AP167</f>
        <v>367498.26999999996</v>
      </c>
      <c r="N265" s="3"/>
      <c r="O265" s="3"/>
      <c r="P265" s="3"/>
      <c r="Q265" s="77">
        <f t="shared" si="11"/>
        <v>-154308.36999999997</v>
      </c>
      <c r="R265" s="78">
        <f t="shared" si="12"/>
        <v>34.547058823529412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5">
        <v>5663</v>
      </c>
      <c r="I266" s="70">
        <v>4</v>
      </c>
      <c r="J266" s="206">
        <f>อุดรธานี!F168</f>
        <v>3034704.39</v>
      </c>
      <c r="K266" s="207">
        <f>อุดรธานี!AN168</f>
        <v>12880936.240000002</v>
      </c>
      <c r="L266" s="207">
        <f>อุดรธานี!AO168</f>
        <v>350102.31</v>
      </c>
      <c r="M266" s="207">
        <f>อุดรธานี!AP168</f>
        <v>291226.2</v>
      </c>
      <c r="N266" s="3"/>
      <c r="O266" s="3"/>
      <c r="P266" s="3"/>
      <c r="Q266" s="77">
        <f t="shared" si="11"/>
        <v>58876.109999999986</v>
      </c>
      <c r="R266" s="78">
        <f t="shared" si="12"/>
        <v>61.82276355288716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5">
        <v>3254</v>
      </c>
      <c r="I267" s="70">
        <v>3</v>
      </c>
      <c r="J267" s="206">
        <f>อุดรธานี!F169</f>
        <v>438891.51</v>
      </c>
      <c r="K267" s="207">
        <f>อุดรธานี!AN169</f>
        <v>2697979.2899999996</v>
      </c>
      <c r="L267" s="207">
        <f>อุดรธานี!AO169</f>
        <v>678327.82000000007</v>
      </c>
      <c r="M267" s="207">
        <f>อุดรธานี!AP169</f>
        <v>674534.56</v>
      </c>
      <c r="N267" s="3"/>
      <c r="O267" s="3"/>
      <c r="P267" s="3"/>
      <c r="Q267" s="77">
        <f t="shared" si="11"/>
        <v>3793.2600000000093</v>
      </c>
      <c r="R267" s="78">
        <f t="shared" si="12"/>
        <v>208.45968653964354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5">
        <v>4330</v>
      </c>
      <c r="I268" s="70">
        <v>3</v>
      </c>
      <c r="J268" s="206">
        <f>อุดรธานี!F170</f>
        <v>1431383.92</v>
      </c>
      <c r="K268" s="207">
        <f>อุดรธานี!AN170</f>
        <v>4586349.5599999996</v>
      </c>
      <c r="L268" s="207">
        <f>อุดรธานี!AO170</f>
        <v>223378.75</v>
      </c>
      <c r="M268" s="207">
        <f>อุดรธานี!AP170</f>
        <v>260171.5</v>
      </c>
      <c r="N268" s="3"/>
      <c r="O268" s="3"/>
      <c r="P268" s="3"/>
      <c r="Q268" s="77">
        <f t="shared" si="11"/>
        <v>-36792.75</v>
      </c>
      <c r="R268" s="78">
        <f t="shared" si="12"/>
        <v>51.588625866050805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5">
        <v>2355</v>
      </c>
      <c r="I269" s="70">
        <v>2</v>
      </c>
      <c r="J269" s="206">
        <f>อุดรธานี!F171</f>
        <v>723950.98</v>
      </c>
      <c r="K269" s="207">
        <f>อุดรธานี!AN171</f>
        <v>2151641.63</v>
      </c>
      <c r="L269" s="207">
        <f>อุดรธานี!AO171</f>
        <v>176722.7</v>
      </c>
      <c r="M269" s="207">
        <f>อุดรธานี!AP171</f>
        <v>231509.14</v>
      </c>
      <c r="N269" s="3"/>
      <c r="O269" s="3"/>
      <c r="P269" s="3"/>
      <c r="Q269" s="77">
        <f t="shared" si="11"/>
        <v>-54786.44</v>
      </c>
      <c r="R269" s="78">
        <f t="shared" si="12"/>
        <v>75.041486199575374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5">
        <v>1570</v>
      </c>
      <c r="I270" s="70">
        <v>2</v>
      </c>
      <c r="J270" s="206">
        <f>อุดรธานี!F172</f>
        <v>116387.3</v>
      </c>
      <c r="K270" s="207">
        <f>อุดรธานี!AN172</f>
        <v>498040.39000000007</v>
      </c>
      <c r="L270" s="207">
        <f>อุดรธานี!AO172</f>
        <v>125262.35</v>
      </c>
      <c r="M270" s="207">
        <f>อุดรธานี!AP172</f>
        <v>198890.6</v>
      </c>
      <c r="N270" s="3"/>
      <c r="O270" s="3"/>
      <c r="P270" s="3"/>
      <c r="Q270" s="77">
        <f t="shared" si="11"/>
        <v>-73628.25</v>
      </c>
      <c r="R270" s="78">
        <f t="shared" si="12"/>
        <v>79.784936305732487</v>
      </c>
    </row>
    <row r="271" spans="1:18" ht="24.6" customHeight="1" x14ac:dyDescent="0.7">
      <c r="A271" s="209">
        <v>13</v>
      </c>
      <c r="B271" s="210" t="s">
        <v>44</v>
      </c>
      <c r="C271" s="210"/>
      <c r="D271" s="210"/>
      <c r="E271" s="210" t="s">
        <v>56</v>
      </c>
      <c r="F271" s="210"/>
      <c r="G271" s="210" t="s">
        <v>279</v>
      </c>
      <c r="H271" s="213">
        <f>SUM(H261:H270)</f>
        <v>33203</v>
      </c>
      <c r="I271" s="209"/>
      <c r="J271" s="212">
        <f>SUM(J261:J270)</f>
        <v>11985472.250000002</v>
      </c>
      <c r="K271" s="212">
        <f>SUM(K261:K270)</f>
        <v>37420408.330000006</v>
      </c>
      <c r="L271" s="212">
        <f>SUM(L261:L270)</f>
        <v>2488113.8300000005</v>
      </c>
      <c r="M271" s="212">
        <f>SUM(M261:M270)</f>
        <v>3059897.2300000004</v>
      </c>
      <c r="N271" s="210">
        <v>9</v>
      </c>
      <c r="O271" s="210">
        <v>9</v>
      </c>
      <c r="P271" s="210">
        <f>N271-O271</f>
        <v>0</v>
      </c>
      <c r="Q271" s="77">
        <f t="shared" si="11"/>
        <v>-571783.39999999991</v>
      </c>
      <c r="R271" s="78">
        <f>L271/H271</f>
        <v>74.936416287684864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5"/>
      <c r="I272" s="70"/>
      <c r="J272" s="206"/>
      <c r="K272" s="207"/>
      <c r="L272" s="208"/>
      <c r="M272" s="208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742</v>
      </c>
      <c r="H273" s="205">
        <v>8169</v>
      </c>
      <c r="I273" s="70">
        <v>5</v>
      </c>
      <c r="J273" s="206">
        <f>อุดรธานี!F173</f>
        <v>418030.46</v>
      </c>
      <c r="K273" s="207">
        <f>อุดรธานี!AN173</f>
        <v>809260.86999999988</v>
      </c>
      <c r="L273" s="207">
        <f>อุดรธานี!AO173</f>
        <v>349420.79000000004</v>
      </c>
      <c r="M273" s="207">
        <f>อุดรธานี!AP173</f>
        <v>404688.55000000005</v>
      </c>
      <c r="N273" s="3"/>
      <c r="O273" s="3"/>
      <c r="P273" s="3"/>
      <c r="Q273" s="77">
        <f t="shared" si="11"/>
        <v>-55267.760000000009</v>
      </c>
      <c r="R273" s="78">
        <f t="shared" si="12"/>
        <v>42.77399804137594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5">
        <v>4100</v>
      </c>
      <c r="I274" s="70">
        <v>3</v>
      </c>
      <c r="J274" s="206">
        <f>อุดรธานี!F174</f>
        <v>432941.91</v>
      </c>
      <c r="K274" s="207">
        <f>อุดรธานี!AN174</f>
        <v>468989.73</v>
      </c>
      <c r="L274" s="207">
        <f>อุดรธานี!AO174</f>
        <v>330747.08999999997</v>
      </c>
      <c r="M274" s="207">
        <f>อุดรธานี!AP174</f>
        <v>469097.06000000006</v>
      </c>
      <c r="N274" s="3"/>
      <c r="O274" s="3"/>
      <c r="P274" s="3"/>
      <c r="Q274" s="77">
        <f t="shared" si="11"/>
        <v>-138349.97000000009</v>
      </c>
      <c r="R274" s="78">
        <f t="shared" si="12"/>
        <v>80.67002195121951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5">
        <v>4976</v>
      </c>
      <c r="I275" s="70">
        <v>4</v>
      </c>
      <c r="J275" s="206">
        <f>อุดรธานี!F175</f>
        <v>107045.73</v>
      </c>
      <c r="K275" s="336">
        <f>อุดรธานี!AN175</f>
        <v>-97972.149999999965</v>
      </c>
      <c r="L275" s="207">
        <f>อุดรธานี!AO175</f>
        <v>235983.96000000002</v>
      </c>
      <c r="M275" s="207">
        <f>อุดรธานี!AP175</f>
        <v>370140.63</v>
      </c>
      <c r="N275" s="3"/>
      <c r="O275" s="3"/>
      <c r="P275" s="3"/>
      <c r="Q275" s="77">
        <f t="shared" si="11"/>
        <v>-134156.66999999998</v>
      </c>
      <c r="R275" s="78">
        <f t="shared" si="12"/>
        <v>47.424429260450168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745</v>
      </c>
      <c r="H276" s="205">
        <v>5421</v>
      </c>
      <c r="I276" s="70">
        <v>4</v>
      </c>
      <c r="J276" s="206">
        <f>อุดรธานี!F176</f>
        <v>719912.66</v>
      </c>
      <c r="K276" s="207">
        <f>อุดรธานี!AN176</f>
        <v>1067186.3599999999</v>
      </c>
      <c r="L276" s="207">
        <f>อุดรธานี!AO176</f>
        <v>67126.27</v>
      </c>
      <c r="M276" s="207">
        <f>อุดรธานี!AP176</f>
        <v>292896.38</v>
      </c>
      <c r="N276" s="3"/>
      <c r="O276" s="3"/>
      <c r="P276" s="3"/>
      <c r="Q276" s="77">
        <f t="shared" si="11"/>
        <v>-225770.11</v>
      </c>
      <c r="R276" s="78">
        <f t="shared" si="12"/>
        <v>12.382636045010146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5">
        <v>5150</v>
      </c>
      <c r="I277" s="70">
        <v>4</v>
      </c>
      <c r="J277" s="206">
        <f>อุดรธานี!F177</f>
        <v>59093.02</v>
      </c>
      <c r="K277" s="207">
        <f>อุดรธานี!AN177</f>
        <v>164595.62999999998</v>
      </c>
      <c r="L277" s="207">
        <f>อุดรธานี!AO177</f>
        <v>225046.41999999998</v>
      </c>
      <c r="M277" s="207">
        <f>อุดรธานี!AP177</f>
        <v>390990.76</v>
      </c>
      <c r="N277" s="3"/>
      <c r="O277" s="3"/>
      <c r="P277" s="3"/>
      <c r="Q277" s="77">
        <f t="shared" si="11"/>
        <v>-165944.34000000003</v>
      </c>
      <c r="R277" s="78">
        <f t="shared" si="12"/>
        <v>43.698333980582518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5">
        <v>6362</v>
      </c>
      <c r="I278" s="70">
        <v>5</v>
      </c>
      <c r="J278" s="206">
        <f>อุดรธานี!F178</f>
        <v>544556.02</v>
      </c>
      <c r="K278" s="207">
        <f>อุดรธานี!AN178</f>
        <v>728819.4800000001</v>
      </c>
      <c r="L278" s="207">
        <f>อุดรธานี!AO178</f>
        <v>249844.35</v>
      </c>
      <c r="M278" s="207">
        <f>อุดรธานี!AP178</f>
        <v>398401.78</v>
      </c>
      <c r="N278" s="3"/>
      <c r="O278" s="3"/>
      <c r="P278" s="3"/>
      <c r="Q278" s="77">
        <f t="shared" si="11"/>
        <v>-148557.43000000002</v>
      </c>
      <c r="R278" s="78">
        <f t="shared" si="12"/>
        <v>39.271353348003771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5">
        <v>8071</v>
      </c>
      <c r="I279" s="70">
        <v>5</v>
      </c>
      <c r="J279" s="206">
        <f>อุดรธานี!F179</f>
        <v>446183.51</v>
      </c>
      <c r="K279" s="207">
        <f>อุดรธานี!AN179</f>
        <v>338124.1</v>
      </c>
      <c r="L279" s="207">
        <f>อุดรธานี!AO179</f>
        <v>273330.95</v>
      </c>
      <c r="M279" s="207">
        <f>อุดรธานี!AP179</f>
        <v>490702.68</v>
      </c>
      <c r="N279" s="3"/>
      <c r="O279" s="3"/>
      <c r="P279" s="3"/>
      <c r="Q279" s="77">
        <f t="shared" si="11"/>
        <v>-217371.72999999998</v>
      </c>
      <c r="R279" s="78">
        <f t="shared" si="12"/>
        <v>33.865809689010035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5">
        <v>4636</v>
      </c>
      <c r="I280" s="70">
        <v>4</v>
      </c>
      <c r="J280" s="206">
        <f>อุดรธานี!F180</f>
        <v>234903.73</v>
      </c>
      <c r="K280" s="207">
        <f>อุดรธานี!AN180</f>
        <v>532655.87</v>
      </c>
      <c r="L280" s="207">
        <f>อุดรธานี!AO180</f>
        <v>174144.38999999998</v>
      </c>
      <c r="M280" s="207">
        <f>อุดรธานี!AP180</f>
        <v>316195.77</v>
      </c>
      <c r="N280" s="3"/>
      <c r="O280" s="3"/>
      <c r="P280" s="3"/>
      <c r="Q280" s="77">
        <f t="shared" si="11"/>
        <v>-142051.38000000003</v>
      </c>
      <c r="R280" s="78">
        <f t="shared" si="12"/>
        <v>37.563500862812766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5">
        <v>5424</v>
      </c>
      <c r="I281" s="70">
        <v>4</v>
      </c>
      <c r="J281" s="206">
        <f>อุดรธานี!F181</f>
        <v>329298.25</v>
      </c>
      <c r="K281" s="207">
        <f>อุดรธานี!AN181</f>
        <v>386627.78</v>
      </c>
      <c r="L281" s="207">
        <f>อุดรธานี!AO181</f>
        <v>119203.23999999999</v>
      </c>
      <c r="M281" s="207">
        <f>อุดรธานี!AP181</f>
        <v>243286.39999999999</v>
      </c>
      <c r="N281" s="3"/>
      <c r="O281" s="3"/>
      <c r="P281" s="3"/>
      <c r="Q281" s="77">
        <f t="shared" si="11"/>
        <v>-124083.16</v>
      </c>
      <c r="R281" s="78">
        <f t="shared" si="12"/>
        <v>21.976998525073746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5">
        <v>4683</v>
      </c>
      <c r="I282" s="70">
        <v>4</v>
      </c>
      <c r="J282" s="206">
        <f>อุดรธานี!F182</f>
        <v>139384</v>
      </c>
      <c r="K282" s="207">
        <f>อุดรธานี!AN182</f>
        <v>170777.15000000002</v>
      </c>
      <c r="L282" s="207">
        <f>อุดรธานี!AO182</f>
        <v>266024.57</v>
      </c>
      <c r="M282" s="207">
        <f>อุดรธานี!AP182</f>
        <v>481162.79000000004</v>
      </c>
      <c r="N282" s="3"/>
      <c r="O282" s="3"/>
      <c r="P282" s="3"/>
      <c r="Q282" s="77">
        <f t="shared" si="11"/>
        <v>-215138.22000000003</v>
      </c>
      <c r="R282" s="78">
        <f t="shared" si="12"/>
        <v>56.806442451420033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6" t="s">
        <v>752</v>
      </c>
      <c r="H283" s="233">
        <v>3471</v>
      </c>
      <c r="I283" s="70">
        <v>3</v>
      </c>
      <c r="J283" s="206">
        <f>อุดรธานี!F183</f>
        <v>235082.52</v>
      </c>
      <c r="K283" s="207">
        <f>อุดรธานี!AN183</f>
        <v>371266.62</v>
      </c>
      <c r="L283" s="207">
        <f>อุดรธานี!AO183</f>
        <v>156817.15</v>
      </c>
      <c r="M283" s="207">
        <f>อุดรธานี!AP183</f>
        <v>273233.88</v>
      </c>
      <c r="N283" s="3"/>
      <c r="O283" s="3"/>
      <c r="P283" s="3"/>
      <c r="Q283" s="77">
        <f t="shared" si="11"/>
        <v>-116416.73000000001</v>
      </c>
      <c r="R283" s="78">
        <f t="shared" si="12"/>
        <v>45.179242293287238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5">
        <v>6659</v>
      </c>
      <c r="I284" s="70">
        <v>5</v>
      </c>
      <c r="J284" s="206">
        <f>อุดรธานี!F184</f>
        <v>150530.23999999999</v>
      </c>
      <c r="K284" s="207">
        <f>อุดรธานี!AN184</f>
        <v>288242.14</v>
      </c>
      <c r="L284" s="207">
        <f>อุดรธานี!AO184</f>
        <v>272642.61</v>
      </c>
      <c r="M284" s="207">
        <f>อุดรธานี!AP184</f>
        <v>423940.47000000003</v>
      </c>
      <c r="N284" s="3"/>
      <c r="O284" s="3"/>
      <c r="P284" s="3"/>
      <c r="Q284" s="77">
        <f t="shared" si="11"/>
        <v>-151297.86000000004</v>
      </c>
      <c r="R284" s="78">
        <f t="shared" si="12"/>
        <v>40.943476497972668</v>
      </c>
    </row>
    <row r="285" spans="1:18" ht="24.6" customHeight="1" x14ac:dyDescent="0.7">
      <c r="A285" s="70">
        <v>15</v>
      </c>
      <c r="B285" s="210" t="s">
        <v>44</v>
      </c>
      <c r="C285" s="210"/>
      <c r="D285" s="210"/>
      <c r="E285" s="210" t="s">
        <v>56</v>
      </c>
      <c r="F285" s="210"/>
      <c r="G285" s="210" t="s">
        <v>281</v>
      </c>
      <c r="H285" s="213">
        <f>SUM(H272:H284)</f>
        <v>67122</v>
      </c>
      <c r="I285" s="209"/>
      <c r="J285" s="212">
        <f>SUM(J272:J284)</f>
        <v>3816962.05</v>
      </c>
      <c r="K285" s="212">
        <f>SUM(K272:K284)</f>
        <v>5228573.58</v>
      </c>
      <c r="L285" s="212">
        <f>SUM(L272:L284)</f>
        <v>2720331.7899999996</v>
      </c>
      <c r="M285" s="212">
        <f>SUM(M272:M284)</f>
        <v>4554737.1500000004</v>
      </c>
      <c r="N285" s="210">
        <v>12</v>
      </c>
      <c r="O285" s="210">
        <v>12</v>
      </c>
      <c r="P285" s="210">
        <f>N285-O285</f>
        <v>0</v>
      </c>
      <c r="Q285" s="77">
        <f t="shared" si="11"/>
        <v>-1834405.3600000008</v>
      </c>
      <c r="R285" s="78">
        <f>L285/H285</f>
        <v>40.528169452638473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5"/>
      <c r="I286" s="70"/>
      <c r="J286" s="206"/>
      <c r="K286" s="207"/>
      <c r="L286" s="208"/>
      <c r="M286" s="208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754</v>
      </c>
      <c r="H287" s="205">
        <v>2451</v>
      </c>
      <c r="I287" s="70">
        <v>2</v>
      </c>
      <c r="J287" s="206">
        <f>อุดรธานี!F185</f>
        <v>233339.04</v>
      </c>
      <c r="K287" s="207">
        <f>อุดรธานี!AN185</f>
        <v>193977.64</v>
      </c>
      <c r="L287" s="207">
        <f>อุดรธานี!AO185</f>
        <v>256232.16</v>
      </c>
      <c r="M287" s="207">
        <f>อุดรธานี!AP185</f>
        <v>228245.31</v>
      </c>
      <c r="N287" s="3"/>
      <c r="O287" s="3"/>
      <c r="P287" s="3"/>
      <c r="Q287" s="77">
        <f t="shared" si="11"/>
        <v>27986.850000000006</v>
      </c>
      <c r="R287" s="78">
        <f t="shared" si="12"/>
        <v>104.54188494492044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755</v>
      </c>
      <c r="H288" s="205">
        <v>3029</v>
      </c>
      <c r="I288" s="70">
        <v>3</v>
      </c>
      <c r="J288" s="206">
        <f>อุดรธานี!F186</f>
        <v>578443.65</v>
      </c>
      <c r="K288" s="207">
        <f>อุดรธานี!AN186</f>
        <v>650553.05000000005</v>
      </c>
      <c r="L288" s="207">
        <f>อุดรธานี!AO186</f>
        <v>241512.9</v>
      </c>
      <c r="M288" s="207">
        <f>อุดรธานี!AP186</f>
        <v>277929.29000000004</v>
      </c>
      <c r="N288" s="3"/>
      <c r="O288" s="3"/>
      <c r="P288" s="3"/>
      <c r="Q288" s="77">
        <f t="shared" si="11"/>
        <v>-36416.390000000043</v>
      </c>
      <c r="R288" s="78">
        <f t="shared" si="12"/>
        <v>79.733542423241985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5">
        <v>5540</v>
      </c>
      <c r="I289" s="70">
        <v>4</v>
      </c>
      <c r="J289" s="206">
        <f>อุดรธานี!F187</f>
        <v>919292.32</v>
      </c>
      <c r="K289" s="207">
        <f>อุดรธานี!AN187</f>
        <v>1147213.22</v>
      </c>
      <c r="L289" s="207">
        <f>อุดรธานี!AO187</f>
        <v>354750.3</v>
      </c>
      <c r="M289" s="207">
        <f>อุดรธานี!AP187</f>
        <v>369603.92000000004</v>
      </c>
      <c r="N289" s="3"/>
      <c r="O289" s="3"/>
      <c r="P289" s="3"/>
      <c r="Q289" s="77">
        <f t="shared" ref="Q289:Q347" si="13">L289-M289</f>
        <v>-14853.620000000054</v>
      </c>
      <c r="R289" s="78">
        <f t="shared" ref="R289:R347" si="14">L289/H289</f>
        <v>64.034350180505413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5">
        <v>1842</v>
      </c>
      <c r="I290" s="70">
        <v>2</v>
      </c>
      <c r="J290" s="206">
        <f>อุดรธานี!F188</f>
        <v>231610.52</v>
      </c>
      <c r="K290" s="207">
        <f>อุดรธานี!AN188</f>
        <v>268059.33999999997</v>
      </c>
      <c r="L290" s="207">
        <f>อุดรธานี!AO188</f>
        <v>158244</v>
      </c>
      <c r="M290" s="207">
        <f>อุดรธานี!AP188</f>
        <v>99542.13</v>
      </c>
      <c r="N290" s="3"/>
      <c r="O290" s="3"/>
      <c r="P290" s="3"/>
      <c r="Q290" s="77">
        <f t="shared" si="13"/>
        <v>58701.869999999995</v>
      </c>
      <c r="R290" s="78">
        <f t="shared" si="14"/>
        <v>85.90879478827361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5">
        <v>3303</v>
      </c>
      <c r="I291" s="70">
        <v>3</v>
      </c>
      <c r="J291" s="206">
        <f>อุดรธานี!F189</f>
        <v>551747.68000000005</v>
      </c>
      <c r="K291" s="207">
        <f>อุดรธานี!AN189</f>
        <v>591557.3600000001</v>
      </c>
      <c r="L291" s="207">
        <f>อุดรธานี!AO189</f>
        <v>231400.28</v>
      </c>
      <c r="M291" s="207">
        <f>อุดรธานี!AP189</f>
        <v>204658.47</v>
      </c>
      <c r="N291" s="3"/>
      <c r="O291" s="3"/>
      <c r="P291" s="3"/>
      <c r="Q291" s="77">
        <f t="shared" si="13"/>
        <v>26741.809999999998</v>
      </c>
      <c r="R291" s="78">
        <f t="shared" si="14"/>
        <v>70.057608234937931</v>
      </c>
    </row>
    <row r="292" spans="1:18" ht="24.6" customHeight="1" x14ac:dyDescent="0.7">
      <c r="A292" s="209">
        <v>15</v>
      </c>
      <c r="B292" s="210" t="s">
        <v>44</v>
      </c>
      <c r="C292" s="210"/>
      <c r="D292" s="210"/>
      <c r="E292" s="210" t="s">
        <v>56</v>
      </c>
      <c r="F292" s="210"/>
      <c r="G292" s="210" t="s">
        <v>283</v>
      </c>
      <c r="H292" s="213">
        <f>SUM(H286:H291)</f>
        <v>16165</v>
      </c>
      <c r="I292" s="209"/>
      <c r="J292" s="212">
        <f>SUM(J286:J291)</f>
        <v>2514433.21</v>
      </c>
      <c r="K292" s="212">
        <f>SUM(K286:K291)</f>
        <v>2851360.6100000003</v>
      </c>
      <c r="L292" s="212">
        <f>SUM(L286:L291)</f>
        <v>1242139.6399999999</v>
      </c>
      <c r="M292" s="212">
        <f>SUM(M286:M291)</f>
        <v>1179979.1200000001</v>
      </c>
      <c r="N292" s="210">
        <v>5</v>
      </c>
      <c r="O292" s="210">
        <v>5</v>
      </c>
      <c r="P292" s="210">
        <f>N292-O292</f>
        <v>0</v>
      </c>
      <c r="Q292" s="77">
        <f t="shared" si="13"/>
        <v>62160.519999999786</v>
      </c>
      <c r="R292" s="78">
        <f>L292/H292</f>
        <v>76.841301577482213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5"/>
      <c r="I293" s="70"/>
      <c r="J293" s="206"/>
      <c r="K293" s="207"/>
      <c r="L293" s="208"/>
      <c r="M293" s="208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759</v>
      </c>
      <c r="H294" s="205">
        <v>3399</v>
      </c>
      <c r="I294" s="70">
        <v>3</v>
      </c>
      <c r="J294" s="206">
        <f>อุดรธานี!F190</f>
        <v>632863.56999999995</v>
      </c>
      <c r="K294" s="207">
        <f>อุดรธานี!AN190</f>
        <v>460635.21999999991</v>
      </c>
      <c r="L294" s="207">
        <f>อุดรธานี!AO190</f>
        <v>113179.56</v>
      </c>
      <c r="M294" s="207">
        <f>อุดรธานี!AP190</f>
        <v>246887.23</v>
      </c>
      <c r="N294" s="3"/>
      <c r="O294" s="3"/>
      <c r="P294" s="3"/>
      <c r="Q294" s="77">
        <f t="shared" si="13"/>
        <v>-133707.67000000001</v>
      </c>
      <c r="R294" s="78">
        <f t="shared" si="14"/>
        <v>33.297899382171224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760</v>
      </c>
      <c r="H295" s="205">
        <v>2537</v>
      </c>
      <c r="I295" s="70">
        <v>2</v>
      </c>
      <c r="J295" s="206">
        <f>อุดรธานี!F191</f>
        <v>576065.15</v>
      </c>
      <c r="K295" s="207">
        <f>อุดรธานี!AN191</f>
        <v>1917114.41</v>
      </c>
      <c r="L295" s="207">
        <f>อุดรธานี!AO191</f>
        <v>402062.39</v>
      </c>
      <c r="M295" s="207">
        <f>อุดรธานี!AP191</f>
        <v>252699.99000000002</v>
      </c>
      <c r="N295" s="3"/>
      <c r="O295" s="3"/>
      <c r="P295" s="3"/>
      <c r="Q295" s="77">
        <f t="shared" si="13"/>
        <v>149362.4</v>
      </c>
      <c r="R295" s="78">
        <f t="shared" si="14"/>
        <v>158.47945999211669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5">
        <v>3240</v>
      </c>
      <c r="I296" s="70">
        <v>3</v>
      </c>
      <c r="J296" s="206">
        <f>อุดรธานี!F192</f>
        <v>822251.47</v>
      </c>
      <c r="K296" s="207">
        <f>อุดรธานี!AN192</f>
        <v>786792.38</v>
      </c>
      <c r="L296" s="207">
        <f>อุดรธานี!AO192</f>
        <v>641165.92000000004</v>
      </c>
      <c r="M296" s="207">
        <f>อุดรธานี!AP192</f>
        <v>355438.03</v>
      </c>
      <c r="N296" s="3"/>
      <c r="O296" s="3"/>
      <c r="P296" s="3"/>
      <c r="Q296" s="77">
        <f t="shared" si="13"/>
        <v>285727.89</v>
      </c>
      <c r="R296" s="78">
        <f t="shared" si="14"/>
        <v>197.89071604938272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5">
        <v>4673</v>
      </c>
      <c r="I297" s="70">
        <v>4</v>
      </c>
      <c r="J297" s="206">
        <f>อุดรธานี!F193</f>
        <v>813650.8</v>
      </c>
      <c r="K297" s="207">
        <f>อุดรธานี!AN193</f>
        <v>840670.43</v>
      </c>
      <c r="L297" s="207">
        <f>อุดรธานี!AO193</f>
        <v>29625.85</v>
      </c>
      <c r="M297" s="207">
        <f>อุดรธานี!AP193</f>
        <v>123103.53</v>
      </c>
      <c r="N297" s="3"/>
      <c r="O297" s="3"/>
      <c r="P297" s="3"/>
      <c r="Q297" s="77">
        <f t="shared" si="13"/>
        <v>-93477.68</v>
      </c>
      <c r="R297" s="78">
        <f t="shared" si="14"/>
        <v>6.3397924245666593</v>
      </c>
    </row>
    <row r="298" spans="1:18" ht="24.6" customHeight="1" x14ac:dyDescent="0.7">
      <c r="A298" s="209">
        <v>16</v>
      </c>
      <c r="B298" s="210" t="s">
        <v>44</v>
      </c>
      <c r="C298" s="210"/>
      <c r="D298" s="210"/>
      <c r="E298" s="210" t="s">
        <v>56</v>
      </c>
      <c r="F298" s="210"/>
      <c r="G298" s="210" t="s">
        <v>286</v>
      </c>
      <c r="H298" s="213">
        <f>SUM(H293:H297)</f>
        <v>13849</v>
      </c>
      <c r="I298" s="209"/>
      <c r="J298" s="212">
        <f>SUM(J293:J297)</f>
        <v>2844830.99</v>
      </c>
      <c r="K298" s="212">
        <f>SUM(K293:K297)</f>
        <v>4005212.44</v>
      </c>
      <c r="L298" s="212">
        <f>SUM(L293:L297)</f>
        <v>1186033.7200000002</v>
      </c>
      <c r="M298" s="212">
        <f>SUM(M293:M297)</f>
        <v>978128.78</v>
      </c>
      <c r="N298" s="210">
        <v>4</v>
      </c>
      <c r="O298" s="210">
        <v>4</v>
      </c>
      <c r="P298" s="210">
        <f>N298-O298</f>
        <v>0</v>
      </c>
      <c r="Q298" s="77">
        <f t="shared" si="13"/>
        <v>207904.94000000018</v>
      </c>
      <c r="R298" s="78">
        <f>L298/H298</f>
        <v>85.640387031554638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5"/>
      <c r="I299" s="70"/>
      <c r="J299" s="206"/>
      <c r="K299" s="207"/>
      <c r="L299" s="208"/>
      <c r="M299" s="208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763</v>
      </c>
      <c r="H300" s="205">
        <v>3205</v>
      </c>
      <c r="I300" s="70">
        <v>3</v>
      </c>
      <c r="J300" s="206">
        <f>อุดรธานี!F194</f>
        <v>788135.73</v>
      </c>
      <c r="K300" s="207">
        <f>อุดรธานี!AN194</f>
        <v>767549.21000000008</v>
      </c>
      <c r="L300" s="207">
        <f>อุดรธานี!AO194</f>
        <v>401021.02</v>
      </c>
      <c r="M300" s="207">
        <f>อุดรธานี!AP194</f>
        <v>331603.69</v>
      </c>
      <c r="N300" s="3"/>
      <c r="O300" s="3"/>
      <c r="P300" s="3"/>
      <c r="Q300" s="77">
        <f t="shared" si="13"/>
        <v>69417.330000000016</v>
      </c>
      <c r="R300" s="78">
        <f t="shared" si="14"/>
        <v>125.12356318252731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764</v>
      </c>
      <c r="H301" s="205">
        <v>2571</v>
      </c>
      <c r="I301" s="70">
        <v>2</v>
      </c>
      <c r="J301" s="206">
        <f>อุดรธานี!F195</f>
        <v>757324.93</v>
      </c>
      <c r="K301" s="207">
        <f>อุดรธานี!AN195</f>
        <v>-11307.010000000009</v>
      </c>
      <c r="L301" s="207">
        <f>อุดรธานี!AO195</f>
        <v>387124.15</v>
      </c>
      <c r="M301" s="207">
        <f>อุดรธานี!AP195</f>
        <v>250075.45</v>
      </c>
      <c r="N301" s="3"/>
      <c r="O301" s="3"/>
      <c r="P301" s="3"/>
      <c r="Q301" s="77">
        <f t="shared" si="13"/>
        <v>137048.70000000001</v>
      </c>
      <c r="R301" s="78">
        <f t="shared" si="14"/>
        <v>150.57337611824192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5">
        <v>3142</v>
      </c>
      <c r="I302" s="70">
        <v>3</v>
      </c>
      <c r="J302" s="206">
        <f>อุดรธานี!F196</f>
        <v>534359.55000000005</v>
      </c>
      <c r="K302" s="207">
        <f>อุดรธานี!AN196</f>
        <v>452912.55000000005</v>
      </c>
      <c r="L302" s="207">
        <f>อุดรธานี!AO196</f>
        <v>342708.54000000004</v>
      </c>
      <c r="M302" s="207">
        <f>อุดรธานี!AP196</f>
        <v>295720.15999999997</v>
      </c>
      <c r="N302" s="3"/>
      <c r="O302" s="3"/>
      <c r="P302" s="3"/>
      <c r="Q302" s="77">
        <f t="shared" si="13"/>
        <v>46988.380000000063</v>
      </c>
      <c r="R302" s="78">
        <f t="shared" si="14"/>
        <v>109.07337364735838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5">
        <v>1449</v>
      </c>
      <c r="I303" s="70">
        <v>1</v>
      </c>
      <c r="J303" s="206">
        <f>อุดรธานี!F197</f>
        <v>444050.21</v>
      </c>
      <c r="K303" s="207">
        <f>อุดรธานี!AN197</f>
        <v>465813.32000000007</v>
      </c>
      <c r="L303" s="207">
        <f>อุดรธานี!AO197</f>
        <v>170606.03</v>
      </c>
      <c r="M303" s="207">
        <f>อุดรธานี!AP197</f>
        <v>155178.70000000001</v>
      </c>
      <c r="N303" s="3"/>
      <c r="O303" s="3"/>
      <c r="P303" s="3"/>
      <c r="Q303" s="77">
        <f t="shared" si="13"/>
        <v>15427.329999999987</v>
      </c>
      <c r="R303" s="78">
        <f t="shared" si="14"/>
        <v>117.74053140096618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5">
        <v>1947</v>
      </c>
      <c r="I304" s="70">
        <v>2</v>
      </c>
      <c r="J304" s="206">
        <f>อุดรธานี!F198</f>
        <v>778997.52</v>
      </c>
      <c r="K304" s="207">
        <f>อุดรธานี!AN198</f>
        <v>379294.01999999996</v>
      </c>
      <c r="L304" s="207">
        <f>อุดรธานี!AO198</f>
        <v>724304.29</v>
      </c>
      <c r="M304" s="207">
        <f>อุดรธานี!AP198</f>
        <v>176896.87</v>
      </c>
      <c r="N304" s="3"/>
      <c r="O304" s="3"/>
      <c r="P304" s="3"/>
      <c r="Q304" s="77">
        <f t="shared" si="13"/>
        <v>547407.42000000004</v>
      </c>
      <c r="R304" s="78">
        <f t="shared" si="14"/>
        <v>372.01042116076019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5">
        <v>1027</v>
      </c>
      <c r="I305" s="70">
        <v>1</v>
      </c>
      <c r="J305" s="206">
        <f>อุดรธานี!F199</f>
        <v>256829.5</v>
      </c>
      <c r="K305" s="207">
        <f>อุดรธานี!AN199</f>
        <v>280218.27</v>
      </c>
      <c r="L305" s="207">
        <f>อุดรธานี!AO199</f>
        <v>254134.62</v>
      </c>
      <c r="M305" s="207">
        <f>อุดรธานี!AP199</f>
        <v>156256.19</v>
      </c>
      <c r="N305" s="3"/>
      <c r="O305" s="3"/>
      <c r="P305" s="3"/>
      <c r="Q305" s="77">
        <f t="shared" si="13"/>
        <v>97878.43</v>
      </c>
      <c r="R305" s="78">
        <f t="shared" si="14"/>
        <v>247.45337877312559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5">
        <v>3432</v>
      </c>
      <c r="I306" s="70">
        <v>3</v>
      </c>
      <c r="J306" s="206">
        <f>อุดรธานี!F200</f>
        <v>1510204.63</v>
      </c>
      <c r="K306" s="207">
        <f>อุดรธานี!AN200</f>
        <v>1571957.0799999998</v>
      </c>
      <c r="L306" s="207">
        <f>อุดรธานี!AO200</f>
        <v>128032.9</v>
      </c>
      <c r="M306" s="207">
        <f>อุดรธานี!AP200</f>
        <v>346123.12</v>
      </c>
      <c r="N306" s="3"/>
      <c r="O306" s="3"/>
      <c r="P306" s="3"/>
      <c r="Q306" s="77">
        <f t="shared" si="13"/>
        <v>-218090.22</v>
      </c>
      <c r="R306" s="78">
        <f t="shared" si="14"/>
        <v>37.305623543123538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5">
        <v>2689</v>
      </c>
      <c r="I307" s="70">
        <v>2</v>
      </c>
      <c r="J307" s="206">
        <f>อุดรธานี!F201</f>
        <v>851570.22</v>
      </c>
      <c r="K307" s="207">
        <f>อุดรธานี!AN201</f>
        <v>476125</v>
      </c>
      <c r="L307" s="207">
        <f>อุดรธานี!AO201</f>
        <v>224695.99</v>
      </c>
      <c r="M307" s="207">
        <f>อุดรธานี!AP201</f>
        <v>84772.34</v>
      </c>
      <c r="N307" s="3"/>
      <c r="O307" s="3"/>
      <c r="P307" s="3"/>
      <c r="Q307" s="77">
        <f t="shared" si="13"/>
        <v>139923.65</v>
      </c>
      <c r="R307" s="78">
        <f t="shared" si="14"/>
        <v>83.561171439196727</v>
      </c>
    </row>
    <row r="308" spans="1:18" s="201" customFormat="1" ht="24.6" customHeight="1" x14ac:dyDescent="0.7">
      <c r="A308" s="234">
        <v>10</v>
      </c>
      <c r="B308" s="235" t="s">
        <v>44</v>
      </c>
      <c r="C308" s="235" t="s">
        <v>287</v>
      </c>
      <c r="D308" s="235" t="s">
        <v>117</v>
      </c>
      <c r="E308" s="235" t="s">
        <v>35</v>
      </c>
      <c r="F308" s="235" t="s">
        <v>141</v>
      </c>
      <c r="G308" s="235" t="s">
        <v>771</v>
      </c>
      <c r="H308" s="236">
        <v>1018</v>
      </c>
      <c r="I308" s="234">
        <v>1</v>
      </c>
      <c r="J308" s="206">
        <f>อุดรธานี!F202</f>
        <v>528727.61</v>
      </c>
      <c r="K308" s="207">
        <f>อุดรธานี!AN202</f>
        <v>613398.61</v>
      </c>
      <c r="L308" s="207">
        <f>อุดรธานี!AO202</f>
        <v>285365.31</v>
      </c>
      <c r="M308" s="207">
        <f>อุดรธานี!AP202</f>
        <v>75225.240000000005</v>
      </c>
      <c r="N308" s="235"/>
      <c r="O308" s="235"/>
      <c r="P308" s="235"/>
      <c r="Q308" s="200">
        <f t="shared" si="13"/>
        <v>210140.07</v>
      </c>
      <c r="R308" s="200">
        <f t="shared" si="14"/>
        <v>280.319557956778</v>
      </c>
    </row>
    <row r="309" spans="1:18" ht="24.6" customHeight="1" x14ac:dyDescent="0.7">
      <c r="A309" s="209">
        <v>17</v>
      </c>
      <c r="B309" s="210" t="s">
        <v>44</v>
      </c>
      <c r="C309" s="210"/>
      <c r="D309" s="210"/>
      <c r="E309" s="210" t="s">
        <v>56</v>
      </c>
      <c r="F309" s="210"/>
      <c r="G309" s="210" t="s">
        <v>289</v>
      </c>
      <c r="H309" s="213">
        <f>SUM(H299:H308)</f>
        <v>20480</v>
      </c>
      <c r="I309" s="209"/>
      <c r="J309" s="212">
        <f>SUM(J299:J308)</f>
        <v>6450199.9000000004</v>
      </c>
      <c r="K309" s="212">
        <f>SUM(K299:K308)</f>
        <v>4995961.0500000007</v>
      </c>
      <c r="L309" s="212">
        <f>SUM(L299:L308)</f>
        <v>2917992.85</v>
      </c>
      <c r="M309" s="212">
        <f>SUM(M299:M308)</f>
        <v>1871851.7600000002</v>
      </c>
      <c r="N309" s="210">
        <v>9</v>
      </c>
      <c r="O309" s="210">
        <v>9</v>
      </c>
      <c r="P309" s="210">
        <v>0</v>
      </c>
      <c r="Q309" s="77">
        <f t="shared" si="13"/>
        <v>1046141.0899999999</v>
      </c>
      <c r="R309" s="78">
        <f>L309/H309</f>
        <v>142.48011962890627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5"/>
      <c r="I310" s="70"/>
      <c r="J310" s="206"/>
      <c r="K310" s="207"/>
      <c r="L310" s="208"/>
      <c r="M310" s="208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772</v>
      </c>
      <c r="H311" s="205">
        <v>3383</v>
      </c>
      <c r="I311" s="70">
        <v>3</v>
      </c>
      <c r="J311" s="206">
        <f>อุดรธานี!F203</f>
        <v>504612.62</v>
      </c>
      <c r="K311" s="207">
        <f>อุดรธานี!AN203</f>
        <v>644050.19999999995</v>
      </c>
      <c r="L311" s="207">
        <f>อุดรธานี!AO203</f>
        <v>222482</v>
      </c>
      <c r="M311" s="207">
        <f>อุดรธานี!AP203</f>
        <v>302783.40000000002</v>
      </c>
      <c r="N311" s="3"/>
      <c r="O311" s="3"/>
      <c r="P311" s="3"/>
      <c r="Q311" s="77">
        <f t="shared" si="13"/>
        <v>-80301.400000000023</v>
      </c>
      <c r="R311" s="78">
        <f t="shared" si="14"/>
        <v>65.764705882352942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773</v>
      </c>
      <c r="H312" s="205">
        <v>2911</v>
      </c>
      <c r="I312" s="70">
        <v>2</v>
      </c>
      <c r="J312" s="206">
        <f>อุดรธานี!F204</f>
        <v>641009.77</v>
      </c>
      <c r="K312" s="207">
        <f>อุดรธานี!AN204</f>
        <v>649658.55999999994</v>
      </c>
      <c r="L312" s="207">
        <f>อุดรธานี!AO204</f>
        <v>149198</v>
      </c>
      <c r="M312" s="207">
        <f>อุดรธานี!AP204</f>
        <v>271310.26</v>
      </c>
      <c r="N312" s="3"/>
      <c r="O312" s="3"/>
      <c r="P312" s="3"/>
      <c r="Q312" s="77">
        <f t="shared" si="13"/>
        <v>-122112.26000000001</v>
      </c>
      <c r="R312" s="78">
        <f t="shared" si="14"/>
        <v>51.253177602198555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5">
        <v>5486</v>
      </c>
      <c r="I313" s="70">
        <v>4</v>
      </c>
      <c r="J313" s="206">
        <f>อุดรธานี!F205</f>
        <v>437983.59</v>
      </c>
      <c r="K313" s="207">
        <f>อุดรธานี!AN205</f>
        <v>540077.35</v>
      </c>
      <c r="L313" s="207">
        <f>อุดรธานี!AO205</f>
        <v>394941.51</v>
      </c>
      <c r="M313" s="207">
        <f>อุดรธานี!AP205</f>
        <v>468680.48</v>
      </c>
      <c r="N313" s="3"/>
      <c r="O313" s="3"/>
      <c r="P313" s="3"/>
      <c r="Q313" s="77">
        <f t="shared" si="13"/>
        <v>-73738.969999999972</v>
      </c>
      <c r="R313" s="78">
        <f t="shared" si="14"/>
        <v>71.990796573095153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5">
        <v>3301</v>
      </c>
      <c r="I314" s="70">
        <v>3</v>
      </c>
      <c r="J314" s="206">
        <f>อุดรธานี!F206</f>
        <v>281328.05</v>
      </c>
      <c r="K314" s="336">
        <f>อุดรธานี!AN206</f>
        <v>-277259.18</v>
      </c>
      <c r="L314" s="207">
        <f>อุดรธานี!AO206</f>
        <v>201743.5</v>
      </c>
      <c r="M314" s="207">
        <f>อุดรธานี!AP206</f>
        <v>332683.84000000003</v>
      </c>
      <c r="N314" s="3"/>
      <c r="O314" s="3"/>
      <c r="P314" s="3"/>
      <c r="Q314" s="77">
        <f>L314-M314</f>
        <v>-130940.34000000003</v>
      </c>
      <c r="R314" s="78">
        <f t="shared" si="14"/>
        <v>61.115873977582552</v>
      </c>
    </row>
    <row r="315" spans="1:18" ht="24.6" customHeight="1" x14ac:dyDescent="0.7">
      <c r="A315" s="209">
        <v>18</v>
      </c>
      <c r="B315" s="210" t="s">
        <v>44</v>
      </c>
      <c r="C315" s="210"/>
      <c r="D315" s="210"/>
      <c r="E315" s="210" t="s">
        <v>56</v>
      </c>
      <c r="F315" s="210"/>
      <c r="G315" s="210" t="s">
        <v>291</v>
      </c>
      <c r="H315" s="213">
        <f>SUM(H310:H314)</f>
        <v>15081</v>
      </c>
      <c r="I315" s="209"/>
      <c r="J315" s="212">
        <f>SUM(J310:J314)</f>
        <v>1864934.0300000003</v>
      </c>
      <c r="K315" s="212">
        <f>SUM(K310:K314)</f>
        <v>1556526.93</v>
      </c>
      <c r="L315" s="212">
        <f>SUM(L310:L314)</f>
        <v>968365.01</v>
      </c>
      <c r="M315" s="212">
        <f>SUM(M310:M314)</f>
        <v>1375457.98</v>
      </c>
      <c r="N315" s="210">
        <v>4</v>
      </c>
      <c r="O315" s="210">
        <v>4</v>
      </c>
      <c r="P315" s="210">
        <f>N315-O315</f>
        <v>0</v>
      </c>
      <c r="Q315" s="77">
        <f t="shared" si="13"/>
        <v>-407092.97</v>
      </c>
      <c r="R315" s="78">
        <f>L315/H315</f>
        <v>64.210928320403156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5"/>
      <c r="I316" s="70"/>
      <c r="J316" s="206"/>
      <c r="K316" s="207"/>
      <c r="L316" s="208"/>
      <c r="M316" s="208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632</v>
      </c>
      <c r="H317" s="205">
        <v>3601</v>
      </c>
      <c r="I317" s="70">
        <v>3</v>
      </c>
      <c r="J317" s="206">
        <f>อุดรธานี!F63</f>
        <v>1794285.31</v>
      </c>
      <c r="K317" s="207">
        <f>อุดรธานี!AN63</f>
        <v>1819920.7100000002</v>
      </c>
      <c r="L317" s="207">
        <f>อุดรธานี!AO63</f>
        <v>168207.41999999998</v>
      </c>
      <c r="M317" s="207">
        <f>อุดรธานี!AP63</f>
        <v>294497.83</v>
      </c>
      <c r="N317" s="3"/>
      <c r="O317" s="3"/>
      <c r="P317" s="3"/>
      <c r="Q317" s="77">
        <f>L317-M317</f>
        <v>-126290.41000000003</v>
      </c>
      <c r="R317" s="78">
        <f>L317/H317</f>
        <v>46.711307970008328</v>
      </c>
    </row>
    <row r="318" spans="1:18" ht="24.6" customHeight="1" x14ac:dyDescent="0.7">
      <c r="A318" s="209">
        <v>19</v>
      </c>
      <c r="B318" s="210" t="s">
        <v>44</v>
      </c>
      <c r="C318" s="210"/>
      <c r="D318" s="210"/>
      <c r="E318" s="210" t="s">
        <v>56</v>
      </c>
      <c r="F318" s="210"/>
      <c r="G318" s="210" t="s">
        <v>294</v>
      </c>
      <c r="H318" s="213">
        <f>SUM(H316:H317)</f>
        <v>3601</v>
      </c>
      <c r="I318" s="209"/>
      <c r="J318" s="212">
        <f>SUM(J316:J317)</f>
        <v>1794285.31</v>
      </c>
      <c r="K318" s="212">
        <f>SUM(K316:K317)</f>
        <v>1819920.7100000002</v>
      </c>
      <c r="L318" s="212">
        <f>SUM(L316:L317)</f>
        <v>168207.41999999998</v>
      </c>
      <c r="M318" s="212">
        <f>SUM(M316:M317)</f>
        <v>294497.83</v>
      </c>
      <c r="N318" s="210">
        <v>1</v>
      </c>
      <c r="O318" s="210">
        <v>1</v>
      </c>
      <c r="P318" s="210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5"/>
      <c r="I319" s="70"/>
      <c r="J319" s="206"/>
      <c r="K319" s="207"/>
      <c r="L319" s="208"/>
      <c r="M319" s="208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776</v>
      </c>
      <c r="H320" s="205">
        <v>3953</v>
      </c>
      <c r="I320" s="70">
        <v>3</v>
      </c>
      <c r="J320" s="208">
        <f>อุดรธานี!F207</f>
        <v>1778936.34</v>
      </c>
      <c r="K320" s="207">
        <f>อุดรธานี!AN207</f>
        <v>1883959.56</v>
      </c>
      <c r="L320" s="207">
        <f>อุดรธานี!AO207</f>
        <v>133553.29999999999</v>
      </c>
      <c r="M320" s="207">
        <f>อุดรธานี!AP207</f>
        <v>224162.99</v>
      </c>
      <c r="N320" s="3"/>
      <c r="O320" s="3"/>
      <c r="P320" s="3"/>
      <c r="Q320" s="77">
        <f t="shared" si="13"/>
        <v>-90609.69</v>
      </c>
      <c r="R320" s="78">
        <f t="shared" si="14"/>
        <v>33.785302302049075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777</v>
      </c>
      <c r="H321" s="205">
        <v>3395</v>
      </c>
      <c r="I321" s="70">
        <v>3</v>
      </c>
      <c r="J321" s="208">
        <f>อุดรธานี!F208</f>
        <v>1947537.76</v>
      </c>
      <c r="K321" s="207">
        <f>อุดรธานี!AN208</f>
        <v>2141632.92</v>
      </c>
      <c r="L321" s="207">
        <f>อุดรธานี!AO208</f>
        <v>280563</v>
      </c>
      <c r="M321" s="207">
        <f>อุดรธานี!AP208</f>
        <v>268121.8</v>
      </c>
      <c r="N321" s="3"/>
      <c r="O321" s="3"/>
      <c r="P321" s="3"/>
      <c r="Q321" s="77">
        <f t="shared" si="13"/>
        <v>12441.200000000012</v>
      </c>
      <c r="R321" s="78">
        <f t="shared" si="14"/>
        <v>82.640058910161997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5">
        <v>2697</v>
      </c>
      <c r="I322" s="70">
        <v>2</v>
      </c>
      <c r="J322" s="208">
        <f>อุดรธานี!F209</f>
        <v>1280777.23</v>
      </c>
      <c r="K322" s="207">
        <f>อุดรธานี!AN209</f>
        <v>1895433.22</v>
      </c>
      <c r="L322" s="207">
        <f>อุดรธานี!AO209</f>
        <v>30706.04</v>
      </c>
      <c r="M322" s="207">
        <f>อุดรธานี!AP209</f>
        <v>111729.64</v>
      </c>
      <c r="N322" s="3"/>
      <c r="O322" s="3"/>
      <c r="P322" s="3"/>
      <c r="Q322" s="77">
        <f t="shared" si="13"/>
        <v>-81023.600000000006</v>
      </c>
      <c r="R322" s="78">
        <f t="shared" si="14"/>
        <v>11.385257693733779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5">
        <v>5919</v>
      </c>
      <c r="I323" s="70">
        <v>4</v>
      </c>
      <c r="J323" s="208">
        <f>อุดรธานี!F210</f>
        <v>2669464.5299999998</v>
      </c>
      <c r="K323" s="207">
        <f>อุดรธานี!AN210</f>
        <v>2739460.3</v>
      </c>
      <c r="L323" s="207">
        <f>อุดรธานี!AO210</f>
        <v>216640</v>
      </c>
      <c r="M323" s="207">
        <f>อุดรธานี!AP210</f>
        <v>340994.54</v>
      </c>
      <c r="N323" s="3"/>
      <c r="O323" s="3"/>
      <c r="P323" s="3"/>
      <c r="Q323" s="77">
        <f t="shared" si="13"/>
        <v>-124354.53999999998</v>
      </c>
      <c r="R323" s="78">
        <f t="shared" si="14"/>
        <v>36.600777158303771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5">
        <v>1598</v>
      </c>
      <c r="I324" s="70">
        <v>2</v>
      </c>
      <c r="J324" s="208">
        <f>อุดรธานี!F211</f>
        <v>887574.23</v>
      </c>
      <c r="K324" s="207">
        <f>อุดรธานี!AN211</f>
        <v>938746.39999999991</v>
      </c>
      <c r="L324" s="207">
        <f>อุดรธานี!AO211</f>
        <v>102669.2</v>
      </c>
      <c r="M324" s="207">
        <f>อุดรธานี!AP211</f>
        <v>186841.46000000002</v>
      </c>
      <c r="N324" s="3"/>
      <c r="O324" s="3"/>
      <c r="P324" s="3"/>
      <c r="Q324" s="77">
        <f t="shared" si="13"/>
        <v>-84172.260000000024</v>
      </c>
      <c r="R324" s="78">
        <f t="shared" si="14"/>
        <v>64.248560700876098</v>
      </c>
    </row>
    <row r="325" spans="1:18" ht="24.6" customHeight="1" x14ac:dyDescent="0.7">
      <c r="A325" s="209">
        <v>20</v>
      </c>
      <c r="B325" s="210" t="s">
        <v>44</v>
      </c>
      <c r="C325" s="210"/>
      <c r="D325" s="210"/>
      <c r="E325" s="210" t="s">
        <v>56</v>
      </c>
      <c r="F325" s="210"/>
      <c r="G325" s="210" t="s">
        <v>297</v>
      </c>
      <c r="H325" s="213">
        <f>SUM(H319:H324)</f>
        <v>17562</v>
      </c>
      <c r="I325" s="209"/>
      <c r="J325" s="212">
        <f>SUM(J319:J324)</f>
        <v>8564290.0899999999</v>
      </c>
      <c r="K325" s="228">
        <f>SUM(K319:K324)</f>
        <v>9599232.4000000004</v>
      </c>
      <c r="L325" s="212">
        <f>SUM(L319:L324)</f>
        <v>764131.53999999992</v>
      </c>
      <c r="M325" s="212">
        <f>SUM(M319:M324)</f>
        <v>1131850.43</v>
      </c>
      <c r="N325" s="210">
        <v>5</v>
      </c>
      <c r="O325" s="210">
        <v>5</v>
      </c>
      <c r="P325" s="210">
        <f>N325-O325</f>
        <v>0</v>
      </c>
      <c r="Q325" s="77">
        <f t="shared" si="13"/>
        <v>-367718.89</v>
      </c>
      <c r="R325" s="78">
        <f>L325/H325</f>
        <v>43.510507914816074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5"/>
      <c r="I326" s="70"/>
      <c r="J326" s="206"/>
      <c r="K326" s="207"/>
      <c r="L326" s="208"/>
      <c r="M326" s="208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781</v>
      </c>
      <c r="H327" s="205">
        <v>6116</v>
      </c>
      <c r="I327" s="70">
        <v>5</v>
      </c>
      <c r="J327" s="208">
        <f>อุดรธานี!F212</f>
        <v>734129.26</v>
      </c>
      <c r="K327" s="207">
        <f>อุดรธานี!AN212</f>
        <v>813767.69</v>
      </c>
      <c r="L327" s="207">
        <f>อุดรธานี!AO212</f>
        <v>215868.26</v>
      </c>
      <c r="M327" s="207">
        <f>อุดรธานี!AP212</f>
        <v>286313.34999999998</v>
      </c>
      <c r="N327" s="3"/>
      <c r="O327" s="3"/>
      <c r="P327" s="3"/>
      <c r="Q327" s="77">
        <f t="shared" si="13"/>
        <v>-70445.089999999967</v>
      </c>
      <c r="R327" s="78">
        <f t="shared" si="14"/>
        <v>35.295660562459126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782</v>
      </c>
      <c r="H328" s="205">
        <v>2482</v>
      </c>
      <c r="I328" s="70">
        <v>2</v>
      </c>
      <c r="J328" s="208">
        <f>อุดรธานี!F213</f>
        <v>1646681.63</v>
      </c>
      <c r="K328" s="207">
        <f>อุดรธานี!AN213</f>
        <v>1970616.3699999996</v>
      </c>
      <c r="L328" s="207">
        <f>อุดรธานี!AO213</f>
        <v>528684.27</v>
      </c>
      <c r="M328" s="207">
        <f>อุดรธานี!AP213</f>
        <v>315802.88</v>
      </c>
      <c r="N328" s="3"/>
      <c r="O328" s="3"/>
      <c r="P328" s="3"/>
      <c r="Q328" s="77">
        <f t="shared" si="13"/>
        <v>212881.39</v>
      </c>
      <c r="R328" s="78">
        <f t="shared" si="14"/>
        <v>213.00736099919422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5">
        <v>2658</v>
      </c>
      <c r="I329" s="70">
        <v>2</v>
      </c>
      <c r="J329" s="208">
        <f>อุดรธานี!F214</f>
        <v>622870.76</v>
      </c>
      <c r="K329" s="207">
        <f>อุดรธานี!AN214</f>
        <v>629829.65999999992</v>
      </c>
      <c r="L329" s="207">
        <f>อุดรธานี!AO214</f>
        <v>236954.81</v>
      </c>
      <c r="M329" s="207">
        <f>อุดรธานี!AP214</f>
        <v>300011.37</v>
      </c>
      <c r="N329" s="3"/>
      <c r="O329" s="3"/>
      <c r="P329" s="3"/>
      <c r="Q329" s="77">
        <f t="shared" si="13"/>
        <v>-63056.56</v>
      </c>
      <c r="R329" s="78">
        <f t="shared" si="14"/>
        <v>89.14778404815651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5">
        <v>7912</v>
      </c>
      <c r="I330" s="70">
        <v>5</v>
      </c>
      <c r="J330" s="208">
        <f>อุดรธานี!F215</f>
        <v>1269927.98</v>
      </c>
      <c r="K330" s="207">
        <f>อุดรธานี!AN215</f>
        <v>1299257.27</v>
      </c>
      <c r="L330" s="207">
        <f>อุดรธานี!AO215</f>
        <v>348341.06</v>
      </c>
      <c r="M330" s="207">
        <f>อุดรธานี!AP215</f>
        <v>620398.6</v>
      </c>
      <c r="N330" s="3"/>
      <c r="O330" s="3"/>
      <c r="P330" s="3"/>
      <c r="Q330" s="77">
        <f t="shared" si="13"/>
        <v>-272057.53999999998</v>
      </c>
      <c r="R330" s="78">
        <f t="shared" si="14"/>
        <v>44.026928715874618</v>
      </c>
    </row>
    <row r="331" spans="1:18" ht="24.6" customHeight="1" x14ac:dyDescent="0.7">
      <c r="A331" s="209">
        <v>21</v>
      </c>
      <c r="B331" s="210" t="s">
        <v>44</v>
      </c>
      <c r="C331" s="210"/>
      <c r="D331" s="210"/>
      <c r="E331" s="210" t="s">
        <v>56</v>
      </c>
      <c r="F331" s="210"/>
      <c r="G331" s="210" t="s">
        <v>301</v>
      </c>
      <c r="H331" s="213">
        <f>SUM(H326:H330)</f>
        <v>19168</v>
      </c>
      <c r="I331" s="209"/>
      <c r="J331" s="212">
        <f>SUM(J326:J330)</f>
        <v>4273609.629999999</v>
      </c>
      <c r="K331" s="212">
        <f>SUM(K326:K330)</f>
        <v>4713470.99</v>
      </c>
      <c r="L331" s="212">
        <f>SUM(L326:L330)</f>
        <v>1329848.4000000001</v>
      </c>
      <c r="M331" s="212">
        <f>SUM(M326:M330)</f>
        <v>1522526.2</v>
      </c>
      <c r="N331" s="210">
        <v>4</v>
      </c>
      <c r="O331" s="210">
        <v>4</v>
      </c>
      <c r="P331" s="210">
        <f>N331-O331</f>
        <v>0</v>
      </c>
      <c r="Q331" s="77">
        <f t="shared" si="13"/>
        <v>-192677.79999999981</v>
      </c>
      <c r="R331" s="78">
        <f t="shared" si="14"/>
        <v>69.378568447412363</v>
      </c>
    </row>
    <row r="332" spans="1:18" ht="24" customHeight="1" thickBot="1" x14ac:dyDescent="0.75">
      <c r="A332" s="8"/>
      <c r="B332" s="216" t="s">
        <v>44</v>
      </c>
      <c r="C332" s="216" t="s">
        <v>44</v>
      </c>
      <c r="D332" s="216" t="s">
        <v>44</v>
      </c>
      <c r="E332" s="216" t="s">
        <v>44</v>
      </c>
      <c r="F332" s="216"/>
      <c r="G332" s="216" t="s">
        <v>302</v>
      </c>
      <c r="H332" s="217">
        <f>H110+H123+H136+H154+H165+H181+H189+H195+H209+H221+H238+H260+H271+H285+H292+H298+H309+H315+H318+H325+H331</f>
        <v>995828</v>
      </c>
      <c r="I332" s="8"/>
      <c r="J332" s="218">
        <f t="shared" ref="J332:O332" si="15">J110+J123+J136+J154+J165+J181+J189+J195+J209+J221+J238+J260+J271+J285+J292+J298+J309+J315+J318+J325+J331</f>
        <v>175932411.80000004</v>
      </c>
      <c r="K332" s="219">
        <f t="shared" si="15"/>
        <v>259879483.31000012</v>
      </c>
      <c r="L332" s="218">
        <f t="shared" si="15"/>
        <v>66558329.809999995</v>
      </c>
      <c r="M332" s="218">
        <f t="shared" si="15"/>
        <v>71030014.229999989</v>
      </c>
      <c r="N332" s="216">
        <f t="shared" si="15"/>
        <v>206</v>
      </c>
      <c r="O332" s="216">
        <f t="shared" si="15"/>
        <v>206</v>
      </c>
      <c r="P332" s="216">
        <f>N332-O332</f>
        <v>0</v>
      </c>
      <c r="Q332" s="77">
        <f t="shared" si="13"/>
        <v>-4471684.4199999943</v>
      </c>
      <c r="R332" s="78">
        <f t="shared" si="14"/>
        <v>66.837174502022435</v>
      </c>
    </row>
    <row r="333" spans="1:18" ht="24" customHeight="1" thickTop="1" thickBot="1" x14ac:dyDescent="0.75">
      <c r="A333" s="220"/>
      <c r="B333" s="221"/>
      <c r="C333" s="221"/>
      <c r="D333" s="221"/>
      <c r="E333" s="318" t="s">
        <v>303</v>
      </c>
      <c r="F333" s="319"/>
      <c r="G333" s="320"/>
      <c r="H333" s="222"/>
      <c r="I333" s="220"/>
      <c r="J333" s="257">
        <f>J332/O332</f>
        <v>854040.83398058277</v>
      </c>
      <c r="K333" s="258">
        <f>K332/O332</f>
        <v>1261550.8898543695</v>
      </c>
      <c r="L333" s="257">
        <f>L332/O332</f>
        <v>323098.68839805824</v>
      </c>
      <c r="M333" s="257">
        <f>M332/O332</f>
        <v>344805.89432038832</v>
      </c>
      <c r="N333" s="221"/>
      <c r="O333" s="221"/>
      <c r="P333" s="221"/>
      <c r="Q333" s="77">
        <f t="shared" si="13"/>
        <v>-21707.205922330089</v>
      </c>
    </row>
    <row r="334" spans="1:18" ht="25.2" customHeight="1" thickTop="1" x14ac:dyDescent="0.7">
      <c r="A334" s="223">
        <v>1</v>
      </c>
      <c r="B334" s="224" t="s">
        <v>40</v>
      </c>
      <c r="C334" s="224" t="s">
        <v>304</v>
      </c>
      <c r="D334" s="224" t="s">
        <v>305</v>
      </c>
      <c r="E334" s="224" t="s">
        <v>306</v>
      </c>
      <c r="F334" s="224" t="s">
        <v>138</v>
      </c>
      <c r="G334" s="224" t="s">
        <v>307</v>
      </c>
      <c r="H334" s="225"/>
      <c r="I334" s="223"/>
      <c r="J334" s="226"/>
      <c r="K334" s="227"/>
      <c r="L334" s="237"/>
      <c r="M334" s="237"/>
      <c r="N334" s="224"/>
      <c r="O334" s="224"/>
      <c r="P334" s="224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482</v>
      </c>
      <c r="H335" s="205">
        <v>6960</v>
      </c>
      <c r="I335" s="70">
        <v>5</v>
      </c>
      <c r="J335" s="206">
        <f>SUM('เลย '!F4)</f>
        <v>3533700.6</v>
      </c>
      <c r="K335" s="207">
        <f>'เลย '!AK4</f>
        <v>3643786.07</v>
      </c>
      <c r="L335" s="207">
        <f>'เลย '!AL4</f>
        <v>415118.02</v>
      </c>
      <c r="M335" s="207">
        <f>'เลย '!AM4</f>
        <v>557379.60000000009</v>
      </c>
      <c r="N335" s="3"/>
      <c r="O335" s="3"/>
      <c r="P335" s="3"/>
      <c r="Q335" s="77">
        <f t="shared" si="13"/>
        <v>-142261.58000000007</v>
      </c>
      <c r="R335" s="78">
        <f t="shared" si="14"/>
        <v>59.643393678160919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483</v>
      </c>
      <c r="H336" s="205">
        <v>2157</v>
      </c>
      <c r="I336" s="70">
        <v>2</v>
      </c>
      <c r="J336" s="206">
        <f>SUM('เลย '!F5)</f>
        <v>97641</v>
      </c>
      <c r="K336" s="207">
        <f>'เลย '!AK5</f>
        <v>299152.92</v>
      </c>
      <c r="L336" s="207">
        <f>'เลย '!AL5</f>
        <v>322856.57999999996</v>
      </c>
      <c r="M336" s="207">
        <f>'เลย '!AM5</f>
        <v>224428.58</v>
      </c>
      <c r="N336" s="3"/>
      <c r="O336" s="3"/>
      <c r="P336" s="3"/>
      <c r="Q336" s="77">
        <f t="shared" si="13"/>
        <v>98427.999999999971</v>
      </c>
      <c r="R336" s="78">
        <f t="shared" si="14"/>
        <v>149.67852573018078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484</v>
      </c>
      <c r="H337" s="205">
        <v>6575</v>
      </c>
      <c r="I337" s="70">
        <v>5</v>
      </c>
      <c r="J337" s="206">
        <f>SUM('เลย '!F6)</f>
        <v>1037231.74</v>
      </c>
      <c r="K337" s="207">
        <f>'เลย '!AK6</f>
        <v>1111957.98</v>
      </c>
      <c r="L337" s="207">
        <f>'เลย '!AL6</f>
        <v>389331</v>
      </c>
      <c r="M337" s="207">
        <f>'เลย '!AM6</f>
        <v>462359.60000000003</v>
      </c>
      <c r="N337" s="3"/>
      <c r="O337" s="3"/>
      <c r="P337" s="3"/>
      <c r="Q337" s="77">
        <f t="shared" si="13"/>
        <v>-73028.600000000035</v>
      </c>
      <c r="R337" s="78">
        <f t="shared" si="14"/>
        <v>59.213840304182511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485</v>
      </c>
      <c r="H338" s="205">
        <v>3382</v>
      </c>
      <c r="I338" s="70">
        <v>3</v>
      </c>
      <c r="J338" s="206">
        <f>SUM('เลย '!F7)</f>
        <v>428209</v>
      </c>
      <c r="K338" s="207">
        <f>'เลย '!AK7</f>
        <v>494215.2</v>
      </c>
      <c r="L338" s="207">
        <f>'เลย '!AL7</f>
        <v>299687.3</v>
      </c>
      <c r="M338" s="207">
        <f>'เลย '!AM7</f>
        <v>292842.15999999997</v>
      </c>
      <c r="N338" s="3"/>
      <c r="O338" s="3"/>
      <c r="P338" s="3"/>
      <c r="Q338" s="77">
        <f t="shared" si="13"/>
        <v>6845.140000000014</v>
      </c>
      <c r="R338" s="78">
        <f t="shared" si="14"/>
        <v>88.612448255470127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486</v>
      </c>
      <c r="H339" s="205">
        <v>3200</v>
      </c>
      <c r="I339" s="70">
        <v>3</v>
      </c>
      <c r="J339" s="206">
        <f>SUM('เลย '!F8)</f>
        <v>556999.35</v>
      </c>
      <c r="K339" s="207">
        <f>'เลย '!AK8</f>
        <v>1116703.73</v>
      </c>
      <c r="L339" s="207">
        <f>'เลย '!AL8</f>
        <v>299493.21000000002</v>
      </c>
      <c r="M339" s="207">
        <f>'เลย '!AM8</f>
        <v>331809.5</v>
      </c>
      <c r="N339" s="3"/>
      <c r="O339" s="3"/>
      <c r="P339" s="3"/>
      <c r="Q339" s="77">
        <f t="shared" si="13"/>
        <v>-32316.289999999979</v>
      </c>
      <c r="R339" s="78">
        <f t="shared" si="14"/>
        <v>93.591628125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487</v>
      </c>
      <c r="H340" s="205">
        <v>1812</v>
      </c>
      <c r="I340" s="70">
        <v>2</v>
      </c>
      <c r="J340" s="206">
        <f>SUM('เลย '!F9)</f>
        <v>822799.26</v>
      </c>
      <c r="K340" s="207">
        <f>'เลย '!AK9</f>
        <v>456969.18999999994</v>
      </c>
      <c r="L340" s="207">
        <f>'เลย '!AL9</f>
        <v>137534.32</v>
      </c>
      <c r="M340" s="207">
        <f>'เลย '!AM9</f>
        <v>193802.77000000002</v>
      </c>
      <c r="N340" s="3"/>
      <c r="O340" s="3"/>
      <c r="P340" s="3"/>
      <c r="Q340" s="77">
        <f t="shared" si="13"/>
        <v>-56268.450000000012</v>
      </c>
      <c r="R340" s="78">
        <f t="shared" si="14"/>
        <v>75.901942604856515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488</v>
      </c>
      <c r="H341" s="205">
        <v>5164</v>
      </c>
      <c r="I341" s="70">
        <v>4</v>
      </c>
      <c r="J341" s="206">
        <f>SUM('เลย '!F10)</f>
        <v>1040781</v>
      </c>
      <c r="K341" s="207">
        <f>'เลย '!AK10</f>
        <v>1086563.98</v>
      </c>
      <c r="L341" s="207">
        <f>'เลย '!AL10</f>
        <v>273348.55</v>
      </c>
      <c r="M341" s="207">
        <f>'เลย '!AM10</f>
        <v>329988.39</v>
      </c>
      <c r="N341" s="3"/>
      <c r="O341" s="3"/>
      <c r="P341" s="3"/>
      <c r="Q341" s="77">
        <f t="shared" si="13"/>
        <v>-56639.840000000026</v>
      </c>
      <c r="R341" s="78">
        <f t="shared" si="14"/>
        <v>52.933491479473275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489</v>
      </c>
      <c r="H342" s="205">
        <v>3157</v>
      </c>
      <c r="I342" s="70">
        <v>3</v>
      </c>
      <c r="J342" s="206">
        <f>SUM('เลย '!F11)</f>
        <v>278398.99</v>
      </c>
      <c r="K342" s="207">
        <f>'เลย '!AK11</f>
        <v>365543.85</v>
      </c>
      <c r="L342" s="207">
        <f>'เลย '!AL11</f>
        <v>458214.74</v>
      </c>
      <c r="M342" s="207">
        <f>'เลย '!AM11</f>
        <v>347555.47</v>
      </c>
      <c r="N342" s="3"/>
      <c r="O342" s="3"/>
      <c r="P342" s="3"/>
      <c r="Q342" s="77">
        <f t="shared" si="13"/>
        <v>110659.27000000002</v>
      </c>
      <c r="R342" s="78">
        <f t="shared" si="14"/>
        <v>145.1424580297751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490</v>
      </c>
      <c r="H343" s="205">
        <v>5175</v>
      </c>
      <c r="I343" s="70">
        <v>4</v>
      </c>
      <c r="J343" s="206">
        <f>SUM('เลย '!F12)</f>
        <v>256455.86</v>
      </c>
      <c r="K343" s="207">
        <f>'เลย '!AK12</f>
        <v>425212.72</v>
      </c>
      <c r="L343" s="207">
        <f>'เลย '!AL12</f>
        <v>282264.15000000002</v>
      </c>
      <c r="M343" s="207">
        <f>'เลย '!AM12</f>
        <v>304462.28999999998</v>
      </c>
      <c r="N343" s="3"/>
      <c r="O343" s="3"/>
      <c r="P343" s="3"/>
      <c r="Q343" s="77">
        <f t="shared" si="13"/>
        <v>-22198.139999999956</v>
      </c>
      <c r="R343" s="78">
        <f t="shared" si="14"/>
        <v>54.543797101449279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491</v>
      </c>
      <c r="H344" s="205">
        <v>5508</v>
      </c>
      <c r="I344" s="70">
        <v>4</v>
      </c>
      <c r="J344" s="206">
        <f>SUM('เลย '!F13)</f>
        <v>332812.83</v>
      </c>
      <c r="K344" s="207">
        <f>'เลย '!AK13</f>
        <v>344305.21</v>
      </c>
      <c r="L344" s="207">
        <f>'เลย '!AL13</f>
        <v>235783.49</v>
      </c>
      <c r="M344" s="207">
        <f>'เลย '!AM13</f>
        <v>388098.98</v>
      </c>
      <c r="N344" s="3"/>
      <c r="O344" s="3"/>
      <c r="P344" s="3"/>
      <c r="Q344" s="77">
        <f t="shared" si="13"/>
        <v>-152315.49</v>
      </c>
      <c r="R344" s="78">
        <f t="shared" si="14"/>
        <v>42.807460058097313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492</v>
      </c>
      <c r="H345" s="205">
        <v>2190</v>
      </c>
      <c r="I345" s="70">
        <v>2</v>
      </c>
      <c r="J345" s="206">
        <f>SUM('เลย '!F14)</f>
        <v>631443.63</v>
      </c>
      <c r="K345" s="207">
        <f>'เลย '!AK14</f>
        <v>713265.76</v>
      </c>
      <c r="L345" s="207">
        <f>'เลย '!AL14</f>
        <v>321932.59999999998</v>
      </c>
      <c r="M345" s="207">
        <f>'เลย '!AM14</f>
        <v>278760.13</v>
      </c>
      <c r="N345" s="3"/>
      <c r="O345" s="3"/>
      <c r="P345" s="3"/>
      <c r="Q345" s="77">
        <f t="shared" si="13"/>
        <v>43172.469999999972</v>
      </c>
      <c r="R345" s="78">
        <f t="shared" si="14"/>
        <v>147.00118721461186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493</v>
      </c>
      <c r="H346" s="205">
        <v>2432</v>
      </c>
      <c r="I346" s="70">
        <v>2</v>
      </c>
      <c r="J346" s="206">
        <f>SUM('เลย '!F15)</f>
        <v>239064.63</v>
      </c>
      <c r="K346" s="207">
        <f>'เลย '!AK15</f>
        <v>323954.69</v>
      </c>
      <c r="L346" s="207">
        <f>'เลย '!AL15</f>
        <v>81150.459999999992</v>
      </c>
      <c r="M346" s="207">
        <f>'เลย '!AM15</f>
        <v>156534.32999999999</v>
      </c>
      <c r="N346" s="3"/>
      <c r="O346" s="3"/>
      <c r="P346" s="3"/>
      <c r="Q346" s="77">
        <f t="shared" si="13"/>
        <v>-75383.87</v>
      </c>
      <c r="R346" s="78">
        <f t="shared" si="14"/>
        <v>33.367787828947364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494</v>
      </c>
      <c r="H347" s="205">
        <v>2840</v>
      </c>
      <c r="I347" s="70">
        <v>2</v>
      </c>
      <c r="J347" s="206">
        <f>SUM('เลย '!F16)</f>
        <v>443882.22</v>
      </c>
      <c r="K347" s="207">
        <f>'เลย '!AK16</f>
        <v>456850.65999999992</v>
      </c>
      <c r="L347" s="207">
        <f>'เลย '!AL16</f>
        <v>111881</v>
      </c>
      <c r="M347" s="207">
        <f>'เลย '!AM16</f>
        <v>200256.56</v>
      </c>
      <c r="N347" s="3"/>
      <c r="O347" s="3"/>
      <c r="P347" s="3"/>
      <c r="Q347" s="77">
        <f t="shared" si="13"/>
        <v>-88375.56</v>
      </c>
      <c r="R347" s="78">
        <f t="shared" si="14"/>
        <v>39.394718309859158</v>
      </c>
    </row>
    <row r="348" spans="1:18" ht="24.6" customHeight="1" x14ac:dyDescent="0.7">
      <c r="A348" s="209">
        <v>1</v>
      </c>
      <c r="B348" s="210" t="s">
        <v>40</v>
      </c>
      <c r="C348" s="210"/>
      <c r="D348" s="210"/>
      <c r="E348" s="210" t="s">
        <v>56</v>
      </c>
      <c r="F348" s="210"/>
      <c r="G348" s="210" t="s">
        <v>308</v>
      </c>
      <c r="H348" s="213">
        <f>SUM(H334:H347)</f>
        <v>50552</v>
      </c>
      <c r="I348" s="209"/>
      <c r="J348" s="212">
        <f>SUM(J334:J347)</f>
        <v>9699420.1100000013</v>
      </c>
      <c r="K348" s="212">
        <f>SUM(K334:K347)</f>
        <v>10838481.960000001</v>
      </c>
      <c r="L348" s="212">
        <f>SUM(L334:L347)</f>
        <v>3628595.4199999995</v>
      </c>
      <c r="M348" s="212">
        <f>SUM(M334:M347)</f>
        <v>4068278.3600000003</v>
      </c>
      <c r="N348" s="210">
        <v>13</v>
      </c>
      <c r="O348" s="210">
        <v>13</v>
      </c>
      <c r="P348" s="210">
        <f>N348-O348</f>
        <v>0</v>
      </c>
      <c r="Q348" s="77">
        <f t="shared" ref="Q348:Q400" si="16">L348-M348</f>
        <v>-439682.94000000088</v>
      </c>
      <c r="R348" s="78">
        <f>L348/H348</f>
        <v>71.779463127077065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4"/>
      <c r="I349" s="189"/>
      <c r="J349" s="208"/>
      <c r="K349" s="208"/>
      <c r="L349" s="208"/>
      <c r="M349" s="208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495</v>
      </c>
      <c r="H350" s="205">
        <v>1745</v>
      </c>
      <c r="I350" s="70">
        <v>2</v>
      </c>
      <c r="J350" s="206">
        <f>'เลย '!F17</f>
        <v>329066.64</v>
      </c>
      <c r="K350" s="207">
        <f>'เลย '!AK17</f>
        <v>296227.95</v>
      </c>
      <c r="L350" s="207">
        <f>'เลย '!AL17</f>
        <v>115527.20999999999</v>
      </c>
      <c r="M350" s="207">
        <f>'เลย '!AM17</f>
        <v>182057.40000000002</v>
      </c>
      <c r="N350" s="3"/>
      <c r="O350" s="3"/>
      <c r="P350" s="3"/>
      <c r="Q350" s="77">
        <f t="shared" si="16"/>
        <v>-66530.190000000031</v>
      </c>
      <c r="R350" s="78">
        <f t="shared" ref="R350:R400" si="17">L350/H350</f>
        <v>66.204704871060173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496</v>
      </c>
      <c r="H351" s="205">
        <v>1240</v>
      </c>
      <c r="I351" s="70">
        <v>1</v>
      </c>
      <c r="J351" s="206">
        <f>'เลย '!F18</f>
        <v>207428.82</v>
      </c>
      <c r="K351" s="207">
        <f>'เลย '!AK18</f>
        <v>43420.050000000017</v>
      </c>
      <c r="L351" s="207">
        <f>'เลย '!AL18</f>
        <v>57707.5</v>
      </c>
      <c r="M351" s="207">
        <f>'เลย '!AM18</f>
        <v>100959.06</v>
      </c>
      <c r="N351" s="3"/>
      <c r="O351" s="3"/>
      <c r="P351" s="3"/>
      <c r="Q351" s="77">
        <f t="shared" si="16"/>
        <v>-43251.56</v>
      </c>
      <c r="R351" s="78">
        <f t="shared" si="17"/>
        <v>46.538306451612904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497</v>
      </c>
      <c r="H352" s="205">
        <v>2421</v>
      </c>
      <c r="I352" s="70">
        <v>2</v>
      </c>
      <c r="J352" s="206">
        <f>'เลย '!F19</f>
        <v>1469557.79</v>
      </c>
      <c r="K352" s="207">
        <f>'เลย '!AK19</f>
        <v>923494.59000000008</v>
      </c>
      <c r="L352" s="207">
        <f>'เลย '!AL19</f>
        <v>128120.31</v>
      </c>
      <c r="M352" s="207">
        <f>'เลย '!AM19</f>
        <v>236397.62</v>
      </c>
      <c r="N352" s="3"/>
      <c r="O352" s="3"/>
      <c r="P352" s="3"/>
      <c r="Q352" s="77">
        <f t="shared" si="16"/>
        <v>-108277.31</v>
      </c>
      <c r="R352" s="78">
        <f t="shared" si="17"/>
        <v>52.920408921933081</v>
      </c>
    </row>
    <row r="353" spans="1:18" ht="24.6" customHeight="1" x14ac:dyDescent="0.7">
      <c r="A353" s="209">
        <v>2</v>
      </c>
      <c r="B353" s="210" t="s">
        <v>40</v>
      </c>
      <c r="C353" s="210"/>
      <c r="D353" s="210"/>
      <c r="E353" s="210" t="s">
        <v>56</v>
      </c>
      <c r="F353" s="210"/>
      <c r="G353" s="210" t="s">
        <v>312</v>
      </c>
      <c r="H353" s="213">
        <f>SUM(H350:H352)</f>
        <v>5406</v>
      </c>
      <c r="I353" s="209"/>
      <c r="J353" s="212">
        <f>SUM(J350:J352)</f>
        <v>2006053.25</v>
      </c>
      <c r="K353" s="212">
        <f>SUM(K350:K352)</f>
        <v>1263142.5900000001</v>
      </c>
      <c r="L353" s="212">
        <f>SUM(L350:L352)</f>
        <v>301355.02</v>
      </c>
      <c r="M353" s="212">
        <f>SUM(M350:M352)</f>
        <v>519414.08</v>
      </c>
      <c r="N353" s="210">
        <v>3</v>
      </c>
      <c r="O353" s="210">
        <v>3</v>
      </c>
      <c r="P353" s="210">
        <f>N353-O353</f>
        <v>0</v>
      </c>
      <c r="Q353" s="77">
        <f t="shared" si="16"/>
        <v>-218059.06</v>
      </c>
      <c r="R353" s="78">
        <f>L353/H353</f>
        <v>55.744546799852017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5"/>
      <c r="I354" s="70"/>
      <c r="J354" s="206"/>
      <c r="K354" s="207"/>
      <c r="L354" s="208"/>
      <c r="M354" s="208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498</v>
      </c>
      <c r="H355" s="205">
        <v>4591</v>
      </c>
      <c r="I355" s="70">
        <v>4</v>
      </c>
      <c r="J355" s="206">
        <f>'เลย '!F20</f>
        <v>1731202.22</v>
      </c>
      <c r="K355" s="207">
        <f>'เลย '!AK20</f>
        <v>1830276.22</v>
      </c>
      <c r="L355" s="207">
        <f>'เลย '!AL20</f>
        <v>266727.52</v>
      </c>
      <c r="M355" s="207">
        <f>'เลย '!AM20</f>
        <v>355106.36</v>
      </c>
      <c r="N355" s="3"/>
      <c r="O355" s="3"/>
      <c r="P355" s="3"/>
      <c r="Q355" s="77">
        <f t="shared" si="16"/>
        <v>-88378.839999999967</v>
      </c>
      <c r="R355" s="78">
        <f t="shared" si="17"/>
        <v>58.097913308647357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499</v>
      </c>
      <c r="H356" s="205">
        <v>2795</v>
      </c>
      <c r="I356" s="70">
        <v>2</v>
      </c>
      <c r="J356" s="206">
        <f>'เลย '!F21</f>
        <v>588698.76</v>
      </c>
      <c r="K356" s="207">
        <f>'เลย '!AK21</f>
        <v>655558.85000000009</v>
      </c>
      <c r="L356" s="207">
        <f>'เลย '!AL21</f>
        <v>180904.69</v>
      </c>
      <c r="M356" s="207">
        <f>'เลย '!AM21</f>
        <v>213436.41999999998</v>
      </c>
      <c r="N356" s="3"/>
      <c r="O356" s="3"/>
      <c r="P356" s="3"/>
      <c r="Q356" s="77">
        <f t="shared" si="16"/>
        <v>-32531.729999999981</v>
      </c>
      <c r="R356" s="78">
        <f t="shared" si="17"/>
        <v>64.724397137745981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500</v>
      </c>
      <c r="H357" s="205">
        <v>3578</v>
      </c>
      <c r="I357" s="70">
        <v>3</v>
      </c>
      <c r="J357" s="206">
        <f>'เลย '!F22</f>
        <v>1804401.65</v>
      </c>
      <c r="K357" s="207">
        <f>'เลย '!AK22</f>
        <v>1795024.06</v>
      </c>
      <c r="L357" s="207">
        <f>'เลย '!AL22</f>
        <v>343285.61</v>
      </c>
      <c r="M357" s="207">
        <f>'เลย '!AM22</f>
        <v>332416.5</v>
      </c>
      <c r="N357" s="3"/>
      <c r="O357" s="3"/>
      <c r="P357" s="3"/>
      <c r="Q357" s="77">
        <f t="shared" si="16"/>
        <v>10869.109999999986</v>
      </c>
      <c r="R357" s="78">
        <f t="shared" si="17"/>
        <v>95.943434879821126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501</v>
      </c>
      <c r="H358" s="205">
        <v>5176</v>
      </c>
      <c r="I358" s="70">
        <v>4</v>
      </c>
      <c r="J358" s="206">
        <f>'เลย '!F23</f>
        <v>484759.75</v>
      </c>
      <c r="K358" s="207">
        <f>'เลย '!AK23</f>
        <v>534073.66999999993</v>
      </c>
      <c r="L358" s="207">
        <f>'เลย '!AL23</f>
        <v>754434.1</v>
      </c>
      <c r="M358" s="207">
        <f>'เลย '!AM23</f>
        <v>842163.81</v>
      </c>
      <c r="N358" s="3"/>
      <c r="O358" s="3"/>
      <c r="P358" s="3"/>
      <c r="Q358" s="77">
        <f t="shared" si="16"/>
        <v>-87729.710000000079</v>
      </c>
      <c r="R358" s="78">
        <f t="shared" si="17"/>
        <v>145.75620170015455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502</v>
      </c>
      <c r="H359" s="205">
        <v>2535</v>
      </c>
      <c r="I359" s="70">
        <v>2</v>
      </c>
      <c r="J359" s="206">
        <f>'เลย '!F24</f>
        <v>262249.07</v>
      </c>
      <c r="K359" s="207">
        <f>'เลย '!AK24</f>
        <v>290812.01</v>
      </c>
      <c r="L359" s="207">
        <f>'เลย '!AL24</f>
        <v>179940.99</v>
      </c>
      <c r="M359" s="207">
        <f>'เลย '!AM24</f>
        <v>230063.35</v>
      </c>
      <c r="N359" s="3"/>
      <c r="O359" s="3"/>
      <c r="P359" s="3"/>
      <c r="Q359" s="77">
        <f t="shared" si="16"/>
        <v>-50122.360000000015</v>
      </c>
      <c r="R359" s="78">
        <f t="shared" si="17"/>
        <v>70.982639053254431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503</v>
      </c>
      <c r="H360" s="205">
        <v>2411</v>
      </c>
      <c r="I360" s="70">
        <v>2</v>
      </c>
      <c r="J360" s="206">
        <f>'เลย '!F25</f>
        <v>269596.88</v>
      </c>
      <c r="K360" s="207">
        <f>'เลย '!AK25</f>
        <v>323832.28000000003</v>
      </c>
      <c r="L360" s="207">
        <f>'เลย '!AL25</f>
        <v>94631.61</v>
      </c>
      <c r="M360" s="207">
        <f>'เลย '!AM25</f>
        <v>148426.88</v>
      </c>
      <c r="N360" s="3"/>
      <c r="O360" s="3"/>
      <c r="P360" s="3"/>
      <c r="Q360" s="77">
        <f t="shared" si="16"/>
        <v>-53795.270000000004</v>
      </c>
      <c r="R360" s="78">
        <f t="shared" si="17"/>
        <v>39.249941932807964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504</v>
      </c>
      <c r="H361" s="205">
        <v>1725</v>
      </c>
      <c r="I361" s="70">
        <v>2</v>
      </c>
      <c r="J361" s="206">
        <f>'เลย '!F26</f>
        <v>628682.30000000005</v>
      </c>
      <c r="K361" s="207">
        <f>'เลย '!AK26</f>
        <v>724627.32000000007</v>
      </c>
      <c r="L361" s="207">
        <f>'เลย '!AL26</f>
        <v>187199.44999999998</v>
      </c>
      <c r="M361" s="207">
        <f>'เลย '!AM26</f>
        <v>273000.3</v>
      </c>
      <c r="N361" s="3"/>
      <c r="O361" s="3"/>
      <c r="P361" s="3"/>
      <c r="Q361" s="77">
        <f t="shared" si="16"/>
        <v>-85800.85</v>
      </c>
      <c r="R361" s="78">
        <f t="shared" si="17"/>
        <v>108.52142028985506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505</v>
      </c>
      <c r="H362" s="205">
        <v>2404</v>
      </c>
      <c r="I362" s="70">
        <v>2</v>
      </c>
      <c r="J362" s="206">
        <f>'เลย '!F27</f>
        <v>746988.89</v>
      </c>
      <c r="K362" s="207">
        <f>'เลย '!AK27</f>
        <v>442226.79</v>
      </c>
      <c r="L362" s="207">
        <f>'เลย '!AL27</f>
        <v>203424.03</v>
      </c>
      <c r="M362" s="207">
        <f>'เลย '!AM27</f>
        <v>250215.19</v>
      </c>
      <c r="N362" s="3"/>
      <c r="O362" s="3"/>
      <c r="P362" s="3"/>
      <c r="Q362" s="77">
        <f t="shared" si="16"/>
        <v>-46791.16</v>
      </c>
      <c r="R362" s="78">
        <f t="shared" si="17"/>
        <v>84.618980865224628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506</v>
      </c>
      <c r="H363" s="205">
        <v>2019</v>
      </c>
      <c r="I363" s="70">
        <v>2</v>
      </c>
      <c r="J363" s="206">
        <f>'เลย '!F28</f>
        <v>792290.62</v>
      </c>
      <c r="K363" s="207">
        <f>'เลย '!AK28</f>
        <v>811031.69</v>
      </c>
      <c r="L363" s="207">
        <f>'เลย '!AL28</f>
        <v>109360.56</v>
      </c>
      <c r="M363" s="207">
        <f>'เลย '!AM28</f>
        <v>147901.23000000001</v>
      </c>
      <c r="N363" s="3"/>
      <c r="O363" s="3"/>
      <c r="P363" s="3"/>
      <c r="Q363" s="77">
        <f t="shared" si="16"/>
        <v>-38540.670000000013</v>
      </c>
      <c r="R363" s="78">
        <f t="shared" si="17"/>
        <v>54.165705794947996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507</v>
      </c>
      <c r="H364" s="205">
        <v>2098</v>
      </c>
      <c r="I364" s="70">
        <v>2</v>
      </c>
      <c r="J364" s="206">
        <f>'เลย '!F29</f>
        <v>534654.96</v>
      </c>
      <c r="K364" s="207">
        <f>'เลย '!AK29</f>
        <v>599294.17999999993</v>
      </c>
      <c r="L364" s="207">
        <f>'เลย '!AL29</f>
        <v>152688.25</v>
      </c>
      <c r="M364" s="207">
        <f>'เลย '!AM29</f>
        <v>231824.45</v>
      </c>
      <c r="N364" s="3"/>
      <c r="O364" s="3"/>
      <c r="P364" s="3"/>
      <c r="Q364" s="77">
        <f t="shared" si="16"/>
        <v>-79136.200000000012</v>
      </c>
      <c r="R364" s="78">
        <f t="shared" si="17"/>
        <v>72.778002859866533</v>
      </c>
    </row>
    <row r="365" spans="1:18" ht="24.6" customHeight="1" x14ac:dyDescent="0.7">
      <c r="A365" s="209">
        <v>3</v>
      </c>
      <c r="B365" s="210" t="s">
        <v>40</v>
      </c>
      <c r="C365" s="210"/>
      <c r="D365" s="210"/>
      <c r="E365" s="210" t="s">
        <v>56</v>
      </c>
      <c r="F365" s="210"/>
      <c r="G365" s="210" t="s">
        <v>316</v>
      </c>
      <c r="H365" s="213">
        <f>SUM(H354:H364)</f>
        <v>29332</v>
      </c>
      <c r="I365" s="209"/>
      <c r="J365" s="212">
        <f>SUM(J354:J364)</f>
        <v>7843525.0999999996</v>
      </c>
      <c r="K365" s="212">
        <f>SUM(K354:K364)</f>
        <v>8006757.0700000003</v>
      </c>
      <c r="L365" s="212">
        <f>SUM(L354:L364)</f>
        <v>2472596.81</v>
      </c>
      <c r="M365" s="212">
        <f>SUM(M354:M364)</f>
        <v>3024554.49</v>
      </c>
      <c r="N365" s="210">
        <v>10</v>
      </c>
      <c r="O365" s="210">
        <v>10</v>
      </c>
      <c r="P365" s="210">
        <f>N365-O365</f>
        <v>0</v>
      </c>
      <c r="Q365" s="77">
        <f t="shared" si="16"/>
        <v>-551957.68000000017</v>
      </c>
      <c r="R365" s="78">
        <f>L365/H365</f>
        <v>84.296904745670261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5"/>
      <c r="I366" s="70"/>
      <c r="J366" s="206"/>
      <c r="K366" s="207"/>
      <c r="L366" s="208"/>
      <c r="M366" s="208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508</v>
      </c>
      <c r="H367" s="205">
        <v>3715</v>
      </c>
      <c r="I367" s="70">
        <v>3</v>
      </c>
      <c r="J367" s="206">
        <f>'เลย '!F30</f>
        <v>281333.12</v>
      </c>
      <c r="K367" s="207">
        <f>'เลย '!AK30</f>
        <v>390783.11</v>
      </c>
      <c r="L367" s="207">
        <f>'เลย '!AL30</f>
        <v>200016.9</v>
      </c>
      <c r="M367" s="207">
        <f>'เลย '!AM30</f>
        <v>467661.14</v>
      </c>
      <c r="N367" s="3"/>
      <c r="O367" s="3"/>
      <c r="P367" s="3"/>
      <c r="Q367" s="77">
        <f t="shared" si="16"/>
        <v>-267644.24</v>
      </c>
      <c r="R367" s="78">
        <f t="shared" si="17"/>
        <v>53.840349932705244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509</v>
      </c>
      <c r="H368" s="205">
        <v>4921</v>
      </c>
      <c r="I368" s="70">
        <v>4</v>
      </c>
      <c r="J368" s="206">
        <f>'เลย '!F31</f>
        <v>938081.61</v>
      </c>
      <c r="K368" s="207">
        <f>'เลย '!AK31</f>
        <v>1043663.97</v>
      </c>
      <c r="L368" s="207">
        <f>'เลย '!AL31</f>
        <v>242199.64</v>
      </c>
      <c r="M368" s="207">
        <f>'เลย '!AM31</f>
        <v>422122.77</v>
      </c>
      <c r="N368" s="3"/>
      <c r="O368" s="3"/>
      <c r="P368" s="3"/>
      <c r="Q368" s="77">
        <f t="shared" si="16"/>
        <v>-179923.13</v>
      </c>
      <c r="R368" s="78">
        <f t="shared" si="17"/>
        <v>49.217565535460274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510</v>
      </c>
      <c r="H369" s="205">
        <v>1297</v>
      </c>
      <c r="I369" s="70">
        <v>1</v>
      </c>
      <c r="J369" s="206">
        <f>'เลย '!F32</f>
        <v>690108.99</v>
      </c>
      <c r="K369" s="207">
        <f>'เลย '!AK32</f>
        <v>790830.07999999996</v>
      </c>
      <c r="L369" s="207">
        <f>'เลย '!AL32</f>
        <v>140980.46</v>
      </c>
      <c r="M369" s="207">
        <f>'เลย '!AM32</f>
        <v>224081.77</v>
      </c>
      <c r="N369" s="3"/>
      <c r="O369" s="3"/>
      <c r="P369" s="3"/>
      <c r="Q369" s="77">
        <f t="shared" si="16"/>
        <v>-83101.31</v>
      </c>
      <c r="R369" s="78">
        <f t="shared" si="17"/>
        <v>108.69734772552043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511</v>
      </c>
      <c r="H370" s="205">
        <v>4858</v>
      </c>
      <c r="I370" s="70">
        <v>4</v>
      </c>
      <c r="J370" s="206">
        <f>'เลย '!F33</f>
        <v>351987.44</v>
      </c>
      <c r="K370" s="207">
        <f>'เลย '!AK33</f>
        <v>401223.33999999997</v>
      </c>
      <c r="L370" s="207">
        <f>'เลย '!AL33</f>
        <v>157930.69</v>
      </c>
      <c r="M370" s="207">
        <f>'เลย '!AM33</f>
        <v>322044.29000000004</v>
      </c>
      <c r="N370" s="3"/>
      <c r="O370" s="3"/>
      <c r="P370" s="3"/>
      <c r="Q370" s="77">
        <f t="shared" si="16"/>
        <v>-164113.60000000003</v>
      </c>
      <c r="R370" s="78">
        <f t="shared" si="17"/>
        <v>32.509405104981475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512</v>
      </c>
      <c r="H371" s="205">
        <v>3362</v>
      </c>
      <c r="I371" s="70">
        <v>3</v>
      </c>
      <c r="J371" s="206">
        <f>'เลย '!F34</f>
        <v>319242.77</v>
      </c>
      <c r="K371" s="207">
        <f>'เลย '!AK34</f>
        <v>396239.91000000003</v>
      </c>
      <c r="L371" s="207">
        <f>'เลย '!AL34</f>
        <v>120201.04000000001</v>
      </c>
      <c r="M371" s="207">
        <f>'เลย '!AM34</f>
        <v>246652.52</v>
      </c>
      <c r="N371" s="3"/>
      <c r="O371" s="3"/>
      <c r="P371" s="3"/>
      <c r="Q371" s="77">
        <f t="shared" si="16"/>
        <v>-126451.47999999998</v>
      </c>
      <c r="R371" s="78">
        <f t="shared" si="17"/>
        <v>35.752837596668655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513</v>
      </c>
      <c r="H372" s="205">
        <v>2717</v>
      </c>
      <c r="I372" s="70">
        <v>2</v>
      </c>
      <c r="J372" s="206">
        <f>'เลย '!F35</f>
        <v>850034.03</v>
      </c>
      <c r="K372" s="207">
        <f>'เลย '!AK35</f>
        <v>883630.64</v>
      </c>
      <c r="L372" s="207">
        <f>'เลย '!AL35</f>
        <v>140880.34</v>
      </c>
      <c r="M372" s="207">
        <f>'เลย '!AM35</f>
        <v>288556.03999999998</v>
      </c>
      <c r="N372" s="3"/>
      <c r="O372" s="3"/>
      <c r="P372" s="3"/>
      <c r="Q372" s="77">
        <f t="shared" si="16"/>
        <v>-147675.69999999998</v>
      </c>
      <c r="R372" s="78">
        <f t="shared" si="17"/>
        <v>51.85143172616857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514</v>
      </c>
      <c r="H373" s="205">
        <v>1641</v>
      </c>
      <c r="I373" s="70">
        <v>2</v>
      </c>
      <c r="J373" s="206">
        <f>'เลย '!F36</f>
        <v>620651.64</v>
      </c>
      <c r="K373" s="207">
        <f>'เลย '!AK36</f>
        <v>632606.73</v>
      </c>
      <c r="L373" s="207">
        <f>'เลย '!AL36</f>
        <v>100714.09</v>
      </c>
      <c r="M373" s="207">
        <f>'เลย '!AM36</f>
        <v>145226.25999999998</v>
      </c>
      <c r="N373" s="3"/>
      <c r="O373" s="3"/>
      <c r="P373" s="3"/>
      <c r="Q373" s="77">
        <f t="shared" si="16"/>
        <v>-44512.169999999984</v>
      </c>
      <c r="R373" s="78">
        <f t="shared" si="17"/>
        <v>61.373607556368064</v>
      </c>
    </row>
    <row r="374" spans="1:18" ht="24.6" customHeight="1" x14ac:dyDescent="0.7">
      <c r="A374" s="209">
        <v>4</v>
      </c>
      <c r="B374" s="210" t="s">
        <v>40</v>
      </c>
      <c r="C374" s="210"/>
      <c r="D374" s="210"/>
      <c r="E374" s="210" t="s">
        <v>56</v>
      </c>
      <c r="F374" s="210"/>
      <c r="G374" s="210" t="s">
        <v>320</v>
      </c>
      <c r="H374" s="213">
        <f>SUM(H366:H373)</f>
        <v>22511</v>
      </c>
      <c r="I374" s="209"/>
      <c r="J374" s="212">
        <f>SUM(J366:J373)</f>
        <v>4051439.6</v>
      </c>
      <c r="K374" s="212">
        <f>SUM(K366:K373)</f>
        <v>4538977.78</v>
      </c>
      <c r="L374" s="212">
        <f>SUM(L366:L373)</f>
        <v>1102923.1599999999</v>
      </c>
      <c r="M374" s="212">
        <f>SUM(M366:M373)</f>
        <v>2116344.79</v>
      </c>
      <c r="N374" s="210">
        <v>7</v>
      </c>
      <c r="O374" s="210">
        <v>7</v>
      </c>
      <c r="P374" s="210">
        <f>N374-O374</f>
        <v>0</v>
      </c>
      <c r="Q374" s="77">
        <f t="shared" si="16"/>
        <v>-1013421.6300000001</v>
      </c>
      <c r="R374" s="78">
        <f>L374/H374</f>
        <v>48.994854071342893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5"/>
      <c r="I375" s="70"/>
      <c r="J375" s="206"/>
      <c r="K375" s="207"/>
      <c r="L375" s="208"/>
      <c r="M375" s="208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515</v>
      </c>
      <c r="H376" s="205">
        <v>1166</v>
      </c>
      <c r="I376" s="70">
        <v>1</v>
      </c>
      <c r="J376" s="206">
        <f>'เลย '!F37</f>
        <v>604641.47</v>
      </c>
      <c r="K376" s="207">
        <f>'เลย '!AK37</f>
        <v>674732.14</v>
      </c>
      <c r="L376" s="207">
        <f>'เลย '!AL37</f>
        <v>16574.63</v>
      </c>
      <c r="M376" s="207">
        <f>'เลย '!AM37</f>
        <v>87387.63</v>
      </c>
      <c r="N376" s="3"/>
      <c r="O376" s="3"/>
      <c r="P376" s="3"/>
      <c r="Q376" s="77">
        <f t="shared" si="16"/>
        <v>-70813</v>
      </c>
      <c r="R376" s="78">
        <f t="shared" si="17"/>
        <v>14.214948542024015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516</v>
      </c>
      <c r="H377" s="205">
        <v>597</v>
      </c>
      <c r="I377" s="70">
        <v>1</v>
      </c>
      <c r="J377" s="206">
        <f>'เลย '!F38</f>
        <v>660977.77</v>
      </c>
      <c r="K377" s="207">
        <f>'เลย '!AK38</f>
        <v>681285.90000000014</v>
      </c>
      <c r="L377" s="207">
        <f>'เลย '!AL38</f>
        <v>8586.52</v>
      </c>
      <c r="M377" s="207">
        <f>'เลย '!AM38</f>
        <v>37792.910000000003</v>
      </c>
      <c r="N377" s="3"/>
      <c r="O377" s="3"/>
      <c r="P377" s="3"/>
      <c r="Q377" s="77">
        <f t="shared" si="16"/>
        <v>-29206.390000000003</v>
      </c>
      <c r="R377" s="78">
        <f t="shared" si="17"/>
        <v>14.382780569514239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517</v>
      </c>
      <c r="H378" s="205">
        <v>3832</v>
      </c>
      <c r="I378" s="70">
        <v>3</v>
      </c>
      <c r="J378" s="206">
        <f>'เลย '!F39</f>
        <v>1746144.13</v>
      </c>
      <c r="K378" s="207">
        <f>'เลย '!AK39</f>
        <v>1936872.69</v>
      </c>
      <c r="L378" s="207">
        <f>'เลย '!AL39</f>
        <v>53801.47</v>
      </c>
      <c r="M378" s="207">
        <f>'เลย '!AM39</f>
        <v>100084.7</v>
      </c>
      <c r="N378" s="3"/>
      <c r="O378" s="3"/>
      <c r="P378" s="3"/>
      <c r="Q378" s="77">
        <f t="shared" si="16"/>
        <v>-46283.229999999996</v>
      </c>
      <c r="R378" s="78">
        <f t="shared" si="17"/>
        <v>14.040049582463466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518</v>
      </c>
      <c r="H379" s="205">
        <v>4337</v>
      </c>
      <c r="I379" s="70">
        <v>3</v>
      </c>
      <c r="J379" s="206">
        <f>'เลย '!F40</f>
        <v>188735.6</v>
      </c>
      <c r="K379" s="207">
        <f>'เลย '!AK40</f>
        <v>327853.22000000003</v>
      </c>
      <c r="L379" s="207">
        <f>'เลย '!AL40</f>
        <v>106665.47</v>
      </c>
      <c r="M379" s="207">
        <f>'เลย '!AM40</f>
        <v>159243.13</v>
      </c>
      <c r="N379" s="3"/>
      <c r="O379" s="3"/>
      <c r="P379" s="3"/>
      <c r="Q379" s="77">
        <f t="shared" si="16"/>
        <v>-52577.66</v>
      </c>
      <c r="R379" s="78">
        <f t="shared" si="17"/>
        <v>24.59429790177542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519</v>
      </c>
      <c r="H380" s="205">
        <v>2216</v>
      </c>
      <c r="I380" s="70">
        <v>2</v>
      </c>
      <c r="J380" s="206">
        <f>'เลย '!F41</f>
        <v>455828.83</v>
      </c>
      <c r="K380" s="207">
        <f>'เลย '!AK41</f>
        <v>480014.32000000007</v>
      </c>
      <c r="L380" s="207">
        <f>'เลย '!AL41</f>
        <v>26057.34</v>
      </c>
      <c r="M380" s="207">
        <f>'เลย '!AM41</f>
        <v>90434.03</v>
      </c>
      <c r="N380" s="3"/>
      <c r="O380" s="3"/>
      <c r="P380" s="3"/>
      <c r="Q380" s="77">
        <f t="shared" si="16"/>
        <v>-64376.69</v>
      </c>
      <c r="R380" s="78">
        <f t="shared" si="17"/>
        <v>11.758727436823104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520</v>
      </c>
      <c r="H381" s="205">
        <v>1887</v>
      </c>
      <c r="I381" s="70">
        <v>2</v>
      </c>
      <c r="J381" s="206">
        <f>'เลย '!F42</f>
        <v>910928.29</v>
      </c>
      <c r="K381" s="207">
        <f>'เลย '!AK42</f>
        <v>958335.21000000008</v>
      </c>
      <c r="L381" s="207">
        <f>'เลย '!AL42</f>
        <v>14584.56</v>
      </c>
      <c r="M381" s="207">
        <f>'เลย '!AM42</f>
        <v>98208.53</v>
      </c>
      <c r="N381" s="3"/>
      <c r="O381" s="3"/>
      <c r="P381" s="3"/>
      <c r="Q381" s="77">
        <f t="shared" si="16"/>
        <v>-83623.97</v>
      </c>
      <c r="R381" s="78">
        <f t="shared" si="17"/>
        <v>7.7289666136724957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521</v>
      </c>
      <c r="H382" s="205">
        <v>1912</v>
      </c>
      <c r="I382" s="70">
        <v>2</v>
      </c>
      <c r="J382" s="206">
        <f>'เลย '!F43</f>
        <v>1748588.18</v>
      </c>
      <c r="K382" s="207">
        <f>'เลย '!AK43</f>
        <v>1865080.31</v>
      </c>
      <c r="L382" s="207">
        <f>'เลย '!AL43</f>
        <v>15871.96</v>
      </c>
      <c r="M382" s="207">
        <f>'เลย '!AM43</f>
        <v>61099.4</v>
      </c>
      <c r="N382" s="3"/>
      <c r="O382" s="3"/>
      <c r="P382" s="3"/>
      <c r="Q382" s="77">
        <f t="shared" si="16"/>
        <v>-45227.44</v>
      </c>
      <c r="R382" s="78">
        <f t="shared" si="17"/>
        <v>8.30123430962343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522</v>
      </c>
      <c r="H383" s="205">
        <v>4827</v>
      </c>
      <c r="I383" s="70">
        <v>4</v>
      </c>
      <c r="J383" s="206">
        <f>'เลย '!F44</f>
        <v>813130.93</v>
      </c>
      <c r="K383" s="207">
        <f>'เลย '!AK44</f>
        <v>961055.63000000012</v>
      </c>
      <c r="L383" s="207">
        <f>'เลย '!AL44</f>
        <v>33124.01</v>
      </c>
      <c r="M383" s="207">
        <f>'เลย '!AM44</f>
        <v>149721.78999999998</v>
      </c>
      <c r="N383" s="3"/>
      <c r="O383" s="3"/>
      <c r="P383" s="3"/>
      <c r="Q383" s="77">
        <f t="shared" si="16"/>
        <v>-116597.77999999997</v>
      </c>
      <c r="R383" s="78">
        <f t="shared" si="17"/>
        <v>6.8622353428630625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523</v>
      </c>
      <c r="H384" s="205">
        <v>5175</v>
      </c>
      <c r="I384" s="70">
        <v>4</v>
      </c>
      <c r="J384" s="206">
        <f>'เลย '!F45</f>
        <v>3029541.89</v>
      </c>
      <c r="K384" s="207">
        <f>'เลย '!AK45</f>
        <v>3607762.16</v>
      </c>
      <c r="L384" s="207">
        <f>'เลย '!AL45</f>
        <v>46140.65</v>
      </c>
      <c r="M384" s="207">
        <f>'เลย '!AM45</f>
        <v>184514.35</v>
      </c>
      <c r="N384" s="3"/>
      <c r="O384" s="3"/>
      <c r="P384" s="3"/>
      <c r="Q384" s="77">
        <f t="shared" si="16"/>
        <v>-138373.70000000001</v>
      </c>
      <c r="R384" s="78">
        <f t="shared" si="17"/>
        <v>8.9160676328502415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524</v>
      </c>
      <c r="H385" s="205">
        <v>3273</v>
      </c>
      <c r="I385" s="70">
        <v>3</v>
      </c>
      <c r="J385" s="206">
        <f>'เลย '!F46</f>
        <v>551813.19999999995</v>
      </c>
      <c r="K385" s="207">
        <f>'เลย '!AK46</f>
        <v>1029666.1199999999</v>
      </c>
      <c r="L385" s="207">
        <f>'เลย '!AL46</f>
        <v>21041.71</v>
      </c>
      <c r="M385" s="207">
        <f>'เลย '!AM46</f>
        <v>101349.53</v>
      </c>
      <c r="N385" s="3"/>
      <c r="O385" s="3"/>
      <c r="P385" s="3"/>
      <c r="Q385" s="77">
        <f t="shared" si="16"/>
        <v>-80307.820000000007</v>
      </c>
      <c r="R385" s="78">
        <f t="shared" si="17"/>
        <v>6.4288756492514514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525</v>
      </c>
      <c r="H386" s="205">
        <v>1988</v>
      </c>
      <c r="I386" s="70">
        <v>2</v>
      </c>
      <c r="J386" s="206">
        <f>'เลย '!F47</f>
        <v>79686.59</v>
      </c>
      <c r="K386" s="207">
        <f>'เลย '!AK47</f>
        <v>231992.46000000002</v>
      </c>
      <c r="L386" s="207">
        <f>'เลย '!AL47</f>
        <v>27835.02</v>
      </c>
      <c r="M386" s="207">
        <f>'เลย '!AM47</f>
        <v>67513.919999999998</v>
      </c>
      <c r="N386" s="3"/>
      <c r="O386" s="3"/>
      <c r="P386" s="3"/>
      <c r="Q386" s="77">
        <f t="shared" si="16"/>
        <v>-39678.899999999994</v>
      </c>
      <c r="R386" s="78">
        <f t="shared" si="17"/>
        <v>14.001519114688129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526</v>
      </c>
      <c r="H387" s="205">
        <v>1497</v>
      </c>
      <c r="I387" s="70">
        <v>1</v>
      </c>
      <c r="J387" s="206">
        <f>'เลย '!F48</f>
        <v>807883.62</v>
      </c>
      <c r="K387" s="207">
        <f>'เลย '!AK48</f>
        <v>886698.49</v>
      </c>
      <c r="L387" s="207">
        <f>'เลย '!AL48</f>
        <v>16002.42</v>
      </c>
      <c r="M387" s="207">
        <f>'เลย '!AM48</f>
        <v>96630.65</v>
      </c>
      <c r="N387" s="3"/>
      <c r="O387" s="3"/>
      <c r="P387" s="3"/>
      <c r="Q387" s="77">
        <f t="shared" si="16"/>
        <v>-80628.23</v>
      </c>
      <c r="R387" s="78">
        <f t="shared" si="17"/>
        <v>10.689659318637275</v>
      </c>
    </row>
    <row r="388" spans="1:18" ht="24.6" customHeight="1" x14ac:dyDescent="0.7">
      <c r="A388" s="209">
        <v>5</v>
      </c>
      <c r="B388" s="210" t="s">
        <v>40</v>
      </c>
      <c r="C388" s="210"/>
      <c r="D388" s="210"/>
      <c r="E388" s="210" t="s">
        <v>56</v>
      </c>
      <c r="F388" s="210"/>
      <c r="G388" s="210" t="s">
        <v>324</v>
      </c>
      <c r="H388" s="213">
        <f>SUM(H375:H387)</f>
        <v>32707</v>
      </c>
      <c r="I388" s="209"/>
      <c r="J388" s="212">
        <f>SUM(J375:J387)</f>
        <v>11597900.499999998</v>
      </c>
      <c r="K388" s="212">
        <f>SUM(K375:K387)</f>
        <v>13641348.650000002</v>
      </c>
      <c r="L388" s="212">
        <f>SUM(L375:L387)</f>
        <v>386285.76</v>
      </c>
      <c r="M388" s="212">
        <f>SUM(M375:M387)</f>
        <v>1233980.5699999998</v>
      </c>
      <c r="N388" s="210">
        <v>12</v>
      </c>
      <c r="O388" s="210">
        <v>12</v>
      </c>
      <c r="P388" s="210">
        <f>N388-O388</f>
        <v>0</v>
      </c>
      <c r="Q388" s="77">
        <f t="shared" si="16"/>
        <v>-847694.80999999982</v>
      </c>
      <c r="R388" s="78">
        <f>L388/H388</f>
        <v>11.810491943620631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5"/>
      <c r="I389" s="70"/>
      <c r="J389" s="206"/>
      <c r="K389" s="207"/>
      <c r="L389" s="208"/>
      <c r="M389" s="208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527</v>
      </c>
      <c r="H390" s="205">
        <v>1271</v>
      </c>
      <c r="I390" s="70">
        <v>1</v>
      </c>
      <c r="J390" s="206">
        <f>'เลย '!F49</f>
        <v>375945.46</v>
      </c>
      <c r="K390" s="207">
        <f>'เลย '!AK49</f>
        <v>365785.61000000004</v>
      </c>
      <c r="L390" s="207">
        <f>'เลย '!AL49</f>
        <v>170841.4</v>
      </c>
      <c r="M390" s="207">
        <f>'เลย '!AM49</f>
        <v>130124.9</v>
      </c>
      <c r="N390" s="3"/>
      <c r="O390" s="3"/>
      <c r="P390" s="3"/>
      <c r="Q390" s="77">
        <f t="shared" si="16"/>
        <v>40716.5</v>
      </c>
      <c r="R390" s="78">
        <f t="shared" si="17"/>
        <v>134.414948859166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528</v>
      </c>
      <c r="H391" s="205">
        <v>1365</v>
      </c>
      <c r="I391" s="70">
        <v>1</v>
      </c>
      <c r="J391" s="206">
        <f>'เลย '!F50</f>
        <v>238562.62</v>
      </c>
      <c r="K391" s="207">
        <f>'เลย '!AK50</f>
        <v>224720.2</v>
      </c>
      <c r="L391" s="207">
        <f>'เลย '!AL50</f>
        <v>326401.99</v>
      </c>
      <c r="M391" s="207">
        <f>'เลย '!AM50</f>
        <v>311546.23999999999</v>
      </c>
      <c r="N391" s="3"/>
      <c r="O391" s="3"/>
      <c r="P391" s="3"/>
      <c r="Q391" s="77">
        <f t="shared" si="16"/>
        <v>14855.75</v>
      </c>
      <c r="R391" s="78">
        <f t="shared" si="17"/>
        <v>239.122336996337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529</v>
      </c>
      <c r="H392" s="205">
        <v>2637</v>
      </c>
      <c r="I392" s="70">
        <v>2</v>
      </c>
      <c r="J392" s="206">
        <f>'เลย '!F51</f>
        <v>327222.24</v>
      </c>
      <c r="K392" s="207">
        <f>'เลย '!AK51</f>
        <v>334269.63</v>
      </c>
      <c r="L392" s="207">
        <f>'เลย '!AL51</f>
        <v>252547.37</v>
      </c>
      <c r="M392" s="207">
        <f>'เลย '!AM51</f>
        <v>213934.97</v>
      </c>
      <c r="N392" s="3"/>
      <c r="O392" s="3"/>
      <c r="P392" s="3"/>
      <c r="Q392" s="77">
        <f t="shared" si="16"/>
        <v>38612.399999999994</v>
      </c>
      <c r="R392" s="78">
        <f t="shared" si="17"/>
        <v>95.770712931361388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530</v>
      </c>
      <c r="H393" s="205">
        <v>1170</v>
      </c>
      <c r="I393" s="70">
        <v>1</v>
      </c>
      <c r="J393" s="206">
        <f>'เลย '!F52</f>
        <v>287919.24</v>
      </c>
      <c r="K393" s="207">
        <f>'เลย '!AK52</f>
        <v>301982.24</v>
      </c>
      <c r="L393" s="207">
        <f>'เลย '!AL52</f>
        <v>185203.26</v>
      </c>
      <c r="M393" s="207">
        <f>'เลย '!AM52</f>
        <v>139156.93000000002</v>
      </c>
      <c r="N393" s="3"/>
      <c r="O393" s="3"/>
      <c r="P393" s="3"/>
      <c r="Q393" s="77">
        <f t="shared" si="16"/>
        <v>46046.329999999987</v>
      </c>
      <c r="R393" s="78">
        <f t="shared" si="17"/>
        <v>158.29338461538461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531</v>
      </c>
      <c r="H394" s="205">
        <v>892</v>
      </c>
      <c r="I394" s="70">
        <v>1</v>
      </c>
      <c r="J394" s="206">
        <f>'เลย '!F53</f>
        <v>280075.99</v>
      </c>
      <c r="K394" s="207">
        <f>'เลย '!AK53</f>
        <v>268171.20999999996</v>
      </c>
      <c r="L394" s="207">
        <f>'เลย '!AL53</f>
        <v>208915.63</v>
      </c>
      <c r="M394" s="207">
        <f>'เลย '!AM53</f>
        <v>166085.4</v>
      </c>
      <c r="N394" s="3"/>
      <c r="O394" s="3"/>
      <c r="P394" s="3"/>
      <c r="Q394" s="77">
        <f t="shared" si="16"/>
        <v>42830.23000000001</v>
      </c>
      <c r="R394" s="78">
        <f t="shared" si="17"/>
        <v>234.2103475336323</v>
      </c>
    </row>
    <row r="395" spans="1:18" ht="24.6" customHeight="1" x14ac:dyDescent="0.7">
      <c r="A395" s="209">
        <v>7</v>
      </c>
      <c r="B395" s="210" t="s">
        <v>40</v>
      </c>
      <c r="C395" s="210"/>
      <c r="D395" s="210"/>
      <c r="E395" s="210" t="s">
        <v>56</v>
      </c>
      <c r="F395" s="210"/>
      <c r="G395" s="210" t="s">
        <v>328</v>
      </c>
      <c r="H395" s="213">
        <f>SUM(H389:H394)</f>
        <v>7335</v>
      </c>
      <c r="I395" s="209"/>
      <c r="J395" s="212">
        <f>SUM(J389:J394)</f>
        <v>1509725.55</v>
      </c>
      <c r="K395" s="212">
        <f>SUM(K389:K394)</f>
        <v>1494928.8900000001</v>
      </c>
      <c r="L395" s="212">
        <f>SUM(L389:L394)</f>
        <v>1143909.6499999999</v>
      </c>
      <c r="M395" s="212">
        <f>SUM(M389:M394)</f>
        <v>960848.44000000006</v>
      </c>
      <c r="N395" s="210">
        <v>5</v>
      </c>
      <c r="O395" s="210">
        <v>5</v>
      </c>
      <c r="P395" s="210">
        <f>N395-O395</f>
        <v>0</v>
      </c>
      <c r="Q395" s="77">
        <f t="shared" si="16"/>
        <v>183061.20999999985</v>
      </c>
      <c r="R395" s="78">
        <f>L395/H395</f>
        <v>155.95223585548737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5"/>
      <c r="I396" s="70"/>
      <c r="J396" s="206"/>
      <c r="K396" s="207"/>
      <c r="L396" s="208"/>
      <c r="M396" s="208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532</v>
      </c>
      <c r="H397" s="205">
        <v>2178</v>
      </c>
      <c r="I397" s="70">
        <v>2</v>
      </c>
      <c r="J397" s="206">
        <f>'เลย '!F54</f>
        <v>82336.039999999994</v>
      </c>
      <c r="K397" s="207">
        <f>'เลย '!AK54</f>
        <v>461408.88</v>
      </c>
      <c r="L397" s="207">
        <f>'เลย '!AL54</f>
        <v>394339.77</v>
      </c>
      <c r="M397" s="207">
        <f>'เลย '!AM54</f>
        <v>384154.7</v>
      </c>
      <c r="N397" s="3"/>
      <c r="O397" s="3"/>
      <c r="P397" s="3"/>
      <c r="Q397" s="77">
        <f t="shared" si="16"/>
        <v>10185.070000000007</v>
      </c>
      <c r="R397" s="78">
        <f t="shared" si="17"/>
        <v>181.0559090909091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533</v>
      </c>
      <c r="H398" s="205">
        <v>1575</v>
      </c>
      <c r="I398" s="70">
        <v>2</v>
      </c>
      <c r="J398" s="206">
        <f>'เลย '!F55</f>
        <v>259783.67999999999</v>
      </c>
      <c r="K398" s="207">
        <f>'เลย '!AK55</f>
        <v>544219.53</v>
      </c>
      <c r="L398" s="207">
        <f>'เลย '!AL55</f>
        <v>183427.83000000002</v>
      </c>
      <c r="M398" s="207">
        <f>'เลย '!AM55</f>
        <v>211993.97999999998</v>
      </c>
      <c r="N398" s="3"/>
      <c r="O398" s="3"/>
      <c r="P398" s="3"/>
      <c r="Q398" s="77">
        <f t="shared" si="16"/>
        <v>-28566.149999999965</v>
      </c>
      <c r="R398" s="78">
        <f t="shared" si="17"/>
        <v>116.46211428571429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534</v>
      </c>
      <c r="H399" s="205">
        <v>1425</v>
      </c>
      <c r="I399" s="70">
        <v>1</v>
      </c>
      <c r="J399" s="206">
        <f>'เลย '!F56</f>
        <v>241913.19</v>
      </c>
      <c r="K399" s="207">
        <f>'เลย '!AK56</f>
        <v>212419.13</v>
      </c>
      <c r="L399" s="207">
        <f>'เลย '!AL56</f>
        <v>479038.85</v>
      </c>
      <c r="M399" s="207">
        <f>'เลย '!AM56</f>
        <v>459888.51</v>
      </c>
      <c r="N399" s="3"/>
      <c r="O399" s="3"/>
      <c r="P399" s="3"/>
      <c r="Q399" s="77">
        <f t="shared" si="16"/>
        <v>19150.339999999967</v>
      </c>
      <c r="R399" s="78">
        <f t="shared" si="17"/>
        <v>336.16761403508769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535</v>
      </c>
      <c r="H400" s="205">
        <v>1893</v>
      </c>
      <c r="I400" s="70">
        <v>2</v>
      </c>
      <c r="J400" s="206">
        <f>'เลย '!F57</f>
        <v>641120.04</v>
      </c>
      <c r="K400" s="207">
        <f>'เลย '!AK57</f>
        <v>469515.86</v>
      </c>
      <c r="L400" s="207">
        <f>'เลย '!AL57</f>
        <v>185033.21</v>
      </c>
      <c r="M400" s="207">
        <f>'เลย '!AM57</f>
        <v>189380.05000000002</v>
      </c>
      <c r="N400" s="3"/>
      <c r="O400" s="3"/>
      <c r="P400" s="3"/>
      <c r="Q400" s="77">
        <f t="shared" si="16"/>
        <v>-4346.8400000000256</v>
      </c>
      <c r="R400" s="78">
        <f t="shared" si="17"/>
        <v>97.746016904384575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536</v>
      </c>
      <c r="H401" s="205">
        <v>2527</v>
      </c>
      <c r="I401" s="70">
        <v>2</v>
      </c>
      <c r="J401" s="206">
        <f>'เลย '!F58</f>
        <v>89580.09</v>
      </c>
      <c r="K401" s="207">
        <f>'เลย '!AK58</f>
        <v>480964.14</v>
      </c>
      <c r="L401" s="207">
        <f>'เลย '!AL58</f>
        <v>115817.7</v>
      </c>
      <c r="M401" s="207">
        <f>'เลย '!AM58</f>
        <v>217604.04</v>
      </c>
      <c r="N401" s="3"/>
      <c r="O401" s="3"/>
      <c r="P401" s="3"/>
      <c r="Q401" s="77">
        <f t="shared" ref="Q401:Q450" si="18">L401-M401</f>
        <v>-101786.34000000001</v>
      </c>
      <c r="R401" s="78">
        <f t="shared" ref="R401:R449" si="19">L401/H401</f>
        <v>45.832093391373171</v>
      </c>
    </row>
    <row r="402" spans="1:18" ht="24.6" customHeight="1" x14ac:dyDescent="0.7">
      <c r="A402" s="209">
        <v>7</v>
      </c>
      <c r="B402" s="210" t="s">
        <v>40</v>
      </c>
      <c r="C402" s="210"/>
      <c r="D402" s="210"/>
      <c r="E402" s="210" t="s">
        <v>56</v>
      </c>
      <c r="F402" s="210"/>
      <c r="G402" s="210" t="s">
        <v>332</v>
      </c>
      <c r="H402" s="213">
        <f>SUM(H396:H401)</f>
        <v>9598</v>
      </c>
      <c r="I402" s="209"/>
      <c r="J402" s="212">
        <f>SUM(J396:J401)</f>
        <v>1314733.04</v>
      </c>
      <c r="K402" s="212">
        <f>SUM(K396:K401)</f>
        <v>2168527.54</v>
      </c>
      <c r="L402" s="212">
        <f>SUM(L396:L401)</f>
        <v>1357657.36</v>
      </c>
      <c r="M402" s="212">
        <f>SUM(M396:M401)</f>
        <v>1463021.28</v>
      </c>
      <c r="N402" s="210">
        <v>5</v>
      </c>
      <c r="O402" s="210">
        <v>5</v>
      </c>
      <c r="P402" s="210">
        <f>N402-O402</f>
        <v>0</v>
      </c>
      <c r="Q402" s="77">
        <f t="shared" si="18"/>
        <v>-105363.91999999993</v>
      </c>
      <c r="R402" s="78">
        <f>L402/H402</f>
        <v>141.45211085642842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5"/>
      <c r="I403" s="70"/>
      <c r="J403" s="206"/>
      <c r="K403" s="207"/>
      <c r="L403" s="208"/>
      <c r="M403" s="208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537</v>
      </c>
      <c r="H404" s="205">
        <v>1798</v>
      </c>
      <c r="I404" s="70">
        <v>2</v>
      </c>
      <c r="J404" s="206">
        <f>'เลย '!F59</f>
        <v>175526.76</v>
      </c>
      <c r="K404" s="207">
        <f>'เลย '!AK59</f>
        <v>147212.63</v>
      </c>
      <c r="L404" s="207">
        <f>'เลย '!AL59</f>
        <v>12335.74</v>
      </c>
      <c r="M404" s="207">
        <f>'เลย '!AM59</f>
        <v>72719.179999999993</v>
      </c>
      <c r="N404" s="3"/>
      <c r="O404" s="3"/>
      <c r="P404" s="3"/>
      <c r="Q404" s="77">
        <f t="shared" si="18"/>
        <v>-60383.439999999995</v>
      </c>
      <c r="R404" s="78">
        <f t="shared" si="19"/>
        <v>6.8608120133481645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538</v>
      </c>
      <c r="H405" s="205">
        <v>2341</v>
      </c>
      <c r="I405" s="70">
        <v>2</v>
      </c>
      <c r="J405" s="206">
        <f>'เลย '!F60</f>
        <v>451645.12</v>
      </c>
      <c r="K405" s="207">
        <f>'เลย '!AK60</f>
        <v>398271.57</v>
      </c>
      <c r="L405" s="207">
        <f>'เลย '!AL60</f>
        <v>196761.72</v>
      </c>
      <c r="M405" s="207">
        <f>'เลย '!AM60</f>
        <v>294637.96000000002</v>
      </c>
      <c r="N405" s="3"/>
      <c r="O405" s="3"/>
      <c r="P405" s="3"/>
      <c r="Q405" s="77">
        <f t="shared" si="18"/>
        <v>-97876.24000000002</v>
      </c>
      <c r="R405" s="78">
        <f t="shared" si="19"/>
        <v>84.050286202477579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539</v>
      </c>
      <c r="H406" s="205">
        <v>2890</v>
      </c>
      <c r="I406" s="70">
        <v>2</v>
      </c>
      <c r="J406" s="206">
        <f>'เลย '!F61</f>
        <v>726252.3</v>
      </c>
      <c r="K406" s="207">
        <f>'เลย '!AK61</f>
        <v>353585.87000000005</v>
      </c>
      <c r="L406" s="207">
        <f>'เลย '!AL61</f>
        <v>137576.49</v>
      </c>
      <c r="M406" s="207">
        <f>'เลย '!AM61</f>
        <v>252080.24</v>
      </c>
      <c r="N406" s="3"/>
      <c r="O406" s="3"/>
      <c r="P406" s="3"/>
      <c r="Q406" s="77">
        <f t="shared" si="18"/>
        <v>-114503.75</v>
      </c>
      <c r="R406" s="78">
        <f t="shared" si="19"/>
        <v>47.604321799307954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540</v>
      </c>
      <c r="H407" s="205">
        <v>2426</v>
      </c>
      <c r="I407" s="70">
        <v>2</v>
      </c>
      <c r="J407" s="206">
        <f>'เลย '!F62</f>
        <v>269240.59000000003</v>
      </c>
      <c r="K407" s="207">
        <f>'เลย '!AK62</f>
        <v>264594.56</v>
      </c>
      <c r="L407" s="207">
        <f>'เลย '!AL62</f>
        <v>137118.87</v>
      </c>
      <c r="M407" s="207">
        <f>'เลย '!AM62</f>
        <v>272189.68</v>
      </c>
      <c r="N407" s="3"/>
      <c r="O407" s="3"/>
      <c r="P407" s="3"/>
      <c r="Q407" s="77">
        <f t="shared" si="18"/>
        <v>-135070.81</v>
      </c>
      <c r="R407" s="78">
        <f t="shared" si="19"/>
        <v>56.520556471558116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541</v>
      </c>
      <c r="H408" s="205">
        <v>642</v>
      </c>
      <c r="I408" s="70">
        <v>1</v>
      </c>
      <c r="J408" s="206">
        <f>'เลย '!F63</f>
        <v>261948.41</v>
      </c>
      <c r="K408" s="207">
        <f>'เลย '!AK63</f>
        <v>223913.30000000005</v>
      </c>
      <c r="L408" s="207">
        <f>'เลย '!AL63</f>
        <v>77086.559999999998</v>
      </c>
      <c r="M408" s="207">
        <f>'เลย '!AM63</f>
        <v>121806.89</v>
      </c>
      <c r="N408" s="3"/>
      <c r="O408" s="3"/>
      <c r="P408" s="3"/>
      <c r="Q408" s="77">
        <f t="shared" si="18"/>
        <v>-44720.33</v>
      </c>
      <c r="R408" s="78">
        <f t="shared" si="19"/>
        <v>120.07252336448597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542</v>
      </c>
      <c r="H409" s="205">
        <v>701</v>
      </c>
      <c r="I409" s="70">
        <v>1</v>
      </c>
      <c r="J409" s="206">
        <f>'เลย '!F64</f>
        <v>556022.35</v>
      </c>
      <c r="K409" s="207">
        <f>'เลย '!AK64</f>
        <v>537212.99</v>
      </c>
      <c r="L409" s="207">
        <f>'เลย '!AL64</f>
        <v>27424.89</v>
      </c>
      <c r="M409" s="207">
        <f>'เลย '!AM64</f>
        <v>78641.759999999995</v>
      </c>
      <c r="N409" s="3"/>
      <c r="O409" s="3"/>
      <c r="P409" s="3"/>
      <c r="Q409" s="77">
        <f t="shared" si="18"/>
        <v>-51216.869999999995</v>
      </c>
      <c r="R409" s="78">
        <f t="shared" si="19"/>
        <v>39.122524964336662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543</v>
      </c>
      <c r="H410" s="205">
        <v>803</v>
      </c>
      <c r="I410" s="70">
        <v>1</v>
      </c>
      <c r="J410" s="206">
        <f>'เลย '!F65</f>
        <v>433349.69</v>
      </c>
      <c r="K410" s="207">
        <f>'เลย '!AK65</f>
        <v>406080.86</v>
      </c>
      <c r="L410" s="207">
        <f>'เลย '!AL65</f>
        <v>143209.38</v>
      </c>
      <c r="M410" s="207">
        <f>'เลย '!AM65</f>
        <v>178545.9</v>
      </c>
      <c r="N410" s="3"/>
      <c r="O410" s="3"/>
      <c r="P410" s="3"/>
      <c r="Q410" s="77">
        <f t="shared" si="18"/>
        <v>-35336.51999999999</v>
      </c>
      <c r="R410" s="78">
        <f t="shared" si="19"/>
        <v>178.34293897882941</v>
      </c>
    </row>
    <row r="411" spans="1:18" ht="24.6" customHeight="1" x14ac:dyDescent="0.7">
      <c r="A411" s="209">
        <v>8</v>
      </c>
      <c r="B411" s="210" t="s">
        <v>40</v>
      </c>
      <c r="C411" s="210"/>
      <c r="D411" s="210"/>
      <c r="E411" s="210" t="s">
        <v>56</v>
      </c>
      <c r="F411" s="210"/>
      <c r="G411" s="210" t="s">
        <v>336</v>
      </c>
      <c r="H411" s="213">
        <f>SUM(H404:H410)</f>
        <v>11601</v>
      </c>
      <c r="I411" s="209"/>
      <c r="J411" s="212">
        <f>SUM(J403:J410)</f>
        <v>2873985.22</v>
      </c>
      <c r="K411" s="212">
        <f>SUM(K403:K410)</f>
        <v>2330871.7800000003</v>
      </c>
      <c r="L411" s="212">
        <f>SUM(L403:L410)</f>
        <v>731513.64999999991</v>
      </c>
      <c r="M411" s="212">
        <f>SUM(M403:M410)</f>
        <v>1270621.6099999999</v>
      </c>
      <c r="N411" s="210">
        <v>7</v>
      </c>
      <c r="O411" s="210">
        <v>7</v>
      </c>
      <c r="P411" s="210">
        <f>N411-O411</f>
        <v>0</v>
      </c>
      <c r="Q411" s="77">
        <f t="shared" si="18"/>
        <v>-539107.96</v>
      </c>
      <c r="R411" s="78">
        <f>L411/H411</f>
        <v>63.056085682268765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5"/>
      <c r="I412" s="70"/>
      <c r="J412" s="206"/>
      <c r="K412" s="207"/>
      <c r="L412" s="208"/>
      <c r="M412" s="208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544</v>
      </c>
      <c r="H413" s="205">
        <v>3708</v>
      </c>
      <c r="I413" s="70">
        <v>3</v>
      </c>
      <c r="J413" s="206">
        <f>'เลย '!F66</f>
        <v>363192.86</v>
      </c>
      <c r="K413" s="207">
        <f>'เลย '!AK66</f>
        <v>401152.76</v>
      </c>
      <c r="L413" s="207">
        <f>'เลย '!AL66</f>
        <v>89065.41</v>
      </c>
      <c r="M413" s="207">
        <f>'เลย '!AM66</f>
        <v>125494.46</v>
      </c>
      <c r="N413" s="3"/>
      <c r="O413" s="3"/>
      <c r="P413" s="3"/>
      <c r="Q413" s="77">
        <f t="shared" si="18"/>
        <v>-36429.050000000003</v>
      </c>
      <c r="R413" s="78">
        <f t="shared" si="19"/>
        <v>24.019797734627833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545</v>
      </c>
      <c r="H414" s="205">
        <v>6916</v>
      </c>
      <c r="I414" s="70">
        <v>5</v>
      </c>
      <c r="J414" s="206">
        <f>'เลย '!F67</f>
        <v>34943.81</v>
      </c>
      <c r="K414" s="207">
        <f>'เลย '!AK67</f>
        <v>69774.320000000007</v>
      </c>
      <c r="L414" s="207">
        <f>'เลย '!AL67</f>
        <v>325520.44</v>
      </c>
      <c r="M414" s="207">
        <f>'เลย '!AM67</f>
        <v>360305.05</v>
      </c>
      <c r="N414" s="3"/>
      <c r="O414" s="3"/>
      <c r="P414" s="3"/>
      <c r="Q414" s="77">
        <f t="shared" si="18"/>
        <v>-34784.609999999986</v>
      </c>
      <c r="R414" s="78">
        <f t="shared" si="19"/>
        <v>47.067732793522268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546</v>
      </c>
      <c r="H415" s="205">
        <v>4950</v>
      </c>
      <c r="I415" s="70">
        <v>4</v>
      </c>
      <c r="J415" s="206">
        <f>'เลย '!F68</f>
        <v>92718.37</v>
      </c>
      <c r="K415" s="207">
        <f>'เลย '!AK68</f>
        <v>371936</v>
      </c>
      <c r="L415" s="207">
        <f>'เลย '!AL68</f>
        <v>118209</v>
      </c>
      <c r="M415" s="207">
        <f>'เลย '!AM68</f>
        <v>410480.16000000003</v>
      </c>
      <c r="N415" s="3"/>
      <c r="O415" s="3"/>
      <c r="P415" s="3"/>
      <c r="Q415" s="77">
        <f t="shared" si="18"/>
        <v>-292271.16000000003</v>
      </c>
      <c r="R415" s="78">
        <f t="shared" si="19"/>
        <v>23.880606060606059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547</v>
      </c>
      <c r="H416" s="205">
        <v>3876</v>
      </c>
      <c r="I416" s="70">
        <v>3</v>
      </c>
      <c r="J416" s="206">
        <f>'เลย '!F69</f>
        <v>207999.19</v>
      </c>
      <c r="K416" s="207">
        <f>'เลย '!AK69</f>
        <v>336680.81</v>
      </c>
      <c r="L416" s="207">
        <f>'เลย '!AL69</f>
        <v>224520</v>
      </c>
      <c r="M416" s="207">
        <f>'เลย '!AM69</f>
        <v>343695.92</v>
      </c>
      <c r="N416" s="3"/>
      <c r="O416" s="3"/>
      <c r="P416" s="3"/>
      <c r="Q416" s="77">
        <f t="shared" si="18"/>
        <v>-119175.91999999998</v>
      </c>
      <c r="R416" s="78">
        <f t="shared" si="19"/>
        <v>57.925696594427244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548</v>
      </c>
      <c r="H417" s="205">
        <v>1854</v>
      </c>
      <c r="I417" s="70">
        <v>2</v>
      </c>
      <c r="J417" s="206">
        <f>'เลย '!F70</f>
        <v>580911.21</v>
      </c>
      <c r="K417" s="207">
        <f>'เลย '!AK70</f>
        <v>766275.03999999992</v>
      </c>
      <c r="L417" s="207">
        <f>'เลย '!AL70</f>
        <v>6015.29</v>
      </c>
      <c r="M417" s="207">
        <f>'เลย '!AM70</f>
        <v>84078.5</v>
      </c>
      <c r="N417" s="3"/>
      <c r="O417" s="3"/>
      <c r="P417" s="3"/>
      <c r="Q417" s="77">
        <f t="shared" si="18"/>
        <v>-78063.210000000006</v>
      </c>
      <c r="R417" s="78">
        <f t="shared" si="19"/>
        <v>3.2444929881337647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549</v>
      </c>
      <c r="H418" s="205">
        <v>6037</v>
      </c>
      <c r="I418" s="70">
        <v>5</v>
      </c>
      <c r="J418" s="206">
        <f>'เลย '!F71</f>
        <v>170830.4</v>
      </c>
      <c r="K418" s="207">
        <f>'เลย '!AK71</f>
        <v>1423785.5999999999</v>
      </c>
      <c r="L418" s="207">
        <f>'เลย '!AL71</f>
        <v>228338.39</v>
      </c>
      <c r="M418" s="207">
        <f>'เลย '!AM71</f>
        <v>318919.01</v>
      </c>
      <c r="N418" s="3"/>
      <c r="O418" s="3"/>
      <c r="P418" s="3"/>
      <c r="Q418" s="77">
        <f t="shared" si="18"/>
        <v>-90580.62</v>
      </c>
      <c r="R418" s="78">
        <f t="shared" si="19"/>
        <v>37.823155540831543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550</v>
      </c>
      <c r="H419" s="205">
        <v>1678</v>
      </c>
      <c r="I419" s="70">
        <v>2</v>
      </c>
      <c r="J419" s="206">
        <f>'เลย '!F72</f>
        <v>283915.17</v>
      </c>
      <c r="K419" s="207">
        <f>'เลย '!AK72</f>
        <v>714247.76</v>
      </c>
      <c r="L419" s="207">
        <f>'เลย '!AL72</f>
        <v>10036.799999999999</v>
      </c>
      <c r="M419" s="207">
        <f>'เลย '!AM72</f>
        <v>51268.630000000005</v>
      </c>
      <c r="N419" s="3"/>
      <c r="O419" s="3"/>
      <c r="P419" s="3"/>
      <c r="Q419" s="77">
        <f t="shared" si="18"/>
        <v>-41231.83</v>
      </c>
      <c r="R419" s="78">
        <f t="shared" si="19"/>
        <v>5.9814064362336108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551</v>
      </c>
      <c r="H420" s="205">
        <v>3131</v>
      </c>
      <c r="I420" s="70">
        <v>3</v>
      </c>
      <c r="J420" s="206">
        <f>'เลย '!F73</f>
        <v>105148.15</v>
      </c>
      <c r="K420" s="207">
        <f>'เลย '!AK73</f>
        <v>541045.33000000007</v>
      </c>
      <c r="L420" s="207">
        <f>'เลย '!AL73</f>
        <v>13201.42</v>
      </c>
      <c r="M420" s="207">
        <f>'เลย '!AM73</f>
        <v>135606.96999999997</v>
      </c>
      <c r="N420" s="3"/>
      <c r="O420" s="3"/>
      <c r="P420" s="3"/>
      <c r="Q420" s="77">
        <f t="shared" si="18"/>
        <v>-122405.54999999997</v>
      </c>
      <c r="R420" s="78">
        <f t="shared" si="19"/>
        <v>4.2163589907377839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552</v>
      </c>
      <c r="H421" s="205">
        <v>3078</v>
      </c>
      <c r="I421" s="70">
        <v>3</v>
      </c>
      <c r="J421" s="206">
        <f>'เลย '!F74</f>
        <v>135455.81</v>
      </c>
      <c r="K421" s="207">
        <f>'เลย '!AK74</f>
        <v>1459891.6</v>
      </c>
      <c r="L421" s="207">
        <f>'เลย '!AL74</f>
        <v>8859.6200000000008</v>
      </c>
      <c r="M421" s="207">
        <f>'เลย '!AM74</f>
        <v>69115.08</v>
      </c>
      <c r="N421" s="3"/>
      <c r="O421" s="3"/>
      <c r="P421" s="3"/>
      <c r="Q421" s="77">
        <f t="shared" si="18"/>
        <v>-60255.46</v>
      </c>
      <c r="R421" s="78">
        <f t="shared" si="19"/>
        <v>2.8783690708252117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553</v>
      </c>
      <c r="H422" s="205">
        <v>4356</v>
      </c>
      <c r="I422" s="70">
        <v>3</v>
      </c>
      <c r="J422" s="206">
        <f>'เลย '!F75</f>
        <v>296762.76</v>
      </c>
      <c r="K422" s="207">
        <f>'เลย '!AK75</f>
        <v>316710.97000000003</v>
      </c>
      <c r="L422" s="207">
        <f>'เลย '!AL75</f>
        <v>10176.209999999999</v>
      </c>
      <c r="M422" s="207">
        <f>'เลย '!AM75</f>
        <v>86375.95</v>
      </c>
      <c r="N422" s="3"/>
      <c r="O422" s="3"/>
      <c r="P422" s="3"/>
      <c r="Q422" s="77">
        <f t="shared" si="18"/>
        <v>-76199.739999999991</v>
      </c>
      <c r="R422" s="78">
        <f t="shared" si="19"/>
        <v>2.3361363636363635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554</v>
      </c>
      <c r="H423" s="205">
        <v>5580</v>
      </c>
      <c r="I423" s="70">
        <v>4</v>
      </c>
      <c r="J423" s="206">
        <f>'เลย '!F76</f>
        <v>132362.64000000001</v>
      </c>
      <c r="K423" s="207">
        <f>'เลย '!AK76</f>
        <v>528942.76</v>
      </c>
      <c r="L423" s="207">
        <f>'เลย '!AL76</f>
        <v>363699.62</v>
      </c>
      <c r="M423" s="207">
        <f>'เลย '!AM76</f>
        <v>237675.09999999998</v>
      </c>
      <c r="N423" s="3"/>
      <c r="O423" s="3"/>
      <c r="P423" s="3"/>
      <c r="Q423" s="77">
        <f t="shared" si="18"/>
        <v>126024.52000000002</v>
      </c>
      <c r="R423" s="78">
        <f t="shared" si="19"/>
        <v>65.17914336917562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555</v>
      </c>
      <c r="H424" s="205">
        <v>5915</v>
      </c>
      <c r="I424" s="70">
        <v>4</v>
      </c>
      <c r="J424" s="206">
        <f>'เลย '!F77</f>
        <v>136234.42000000001</v>
      </c>
      <c r="K424" s="207">
        <f>'เลย '!AK77</f>
        <v>310540.61</v>
      </c>
      <c r="L424" s="207">
        <f>'เลย '!AL77</f>
        <v>113637.62</v>
      </c>
      <c r="M424" s="207">
        <f>'เลย '!AM77</f>
        <v>197762.05</v>
      </c>
      <c r="N424" s="3"/>
      <c r="O424" s="3"/>
      <c r="P424" s="3"/>
      <c r="Q424" s="77">
        <f t="shared" si="18"/>
        <v>-84124.43</v>
      </c>
      <c r="R424" s="78">
        <f t="shared" si="19"/>
        <v>19.211770076077766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556</v>
      </c>
      <c r="H425" s="205">
        <v>3232</v>
      </c>
      <c r="I425" s="70">
        <v>3</v>
      </c>
      <c r="J425" s="206">
        <f>'เลย '!F78</f>
        <v>82028.41</v>
      </c>
      <c r="K425" s="207">
        <f>'เลย '!AK78</f>
        <v>849383.62</v>
      </c>
      <c r="L425" s="207">
        <f>'เลย '!AL78</f>
        <v>9344.66</v>
      </c>
      <c r="M425" s="207">
        <f>'เลย '!AM78</f>
        <v>174682.52</v>
      </c>
      <c r="N425" s="3"/>
      <c r="O425" s="3"/>
      <c r="P425" s="3"/>
      <c r="Q425" s="77">
        <f t="shared" si="18"/>
        <v>-165337.85999999999</v>
      </c>
      <c r="R425" s="78">
        <f t="shared" si="19"/>
        <v>2.8912933168316832</v>
      </c>
    </row>
    <row r="426" spans="1:18" ht="24.6" customHeight="1" x14ac:dyDescent="0.7">
      <c r="A426" s="209">
        <v>9</v>
      </c>
      <c r="B426" s="210" t="s">
        <v>40</v>
      </c>
      <c r="C426" s="210"/>
      <c r="D426" s="210"/>
      <c r="E426" s="210" t="s">
        <v>56</v>
      </c>
      <c r="F426" s="210"/>
      <c r="G426" s="210" t="s">
        <v>340</v>
      </c>
      <c r="H426" s="213">
        <f>SUM(H412:H425)</f>
        <v>54311</v>
      </c>
      <c r="I426" s="209"/>
      <c r="J426" s="212">
        <f>SUM(J412:J425)</f>
        <v>2622503.1999999997</v>
      </c>
      <c r="K426" s="212">
        <f>SUM(K412:K425)</f>
        <v>8090367.1800000006</v>
      </c>
      <c r="L426" s="212">
        <f>SUM(L412:L425)</f>
        <v>1520624.4800000002</v>
      </c>
      <c r="M426" s="212">
        <f>SUM(M412:M425)</f>
        <v>2595459.4</v>
      </c>
      <c r="N426" s="210">
        <v>13</v>
      </c>
      <c r="O426" s="210">
        <v>13</v>
      </c>
      <c r="P426" s="210">
        <f>N426-O426</f>
        <v>0</v>
      </c>
      <c r="Q426" s="77">
        <f t="shared" si="18"/>
        <v>-1074834.9199999997</v>
      </c>
      <c r="R426" s="78">
        <f>L426/H426</f>
        <v>27.998462189979936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5"/>
      <c r="I427" s="70"/>
      <c r="J427" s="206"/>
      <c r="K427" s="207"/>
      <c r="L427" s="208"/>
      <c r="M427" s="208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557</v>
      </c>
      <c r="H428" s="205">
        <v>2514</v>
      </c>
      <c r="I428" s="70">
        <v>2</v>
      </c>
      <c r="J428" s="206">
        <f>'เลย '!F79</f>
        <v>2106103.58</v>
      </c>
      <c r="K428" s="207">
        <f>'เลย '!AK79</f>
        <v>2925408.67</v>
      </c>
      <c r="L428" s="207">
        <f>'เลย '!AL79</f>
        <v>169858</v>
      </c>
      <c r="M428" s="207">
        <f>'เลย '!AM79</f>
        <v>476025.46</v>
      </c>
      <c r="N428" s="3"/>
      <c r="O428" s="3"/>
      <c r="P428" s="3"/>
      <c r="Q428" s="77">
        <f t="shared" si="18"/>
        <v>-306167.46000000002</v>
      </c>
      <c r="R428" s="78">
        <f t="shared" si="19"/>
        <v>67.564836913285603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558</v>
      </c>
      <c r="H429" s="205">
        <v>5396</v>
      </c>
      <c r="I429" s="70">
        <v>4</v>
      </c>
      <c r="J429" s="206">
        <f>'เลย '!F80</f>
        <v>236930.51</v>
      </c>
      <c r="K429" s="207">
        <f>'เลย '!AK80</f>
        <v>762242.55</v>
      </c>
      <c r="L429" s="207">
        <f>'เลย '!AL80</f>
        <v>326959.65000000002</v>
      </c>
      <c r="M429" s="207">
        <f>'เลย '!AM80</f>
        <v>564265.93000000005</v>
      </c>
      <c r="N429" s="3"/>
      <c r="O429" s="3"/>
      <c r="P429" s="3"/>
      <c r="Q429" s="77">
        <f t="shared" si="18"/>
        <v>-237306.28000000003</v>
      </c>
      <c r="R429" s="78">
        <f t="shared" si="19"/>
        <v>60.592967012601932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559</v>
      </c>
      <c r="H430" s="205">
        <v>4181</v>
      </c>
      <c r="I430" s="70">
        <v>3</v>
      </c>
      <c r="J430" s="206">
        <f>'เลย '!F81</f>
        <v>529319.55000000005</v>
      </c>
      <c r="K430" s="207">
        <f>'เลย '!AK81</f>
        <v>756148.23</v>
      </c>
      <c r="L430" s="207">
        <f>'เลย '!AL81</f>
        <v>176266</v>
      </c>
      <c r="M430" s="207">
        <f>'เลย '!AM81</f>
        <v>282870.3</v>
      </c>
      <c r="N430" s="3"/>
      <c r="O430" s="3"/>
      <c r="P430" s="3"/>
      <c r="Q430" s="77">
        <f t="shared" si="18"/>
        <v>-106604.29999999999</v>
      </c>
      <c r="R430" s="78">
        <f t="shared" si="19"/>
        <v>42.158813680937577</v>
      </c>
    </row>
    <row r="431" spans="1:18" ht="24.6" customHeight="1" x14ac:dyDescent="0.7">
      <c r="A431" s="209">
        <v>10</v>
      </c>
      <c r="B431" s="210" t="s">
        <v>40</v>
      </c>
      <c r="C431" s="210"/>
      <c r="D431" s="210"/>
      <c r="E431" s="210" t="s">
        <v>56</v>
      </c>
      <c r="F431" s="210"/>
      <c r="G431" s="210" t="s">
        <v>344</v>
      </c>
      <c r="H431" s="213">
        <f>SUM(H427:H430)</f>
        <v>12091</v>
      </c>
      <c r="I431" s="209"/>
      <c r="J431" s="212">
        <f>SUM(J427:J430)</f>
        <v>2872353.6399999997</v>
      </c>
      <c r="K431" s="212">
        <f>SUM(K427:K430)</f>
        <v>4443799.4499999993</v>
      </c>
      <c r="L431" s="212">
        <f>SUM(L427:L430)</f>
        <v>673083.65</v>
      </c>
      <c r="M431" s="212">
        <f>SUM(M427:M430)</f>
        <v>1323161.6900000002</v>
      </c>
      <c r="N431" s="210">
        <v>3</v>
      </c>
      <c r="O431" s="210">
        <v>3</v>
      </c>
      <c r="P431" s="210">
        <f>N431-O431</f>
        <v>0</v>
      </c>
      <c r="Q431" s="77">
        <f t="shared" si="18"/>
        <v>-650078.04000000015</v>
      </c>
      <c r="R431" s="78">
        <f>L431/H431</f>
        <v>55.668153998842115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5"/>
      <c r="I432" s="70"/>
      <c r="J432" s="206"/>
      <c r="K432" s="207"/>
      <c r="L432" s="208"/>
      <c r="M432" s="208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560</v>
      </c>
      <c r="H433" s="205">
        <v>1410</v>
      </c>
      <c r="I433" s="70">
        <v>1</v>
      </c>
      <c r="J433" s="206">
        <f>'เลย '!F82</f>
        <v>529697.29</v>
      </c>
      <c r="K433" s="207">
        <f>'เลย '!AK82</f>
        <v>525565.53</v>
      </c>
      <c r="L433" s="207">
        <f>'เลย '!AL82</f>
        <v>163137.51999999999</v>
      </c>
      <c r="M433" s="207">
        <f>'เลย '!AM82</f>
        <v>217238.03999999998</v>
      </c>
      <c r="N433" s="3"/>
      <c r="O433" s="3"/>
      <c r="P433" s="3"/>
      <c r="Q433" s="77">
        <f t="shared" si="18"/>
        <v>-54100.51999999999</v>
      </c>
      <c r="R433" s="78">
        <f>L433/H433</f>
        <v>115.70036879432624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561</v>
      </c>
      <c r="H434" s="205">
        <v>4166</v>
      </c>
      <c r="I434" s="70">
        <v>3</v>
      </c>
      <c r="J434" s="206">
        <f>'เลย '!F83</f>
        <v>580543.36</v>
      </c>
      <c r="K434" s="207">
        <f>'เลย '!AK83</f>
        <v>612740.98</v>
      </c>
      <c r="L434" s="207">
        <f>'เลย '!AL83</f>
        <v>177780.16999999998</v>
      </c>
      <c r="M434" s="207">
        <f>'เลย '!AM83</f>
        <v>258122.00999999998</v>
      </c>
      <c r="N434" s="3"/>
      <c r="O434" s="3"/>
      <c r="P434" s="3"/>
      <c r="Q434" s="77">
        <f t="shared" si="18"/>
        <v>-80341.84</v>
      </c>
      <c r="R434" s="78">
        <f t="shared" si="19"/>
        <v>42.674068650984154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562</v>
      </c>
      <c r="H435" s="205">
        <v>3743</v>
      </c>
      <c r="I435" s="70">
        <v>3</v>
      </c>
      <c r="J435" s="206">
        <f>'เลย '!F84</f>
        <v>669965.11</v>
      </c>
      <c r="K435" s="207">
        <f>'เลย '!AK84</f>
        <v>632875.69999999995</v>
      </c>
      <c r="L435" s="207">
        <f>'เลย '!AL84</f>
        <v>196445.37</v>
      </c>
      <c r="M435" s="207">
        <f>'เลย '!AM84</f>
        <v>303738.89</v>
      </c>
      <c r="N435" s="3"/>
      <c r="O435" s="3"/>
      <c r="P435" s="3"/>
      <c r="Q435" s="77">
        <f t="shared" si="18"/>
        <v>-107293.52000000002</v>
      </c>
      <c r="R435" s="78">
        <f t="shared" si="19"/>
        <v>52.483401015228424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563</v>
      </c>
      <c r="H436" s="205">
        <v>1729</v>
      </c>
      <c r="I436" s="70">
        <v>2</v>
      </c>
      <c r="J436" s="206">
        <f>'เลย '!F85</f>
        <v>264080.24</v>
      </c>
      <c r="K436" s="207">
        <f>'เลย '!AK85</f>
        <v>232074.08000000002</v>
      </c>
      <c r="L436" s="207">
        <f>'เลย '!AL85</f>
        <v>89615.73</v>
      </c>
      <c r="M436" s="207">
        <f>'เลย '!AM85</f>
        <v>174953.61</v>
      </c>
      <c r="N436" s="3"/>
      <c r="O436" s="3"/>
      <c r="P436" s="3"/>
      <c r="Q436" s="77">
        <f t="shared" si="18"/>
        <v>-85337.87999999999</v>
      </c>
      <c r="R436" s="78">
        <f t="shared" si="19"/>
        <v>51.830960092539037</v>
      </c>
    </row>
    <row r="437" spans="1:18" ht="24.6" customHeight="1" x14ac:dyDescent="0.7">
      <c r="A437" s="209">
        <v>11</v>
      </c>
      <c r="B437" s="210" t="s">
        <v>40</v>
      </c>
      <c r="C437" s="210"/>
      <c r="D437" s="210"/>
      <c r="E437" s="210" t="s">
        <v>56</v>
      </c>
      <c r="F437" s="210"/>
      <c r="G437" s="210" t="s">
        <v>348</v>
      </c>
      <c r="H437" s="213">
        <f>SUM(H432:H436)</f>
        <v>11048</v>
      </c>
      <c r="I437" s="209"/>
      <c r="J437" s="212">
        <f>SUM(J432:J436)</f>
        <v>2044285.9999999998</v>
      </c>
      <c r="K437" s="212">
        <f>SUM(K432:K436)</f>
        <v>2003256.29</v>
      </c>
      <c r="L437" s="212">
        <f>SUM(L432:L436)</f>
        <v>626978.78999999992</v>
      </c>
      <c r="M437" s="212">
        <f>SUM(M432:M436)</f>
        <v>954052.54999999993</v>
      </c>
      <c r="N437" s="210">
        <v>4</v>
      </c>
      <c r="O437" s="210">
        <v>4</v>
      </c>
      <c r="P437" s="210">
        <f>N437-O437</f>
        <v>0</v>
      </c>
      <c r="Q437" s="77">
        <f t="shared" si="18"/>
        <v>-327073.76</v>
      </c>
      <c r="R437" s="78">
        <f>L437/H437</f>
        <v>56.750433562635763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5"/>
      <c r="I438" s="70"/>
      <c r="J438" s="206"/>
      <c r="K438" s="207"/>
      <c r="L438" s="208"/>
      <c r="M438" s="208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564</v>
      </c>
      <c r="H439" s="205">
        <v>5248</v>
      </c>
      <c r="I439" s="70">
        <v>4</v>
      </c>
      <c r="J439" s="206">
        <f>'เลย '!F86</f>
        <v>2047366.94</v>
      </c>
      <c r="K439" s="207">
        <f>'เลย '!AK86</f>
        <v>367503.93999999971</v>
      </c>
      <c r="L439" s="207">
        <f>'เลย '!AL86</f>
        <v>298892.73</v>
      </c>
      <c r="M439" s="207">
        <f>'เลย '!AM86</f>
        <v>475527.22</v>
      </c>
      <c r="N439" s="3"/>
      <c r="O439" s="3"/>
      <c r="P439" s="3"/>
      <c r="Q439" s="77">
        <f t="shared" si="18"/>
        <v>-176634.49</v>
      </c>
      <c r="R439" s="78">
        <f t="shared" si="19"/>
        <v>56.953645198170726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565</v>
      </c>
      <c r="H440" s="205">
        <v>2799</v>
      </c>
      <c r="I440" s="70">
        <v>2</v>
      </c>
      <c r="J440" s="206">
        <f>'เลย '!F87</f>
        <v>305328.7</v>
      </c>
      <c r="K440" s="207">
        <f>'เลย '!AK87</f>
        <v>308420.2</v>
      </c>
      <c r="L440" s="207">
        <f>'เลย '!AL87</f>
        <v>124469.02</v>
      </c>
      <c r="M440" s="207">
        <f>'เลย '!AM87</f>
        <v>235516.13999999998</v>
      </c>
      <c r="N440" s="3"/>
      <c r="O440" s="3"/>
      <c r="P440" s="3"/>
      <c r="Q440" s="77">
        <f t="shared" si="18"/>
        <v>-111047.11999999998</v>
      </c>
      <c r="R440" s="78">
        <f t="shared" si="19"/>
        <v>44.46910325116113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566</v>
      </c>
      <c r="H441" s="205">
        <v>1491</v>
      </c>
      <c r="I441" s="70">
        <v>1</v>
      </c>
      <c r="J441" s="206">
        <f>'เลย '!F88</f>
        <v>290507.33</v>
      </c>
      <c r="K441" s="207">
        <f>'เลย '!AK88</f>
        <v>89453.63</v>
      </c>
      <c r="L441" s="207">
        <f>'เลย '!AL88</f>
        <v>6031.56</v>
      </c>
      <c r="M441" s="207">
        <f>'เลย '!AM88</f>
        <v>81288.23</v>
      </c>
      <c r="N441" s="3"/>
      <c r="O441" s="3"/>
      <c r="P441" s="3"/>
      <c r="Q441" s="77">
        <f t="shared" si="18"/>
        <v>-75256.67</v>
      </c>
      <c r="R441" s="78">
        <f t="shared" si="19"/>
        <v>4.0453118712273648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567</v>
      </c>
      <c r="H442" s="205">
        <v>4741</v>
      </c>
      <c r="I442" s="70">
        <v>4</v>
      </c>
      <c r="J442" s="206">
        <f>'เลย '!F89</f>
        <v>1162636.55</v>
      </c>
      <c r="K442" s="207">
        <f>'เลย '!AK89</f>
        <v>308260.45000000007</v>
      </c>
      <c r="L442" s="207">
        <f>'เลย '!AL89</f>
        <v>199590.76</v>
      </c>
      <c r="M442" s="207">
        <f>'เลย '!AM89</f>
        <v>266599.81000000006</v>
      </c>
      <c r="N442" s="3"/>
      <c r="O442" s="3"/>
      <c r="P442" s="3"/>
      <c r="Q442" s="77">
        <f t="shared" si="18"/>
        <v>-67009.050000000047</v>
      </c>
      <c r="R442" s="78">
        <f t="shared" si="19"/>
        <v>42.098873655346978</v>
      </c>
    </row>
    <row r="443" spans="1:18" ht="24.6" customHeight="1" x14ac:dyDescent="0.7">
      <c r="A443" s="209">
        <v>12</v>
      </c>
      <c r="B443" s="210" t="s">
        <v>40</v>
      </c>
      <c r="C443" s="210"/>
      <c r="D443" s="210"/>
      <c r="E443" s="210" t="s">
        <v>56</v>
      </c>
      <c r="F443" s="210"/>
      <c r="G443" s="210" t="s">
        <v>352</v>
      </c>
      <c r="H443" s="213">
        <f>SUM(H438:H442)</f>
        <v>14279</v>
      </c>
      <c r="I443" s="209"/>
      <c r="J443" s="212">
        <f>SUM(J438:J442)</f>
        <v>3805839.5200000005</v>
      </c>
      <c r="K443" s="212">
        <f>SUM(K438:K442)</f>
        <v>1073638.2199999997</v>
      </c>
      <c r="L443" s="212">
        <f>SUM(L438:L442)</f>
        <v>628984.07000000007</v>
      </c>
      <c r="M443" s="212">
        <f>SUM(M438:M442)</f>
        <v>1058931.3999999999</v>
      </c>
      <c r="N443" s="210">
        <v>4</v>
      </c>
      <c r="O443" s="210">
        <v>4</v>
      </c>
      <c r="P443" s="210">
        <f>N443-O443</f>
        <v>0</v>
      </c>
      <c r="Q443" s="77">
        <f t="shared" si="18"/>
        <v>-429947.32999999984</v>
      </c>
      <c r="R443" s="78">
        <f>L443/H443</f>
        <v>44.049588206457038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5"/>
      <c r="I444" s="70"/>
      <c r="J444" s="206"/>
      <c r="K444" s="207"/>
      <c r="L444" s="208"/>
      <c r="M444" s="208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568</v>
      </c>
      <c r="H445" s="205">
        <v>3372</v>
      </c>
      <c r="I445" s="70">
        <v>3</v>
      </c>
      <c r="J445" s="206">
        <f>'เลย '!F90</f>
        <v>615275.9</v>
      </c>
      <c r="K445" s="207">
        <f>'เลย '!AK90</f>
        <v>668057.42000000004</v>
      </c>
      <c r="L445" s="207">
        <f>'เลย '!AL90</f>
        <v>8552.58</v>
      </c>
      <c r="M445" s="207">
        <f>'เลย '!AM90</f>
        <v>128389.24</v>
      </c>
      <c r="N445" s="3"/>
      <c r="O445" s="3"/>
      <c r="P445" s="3"/>
      <c r="Q445" s="77">
        <f t="shared" si="18"/>
        <v>-119836.66</v>
      </c>
      <c r="R445" s="78">
        <f t="shared" si="19"/>
        <v>2.5363523131672596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569</v>
      </c>
      <c r="H446" s="205">
        <v>3603</v>
      </c>
      <c r="I446" s="70">
        <v>3</v>
      </c>
      <c r="J446" s="206">
        <f>'เลย '!F91</f>
        <v>766325.35</v>
      </c>
      <c r="K446" s="207">
        <f>'เลย '!AK91</f>
        <v>768266.19</v>
      </c>
      <c r="L446" s="207">
        <f>'เลย '!AL91</f>
        <v>207517.22</v>
      </c>
      <c r="M446" s="207">
        <f>'เลย '!AM91</f>
        <v>333925.55999999994</v>
      </c>
      <c r="N446" s="3"/>
      <c r="O446" s="3"/>
      <c r="P446" s="3"/>
      <c r="Q446" s="77">
        <f t="shared" si="18"/>
        <v>-126408.33999999994</v>
      </c>
      <c r="R446" s="78">
        <f t="shared" si="19"/>
        <v>57.595675825700802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570</v>
      </c>
      <c r="H447" s="205">
        <v>1495</v>
      </c>
      <c r="I447" s="70">
        <v>1</v>
      </c>
      <c r="J447" s="206">
        <f>'เลย '!F92</f>
        <v>549260.5</v>
      </c>
      <c r="K447" s="207">
        <f>'เลย '!AK92</f>
        <v>633035.62</v>
      </c>
      <c r="L447" s="207">
        <f>'เลย '!AL92</f>
        <v>69370.19</v>
      </c>
      <c r="M447" s="207">
        <f>'เลย '!AM92</f>
        <v>157425.65999999997</v>
      </c>
      <c r="N447" s="3"/>
      <c r="O447" s="3"/>
      <c r="P447" s="3"/>
      <c r="Q447" s="77">
        <f t="shared" si="18"/>
        <v>-88055.469999999972</v>
      </c>
      <c r="R447" s="78">
        <f t="shared" si="19"/>
        <v>46.401464882943145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571</v>
      </c>
      <c r="H448" s="205">
        <v>2456</v>
      </c>
      <c r="I448" s="70">
        <v>2</v>
      </c>
      <c r="J448" s="206">
        <f>'เลย '!F93</f>
        <v>760140.47</v>
      </c>
      <c r="K448" s="207">
        <f>'เลย '!AK93</f>
        <v>831831.35</v>
      </c>
      <c r="L448" s="207">
        <f>'เลย '!AL93</f>
        <v>111943.28</v>
      </c>
      <c r="M448" s="207">
        <f>'เลย '!AM93</f>
        <v>158091.84</v>
      </c>
      <c r="N448" s="3"/>
      <c r="O448" s="3"/>
      <c r="P448" s="3"/>
      <c r="Q448" s="77">
        <f t="shared" si="18"/>
        <v>-46148.56</v>
      </c>
      <c r="R448" s="78">
        <f t="shared" si="19"/>
        <v>45.579511400651462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572</v>
      </c>
      <c r="H449" s="205">
        <v>2444</v>
      </c>
      <c r="I449" s="70">
        <v>2</v>
      </c>
      <c r="J449" s="206">
        <f>'เลย '!F94</f>
        <v>421122.95</v>
      </c>
      <c r="K449" s="207">
        <f>'เลย '!AK94</f>
        <v>559660.09000000008</v>
      </c>
      <c r="L449" s="207">
        <f>'เลย '!AL94</f>
        <v>85592.040000000008</v>
      </c>
      <c r="M449" s="207">
        <f>'เลย '!AM94</f>
        <v>133712.47</v>
      </c>
      <c r="N449" s="3"/>
      <c r="O449" s="3"/>
      <c r="P449" s="3"/>
      <c r="Q449" s="77">
        <f t="shared" si="18"/>
        <v>-48120.429999999993</v>
      </c>
      <c r="R449" s="78">
        <f t="shared" si="19"/>
        <v>35.021292962356796</v>
      </c>
    </row>
    <row r="450" spans="1:18" ht="24.6" customHeight="1" x14ac:dyDescent="0.7">
      <c r="A450" s="209">
        <v>13</v>
      </c>
      <c r="B450" s="210" t="s">
        <v>40</v>
      </c>
      <c r="C450" s="210"/>
      <c r="D450" s="210"/>
      <c r="E450" s="210" t="s">
        <v>56</v>
      </c>
      <c r="F450" s="210"/>
      <c r="G450" s="210" t="s">
        <v>356</v>
      </c>
      <c r="H450" s="213">
        <f>SUM(H444:H449)</f>
        <v>13370</v>
      </c>
      <c r="I450" s="209"/>
      <c r="J450" s="212">
        <f>SUM(J444:J449)</f>
        <v>3112125.17</v>
      </c>
      <c r="K450" s="212">
        <f>SUM(K444:K449)</f>
        <v>3460850.67</v>
      </c>
      <c r="L450" s="212">
        <f>SUM(L444:L449)</f>
        <v>482975.31000000006</v>
      </c>
      <c r="M450" s="212">
        <f>SUM(M444:M449)</f>
        <v>911544.7699999999</v>
      </c>
      <c r="N450" s="210">
        <v>5</v>
      </c>
      <c r="O450" s="210">
        <v>5</v>
      </c>
      <c r="P450" s="210">
        <f>N450-O450</f>
        <v>0</v>
      </c>
      <c r="Q450" s="77">
        <f t="shared" si="18"/>
        <v>-428569.45999999985</v>
      </c>
      <c r="R450" s="78">
        <f>L450/H450</f>
        <v>36.123807778608828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5"/>
      <c r="I451" s="70"/>
      <c r="J451" s="206"/>
      <c r="K451" s="207"/>
      <c r="L451" s="208"/>
      <c r="M451" s="208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573</v>
      </c>
      <c r="H452" s="205">
        <v>5041</v>
      </c>
      <c r="I452" s="70">
        <v>4</v>
      </c>
      <c r="J452" s="206">
        <f>'เลย '!F95</f>
        <v>393440.44</v>
      </c>
      <c r="K452" s="207">
        <f>'เลย '!AK95</f>
        <v>372806.66000000003</v>
      </c>
      <c r="L452" s="207">
        <f>'เลย '!AL95</f>
        <v>129089.78</v>
      </c>
      <c r="M452" s="207">
        <f>'เลย '!AM95</f>
        <v>139330.49</v>
      </c>
      <c r="N452" s="3"/>
      <c r="O452" s="3"/>
      <c r="P452" s="3"/>
      <c r="Q452" s="77">
        <f t="shared" ref="Q452:Q514" si="20">L452-M452</f>
        <v>-10240.709999999992</v>
      </c>
      <c r="R452" s="78">
        <f t="shared" ref="R452:R514" si="21">L452/H452</f>
        <v>25.607970640745883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574</v>
      </c>
      <c r="H453" s="205">
        <v>2924</v>
      </c>
      <c r="I453" s="70">
        <v>2</v>
      </c>
      <c r="J453" s="206">
        <f>'เลย '!F96</f>
        <v>509891.63</v>
      </c>
      <c r="K453" s="207">
        <f>'เลย '!AK96</f>
        <v>506061.05000000005</v>
      </c>
      <c r="L453" s="207">
        <f>'เลย '!AL96</f>
        <v>169213.35</v>
      </c>
      <c r="M453" s="207">
        <f>'เลย '!AM96</f>
        <v>184488.45</v>
      </c>
      <c r="N453" s="3"/>
      <c r="O453" s="3"/>
      <c r="P453" s="3"/>
      <c r="Q453" s="77">
        <f t="shared" si="20"/>
        <v>-15275.100000000006</v>
      </c>
      <c r="R453" s="78">
        <f t="shared" si="21"/>
        <v>57.870502735978114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575</v>
      </c>
      <c r="H454" s="205">
        <v>5642</v>
      </c>
      <c r="I454" s="70">
        <v>4</v>
      </c>
      <c r="J454" s="206">
        <f>'เลย '!F97</f>
        <v>1127793.1200000001</v>
      </c>
      <c r="K454" s="207">
        <f>'เลย '!AK97</f>
        <v>1077679.76</v>
      </c>
      <c r="L454" s="207">
        <f>'เลย '!AL97</f>
        <v>428239.24</v>
      </c>
      <c r="M454" s="207">
        <f>'เลย '!AM97</f>
        <v>484236.02999999997</v>
      </c>
      <c r="N454" s="3"/>
      <c r="O454" s="3"/>
      <c r="P454" s="3"/>
      <c r="Q454" s="77">
        <f t="shared" si="20"/>
        <v>-55996.789999999979</v>
      </c>
      <c r="R454" s="78">
        <f t="shared" si="21"/>
        <v>75.902027649769579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576</v>
      </c>
      <c r="H455" s="205">
        <v>2953</v>
      </c>
      <c r="I455" s="70">
        <v>2</v>
      </c>
      <c r="J455" s="206">
        <f>'เลย '!F98</f>
        <v>787867</v>
      </c>
      <c r="K455" s="207">
        <f>'เลย '!AK98</f>
        <v>752643.31</v>
      </c>
      <c r="L455" s="207">
        <f>'เลย '!AL98</f>
        <v>138566.95000000001</v>
      </c>
      <c r="M455" s="207">
        <f>'เลย '!AM98</f>
        <v>220756.81</v>
      </c>
      <c r="N455" s="3"/>
      <c r="O455" s="3"/>
      <c r="P455" s="3"/>
      <c r="Q455" s="77">
        <f t="shared" si="20"/>
        <v>-82189.859999999986</v>
      </c>
      <c r="R455" s="78">
        <f t="shared" si="21"/>
        <v>46.924128005418225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577</v>
      </c>
      <c r="H456" s="205">
        <v>2821</v>
      </c>
      <c r="I456" s="70">
        <v>2</v>
      </c>
      <c r="J456" s="206">
        <f>'เลย '!F99</f>
        <v>901380.36</v>
      </c>
      <c r="K456" s="207">
        <f>'เลย '!AK99</f>
        <v>411058.82</v>
      </c>
      <c r="L456" s="207">
        <f>'เลย '!AL99</f>
        <v>191617.83000000002</v>
      </c>
      <c r="M456" s="207">
        <f>'เลย '!AM99</f>
        <v>172758.45</v>
      </c>
      <c r="N456" s="3"/>
      <c r="O456" s="3"/>
      <c r="P456" s="3"/>
      <c r="Q456" s="77">
        <f t="shared" si="20"/>
        <v>18859.380000000005</v>
      </c>
      <c r="R456" s="78">
        <f t="shared" si="21"/>
        <v>67.92549805033677</v>
      </c>
    </row>
    <row r="457" spans="1:18" ht="24.6" customHeight="1" x14ac:dyDescent="0.7">
      <c r="A457" s="209">
        <v>14</v>
      </c>
      <c r="B457" s="210" t="s">
        <v>40</v>
      </c>
      <c r="C457" s="210"/>
      <c r="D457" s="210"/>
      <c r="E457" s="210" t="s">
        <v>56</v>
      </c>
      <c r="F457" s="210"/>
      <c r="G457" s="210" t="s">
        <v>360</v>
      </c>
      <c r="H457" s="213">
        <f>SUM(H451:H456)</f>
        <v>19381</v>
      </c>
      <c r="I457" s="209"/>
      <c r="J457" s="212">
        <f>SUM(J451:J456)</f>
        <v>3720372.5500000003</v>
      </c>
      <c r="K457" s="212">
        <f>SUM(K451:K456)</f>
        <v>3120249.6</v>
      </c>
      <c r="L457" s="212">
        <f>SUM(L451:L456)</f>
        <v>1056727.1500000001</v>
      </c>
      <c r="M457" s="212">
        <f>SUM(M451:M456)</f>
        <v>1201570.23</v>
      </c>
      <c r="N457" s="210">
        <v>5</v>
      </c>
      <c r="O457" s="210">
        <v>5</v>
      </c>
      <c r="P457" s="210">
        <f>N457-O457</f>
        <v>0</v>
      </c>
      <c r="Q457" s="77">
        <f t="shared" si="20"/>
        <v>-144843.07999999984</v>
      </c>
      <c r="R457" s="78">
        <f t="shared" si="21"/>
        <v>54.523871317269496</v>
      </c>
    </row>
    <row r="458" spans="1:18" ht="25.2" customHeight="1" thickBot="1" x14ac:dyDescent="0.75">
      <c r="A458" s="8"/>
      <c r="B458" s="216" t="s">
        <v>40</v>
      </c>
      <c r="C458" s="216" t="s">
        <v>40</v>
      </c>
      <c r="D458" s="216" t="s">
        <v>40</v>
      </c>
      <c r="E458" s="216" t="s">
        <v>40</v>
      </c>
      <c r="F458" s="216"/>
      <c r="G458" s="216" t="s">
        <v>361</v>
      </c>
      <c r="H458" s="217">
        <f>H348+H353+H365+H374+H388+H395+H402+H411+H426+H431+H437+H443+H450+H457</f>
        <v>293522</v>
      </c>
      <c r="I458" s="8"/>
      <c r="J458" s="218">
        <f>J348+J353+J365+J374+J388+J395+J402+J411+J426+J431+J437+J443+J450+J457</f>
        <v>59074262.450000003</v>
      </c>
      <c r="K458" s="219">
        <f>K348+K353+K365+K374+K388+K395+K402+K411+K426+K431+K437+K443+K450+K457</f>
        <v>66475197.670000002</v>
      </c>
      <c r="L458" s="218">
        <f>L348+L353+L365+L374+L388+L395+L402+L411+L426+L431+L437+L443+L450+L457</f>
        <v>16114210.280000001</v>
      </c>
      <c r="M458" s="218">
        <f>M348+M353+M365+M374+M388+M395+M402+M411+M426+M431+M437+M443+M450+M457</f>
        <v>22701783.66</v>
      </c>
      <c r="N458" s="216">
        <f t="shared" ref="N458:O458" si="22">N348+N353+N365+N374+N388+N395+N402+N411+N426+N431+N437+N443+N450+N457</f>
        <v>96</v>
      </c>
      <c r="O458" s="216">
        <f t="shared" si="22"/>
        <v>96</v>
      </c>
      <c r="P458" s="216">
        <f>N458-O458</f>
        <v>0</v>
      </c>
      <c r="Q458" s="77">
        <f t="shared" si="20"/>
        <v>-6587573.379999999</v>
      </c>
      <c r="R458" s="78">
        <f t="shared" si="21"/>
        <v>54.899497414163164</v>
      </c>
    </row>
    <row r="459" spans="1:18" ht="25.8" customHeight="1" thickTop="1" thickBot="1" x14ac:dyDescent="0.75">
      <c r="A459" s="220"/>
      <c r="B459" s="221"/>
      <c r="C459" s="221"/>
      <c r="D459" s="221"/>
      <c r="E459" s="318" t="s">
        <v>362</v>
      </c>
      <c r="F459" s="319"/>
      <c r="G459" s="320"/>
      <c r="H459" s="222"/>
      <c r="I459" s="220"/>
      <c r="J459" s="257">
        <f>J458/O458</f>
        <v>615356.90052083333</v>
      </c>
      <c r="K459" s="258">
        <f>K458/O458</f>
        <v>692449.97572916665</v>
      </c>
      <c r="L459" s="257">
        <f>L458/O458</f>
        <v>167856.35708333334</v>
      </c>
      <c r="M459" s="257">
        <f>M458/O458</f>
        <v>236476.91312499999</v>
      </c>
      <c r="N459" s="221"/>
      <c r="O459" s="221"/>
      <c r="P459" s="221"/>
      <c r="Q459" s="77">
        <f t="shared" si="20"/>
        <v>-68620.556041666656</v>
      </c>
    </row>
    <row r="460" spans="1:18" ht="25.2" customHeight="1" thickTop="1" x14ac:dyDescent="0.7">
      <c r="A460" s="223">
        <v>1</v>
      </c>
      <c r="B460" s="224" t="s">
        <v>42</v>
      </c>
      <c r="C460" s="224" t="s">
        <v>363</v>
      </c>
      <c r="D460" s="224" t="s">
        <v>364</v>
      </c>
      <c r="E460" s="224" t="s">
        <v>365</v>
      </c>
      <c r="F460" s="224" t="s">
        <v>138</v>
      </c>
      <c r="G460" s="224" t="s">
        <v>366</v>
      </c>
      <c r="H460" s="225"/>
      <c r="I460" s="223"/>
      <c r="J460" s="226"/>
      <c r="K460" s="227"/>
      <c r="L460" s="237"/>
      <c r="M460" s="237"/>
      <c r="N460" s="224"/>
      <c r="O460" s="224"/>
      <c r="P460" s="224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785</v>
      </c>
      <c r="H461" s="205">
        <v>4149</v>
      </c>
      <c r="I461" s="70">
        <v>3</v>
      </c>
      <c r="J461" s="206">
        <f>หนองคาย!F12</f>
        <v>670185.35</v>
      </c>
      <c r="K461" s="207">
        <f>หนองคาย!AE12</f>
        <v>933715.09000000008</v>
      </c>
      <c r="L461" s="208">
        <f>หนองคาย!AF12</f>
        <v>138495.29</v>
      </c>
      <c r="M461" s="208">
        <f>หนองคาย!AG12</f>
        <v>190968.12</v>
      </c>
      <c r="N461" s="3"/>
      <c r="O461" s="3"/>
      <c r="P461" s="3"/>
      <c r="Q461" s="77">
        <f t="shared" si="20"/>
        <v>-52472.829999999987</v>
      </c>
      <c r="R461" s="78">
        <f t="shared" si="21"/>
        <v>33.380402506628108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786</v>
      </c>
      <c r="H462" s="205">
        <v>4404</v>
      </c>
      <c r="I462" s="70">
        <v>3</v>
      </c>
      <c r="J462" s="206">
        <f>หนองคาย!F13</f>
        <v>997083.68</v>
      </c>
      <c r="K462" s="207">
        <f>หนองคาย!AE13</f>
        <v>1236903.8</v>
      </c>
      <c r="L462" s="208">
        <f>หนองคาย!AF13</f>
        <v>320967.66000000003</v>
      </c>
      <c r="M462" s="208">
        <f>หนองคาย!AG13</f>
        <v>313896.33999999997</v>
      </c>
      <c r="N462" s="3"/>
      <c r="O462" s="3"/>
      <c r="P462" s="3"/>
      <c r="Q462" s="77">
        <f t="shared" si="20"/>
        <v>7071.3200000000652</v>
      </c>
      <c r="R462" s="78">
        <f t="shared" si="21"/>
        <v>72.880940054495923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5">
        <v>2830</v>
      </c>
      <c r="I463" s="70">
        <v>2</v>
      </c>
      <c r="J463" s="206">
        <f>หนองคาย!F14</f>
        <v>52007.31</v>
      </c>
      <c r="K463" s="207">
        <f>หนองคาย!AE14</f>
        <v>194425.45</v>
      </c>
      <c r="L463" s="208">
        <f>หนองคาย!AF14</f>
        <v>148591.35999999999</v>
      </c>
      <c r="M463" s="208">
        <f>หนองคาย!AG14</f>
        <v>179149.14</v>
      </c>
      <c r="N463" s="3"/>
      <c r="O463" s="3"/>
      <c r="P463" s="3"/>
      <c r="Q463" s="77">
        <f t="shared" si="20"/>
        <v>-30557.780000000028</v>
      </c>
      <c r="R463" s="78">
        <f t="shared" si="21"/>
        <v>52.505780918727908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5">
        <v>4180</v>
      </c>
      <c r="I464" s="70">
        <v>3</v>
      </c>
      <c r="J464" s="206">
        <f>หนองคาย!F15</f>
        <v>339069.14</v>
      </c>
      <c r="K464" s="207">
        <f>หนองคาย!AE15</f>
        <v>517644.54000000004</v>
      </c>
      <c r="L464" s="208">
        <f>หนองคาย!AF15</f>
        <v>316356.55</v>
      </c>
      <c r="M464" s="208">
        <f>หนองคาย!AG15</f>
        <v>394852.49</v>
      </c>
      <c r="N464" s="3"/>
      <c r="O464" s="3"/>
      <c r="P464" s="3"/>
      <c r="Q464" s="77">
        <f t="shared" si="20"/>
        <v>-78495.94</v>
      </c>
      <c r="R464" s="78">
        <f t="shared" si="21"/>
        <v>75.68338516746411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5">
        <v>7166</v>
      </c>
      <c r="I465" s="70">
        <v>5</v>
      </c>
      <c r="J465" s="206">
        <f>หนองคาย!F16</f>
        <v>577497.89</v>
      </c>
      <c r="K465" s="207">
        <f>หนองคาย!AE16</f>
        <v>731897.65</v>
      </c>
      <c r="L465" s="208">
        <f>หนองคาย!AF16</f>
        <v>351437.91000000003</v>
      </c>
      <c r="M465" s="208">
        <f>หนองคาย!AG16</f>
        <v>400315.08</v>
      </c>
      <c r="N465" s="3"/>
      <c r="O465" s="3"/>
      <c r="P465" s="3"/>
      <c r="Q465" s="77">
        <f t="shared" si="20"/>
        <v>-48877.169999999984</v>
      </c>
      <c r="R465" s="78">
        <f t="shared" si="21"/>
        <v>49.042409991627132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5">
        <v>6340</v>
      </c>
      <c r="I466" s="70">
        <v>5</v>
      </c>
      <c r="J466" s="206">
        <f>หนองคาย!F17</f>
        <v>199269.85</v>
      </c>
      <c r="K466" s="207">
        <f>หนองคาย!AE17</f>
        <v>349767.83</v>
      </c>
      <c r="L466" s="208">
        <f>หนองคาย!AF17</f>
        <v>327036.78999999998</v>
      </c>
      <c r="M466" s="208">
        <f>หนองคาย!AG17</f>
        <v>344932.85</v>
      </c>
      <c r="N466" s="3"/>
      <c r="O466" s="3"/>
      <c r="P466" s="3"/>
      <c r="Q466" s="77">
        <f t="shared" si="20"/>
        <v>-17896.059999999998</v>
      </c>
      <c r="R466" s="78">
        <f t="shared" si="21"/>
        <v>51.583089905362776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5">
        <v>2131</v>
      </c>
      <c r="I467" s="70">
        <v>2</v>
      </c>
      <c r="J467" s="206">
        <f>หนองคาย!F18</f>
        <v>615441.5</v>
      </c>
      <c r="K467" s="207">
        <f>หนองคาย!AE18</f>
        <v>791876.98</v>
      </c>
      <c r="L467" s="208">
        <f>หนองคาย!AF18</f>
        <v>161543.10999999999</v>
      </c>
      <c r="M467" s="208">
        <f>หนองคาย!AG18</f>
        <v>254184.03</v>
      </c>
      <c r="N467" s="3"/>
      <c r="O467" s="3"/>
      <c r="P467" s="3"/>
      <c r="Q467" s="77">
        <f t="shared" si="20"/>
        <v>-92640.920000000013</v>
      </c>
      <c r="R467" s="78">
        <f t="shared" si="21"/>
        <v>75.806245893946496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5">
        <v>821</v>
      </c>
      <c r="I468" s="70">
        <v>1</v>
      </c>
      <c r="J468" s="206">
        <f>หนองคาย!F19</f>
        <v>174223.78</v>
      </c>
      <c r="K468" s="207">
        <f>หนองคาย!AE19</f>
        <v>470406.45</v>
      </c>
      <c r="L468" s="208">
        <f>หนองคาย!AF19</f>
        <v>85030.84</v>
      </c>
      <c r="M468" s="208">
        <f>หนองคาย!AG19</f>
        <v>140486.63999999998</v>
      </c>
      <c r="N468" s="3"/>
      <c r="O468" s="3"/>
      <c r="P468" s="3"/>
      <c r="Q468" s="77">
        <f t="shared" si="20"/>
        <v>-55455.799999999988</v>
      </c>
      <c r="R468" s="78">
        <f t="shared" si="21"/>
        <v>103.56984165651645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5">
        <v>5286</v>
      </c>
      <c r="I469" s="70">
        <v>4</v>
      </c>
      <c r="J469" s="206">
        <f>หนองคาย!F20</f>
        <v>1799086.5</v>
      </c>
      <c r="K469" s="207">
        <f>หนองคาย!AE20</f>
        <v>2303935.9899999998</v>
      </c>
      <c r="L469" s="208">
        <f>หนองคาย!AF20</f>
        <v>328125.5</v>
      </c>
      <c r="M469" s="208">
        <f>หนองคาย!AG20</f>
        <v>511006.35000000003</v>
      </c>
      <c r="N469" s="3"/>
      <c r="O469" s="3"/>
      <c r="P469" s="3"/>
      <c r="Q469" s="77">
        <f t="shared" si="20"/>
        <v>-182880.85000000003</v>
      </c>
      <c r="R469" s="78">
        <f t="shared" si="21"/>
        <v>62.07444192205827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5">
        <v>5603</v>
      </c>
      <c r="I470" s="70">
        <v>4</v>
      </c>
      <c r="J470" s="206">
        <f>หนองคาย!F21</f>
        <v>572102.89</v>
      </c>
      <c r="K470" s="207">
        <f>หนองคาย!AE21</f>
        <v>797834.93</v>
      </c>
      <c r="L470" s="208">
        <f>หนองคาย!AF21</f>
        <v>343848.11</v>
      </c>
      <c r="M470" s="208">
        <f>หนองคาย!AG21</f>
        <v>383192.81</v>
      </c>
      <c r="N470" s="3"/>
      <c r="O470" s="3"/>
      <c r="P470" s="3"/>
      <c r="Q470" s="77">
        <f t="shared" si="20"/>
        <v>-39344.700000000012</v>
      </c>
      <c r="R470" s="78">
        <f t="shared" si="21"/>
        <v>61.368572193467784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5">
        <v>4772</v>
      </c>
      <c r="I471" s="70">
        <v>4</v>
      </c>
      <c r="J471" s="206">
        <f>หนองคาย!F22</f>
        <v>296021.23</v>
      </c>
      <c r="K471" s="207">
        <f>หนองคาย!AE22</f>
        <v>415177.64</v>
      </c>
      <c r="L471" s="208">
        <f>หนองคาย!AF22</f>
        <v>276070.89</v>
      </c>
      <c r="M471" s="208">
        <f>หนองคาย!AG22</f>
        <v>324184.26</v>
      </c>
      <c r="N471" s="3"/>
      <c r="O471" s="3"/>
      <c r="P471" s="3"/>
      <c r="Q471" s="77">
        <f t="shared" si="20"/>
        <v>-48113.369999999995</v>
      </c>
      <c r="R471" s="78">
        <f t="shared" si="21"/>
        <v>57.852240150880135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5">
        <v>4728</v>
      </c>
      <c r="I472" s="70">
        <v>4</v>
      </c>
      <c r="J472" s="206">
        <f>หนองคาย!F23</f>
        <v>125025.58</v>
      </c>
      <c r="K472" s="207">
        <f>หนองคาย!AE23</f>
        <v>219364.56999999998</v>
      </c>
      <c r="L472" s="208">
        <f>หนองคาย!AF23</f>
        <v>318579.81</v>
      </c>
      <c r="M472" s="208">
        <f>หนองคาย!AG23</f>
        <v>370994.04</v>
      </c>
      <c r="N472" s="3"/>
      <c r="O472" s="3"/>
      <c r="P472" s="3"/>
      <c r="Q472" s="77">
        <f t="shared" si="20"/>
        <v>-52414.229999999981</v>
      </c>
      <c r="R472" s="78">
        <f t="shared" si="21"/>
        <v>67.381516497461931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5">
        <v>7662</v>
      </c>
      <c r="I473" s="70">
        <v>5</v>
      </c>
      <c r="J473" s="206">
        <f>หนองคาย!F24</f>
        <v>176272.69</v>
      </c>
      <c r="K473" s="207">
        <f>หนองคาย!AE24</f>
        <v>338184.26</v>
      </c>
      <c r="L473" s="208">
        <f>หนองคาย!AF24</f>
        <v>279148.27</v>
      </c>
      <c r="M473" s="208">
        <f>หนองคาย!AG24</f>
        <v>318579.72000000003</v>
      </c>
      <c r="N473" s="3"/>
      <c r="O473" s="3"/>
      <c r="P473" s="3"/>
      <c r="Q473" s="77">
        <f t="shared" si="20"/>
        <v>-39431.450000000012</v>
      </c>
      <c r="R473" s="78">
        <f t="shared" si="21"/>
        <v>36.432820412424959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5">
        <v>5895</v>
      </c>
      <c r="I474" s="70">
        <v>4</v>
      </c>
      <c r="J474" s="206">
        <f>หนองคาย!F25</f>
        <v>243170</v>
      </c>
      <c r="K474" s="207">
        <f>หนองคาย!AE25</f>
        <v>441978.71</v>
      </c>
      <c r="L474" s="208">
        <f>หนองคาย!AF25</f>
        <v>267679.28000000003</v>
      </c>
      <c r="M474" s="208">
        <f>หนองคาย!AG25</f>
        <v>337193.13</v>
      </c>
      <c r="N474" s="3"/>
      <c r="O474" s="3"/>
      <c r="P474" s="3"/>
      <c r="Q474" s="77">
        <f t="shared" si="20"/>
        <v>-69513.849999999977</v>
      </c>
      <c r="R474" s="78">
        <f t="shared" si="21"/>
        <v>45.407850720949959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5">
        <v>4523</v>
      </c>
      <c r="I475" s="70">
        <v>4</v>
      </c>
      <c r="J475" s="206">
        <f>หนองคาย!F26</f>
        <v>233179.9</v>
      </c>
      <c r="K475" s="207">
        <f>หนองคาย!AE26</f>
        <v>576940.31999999995</v>
      </c>
      <c r="L475" s="208">
        <f>หนองคาย!AF26</f>
        <v>257464.54</v>
      </c>
      <c r="M475" s="208">
        <f>หนองคาย!AG26</f>
        <v>324360.81</v>
      </c>
      <c r="N475" s="3"/>
      <c r="O475" s="3"/>
      <c r="P475" s="3"/>
      <c r="Q475" s="77">
        <f t="shared" si="20"/>
        <v>-66896.26999999999</v>
      </c>
      <c r="R475" s="78">
        <f t="shared" si="21"/>
        <v>56.923400397965956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5">
        <v>2929</v>
      </c>
      <c r="I476" s="70">
        <v>2</v>
      </c>
      <c r="J476" s="206">
        <f>หนองคาย!F27</f>
        <v>151168.26</v>
      </c>
      <c r="K476" s="207">
        <f>หนองคาย!AE27</f>
        <v>217723.28000000003</v>
      </c>
      <c r="L476" s="208">
        <f>หนองคาย!AF27</f>
        <v>242364.5</v>
      </c>
      <c r="M476" s="208">
        <f>หนองคาย!AG27</f>
        <v>264165.05</v>
      </c>
      <c r="N476" s="3"/>
      <c r="O476" s="3"/>
      <c r="P476" s="3"/>
      <c r="Q476" s="77">
        <f t="shared" si="20"/>
        <v>-21800.549999999988</v>
      </c>
      <c r="R476" s="78">
        <f t="shared" si="21"/>
        <v>82.746500512120178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5">
        <v>2602</v>
      </c>
      <c r="I477" s="70">
        <v>2</v>
      </c>
      <c r="J477" s="206">
        <f>หนองคาย!F28</f>
        <v>436202</v>
      </c>
      <c r="K477" s="207">
        <f>หนองคาย!AE28</f>
        <v>616380.96</v>
      </c>
      <c r="L477" s="208">
        <f>หนองคาย!AF28</f>
        <v>198838.43</v>
      </c>
      <c r="M477" s="208">
        <f>หนองคาย!AG28</f>
        <v>241262.08000000002</v>
      </c>
      <c r="N477" s="3"/>
      <c r="O477" s="3"/>
      <c r="P477" s="3"/>
      <c r="Q477" s="77">
        <f t="shared" si="20"/>
        <v>-42423.650000000023</v>
      </c>
      <c r="R477" s="78">
        <f t="shared" si="21"/>
        <v>76.417536510376635</v>
      </c>
    </row>
    <row r="478" spans="1:18" ht="24.6" customHeight="1" x14ac:dyDescent="0.7">
      <c r="A478" s="209">
        <v>1</v>
      </c>
      <c r="B478" s="210" t="s">
        <v>42</v>
      </c>
      <c r="C478" s="210"/>
      <c r="D478" s="210"/>
      <c r="E478" s="210" t="s">
        <v>56</v>
      </c>
      <c r="F478" s="210"/>
      <c r="G478" s="210" t="s">
        <v>367</v>
      </c>
      <c r="H478" s="213">
        <f>SUM(H460:H477)</f>
        <v>76021</v>
      </c>
      <c r="I478" s="209"/>
      <c r="J478" s="212">
        <f>SUM(J460:J477)</f>
        <v>7657007.5499999998</v>
      </c>
      <c r="K478" s="212">
        <f>SUM(K460:K477)</f>
        <v>11154158.449999999</v>
      </c>
      <c r="L478" s="212">
        <f>SUM(L460:L477)</f>
        <v>4361578.84</v>
      </c>
      <c r="M478" s="212">
        <f>SUM(M460:M477)</f>
        <v>5293722.9400000004</v>
      </c>
      <c r="N478" s="210">
        <v>17</v>
      </c>
      <c r="O478" s="210">
        <v>17</v>
      </c>
      <c r="P478" s="210">
        <f>N478-O478</f>
        <v>0</v>
      </c>
      <c r="Q478" s="77">
        <f t="shared" si="20"/>
        <v>-932144.10000000056</v>
      </c>
      <c r="R478" s="78">
        <f>L478/H478</f>
        <v>57.373342102840006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5"/>
      <c r="I479" s="70"/>
      <c r="J479" s="206"/>
      <c r="K479" s="207"/>
      <c r="L479" s="208"/>
      <c r="M479" s="208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802</v>
      </c>
      <c r="H480" s="205">
        <v>3874</v>
      </c>
      <c r="I480" s="70">
        <v>3</v>
      </c>
      <c r="J480" s="206">
        <f>หนองคาย!F29</f>
        <v>469156.98</v>
      </c>
      <c r="K480" s="207">
        <f>หนองคาย!AE29</f>
        <v>590137.03</v>
      </c>
      <c r="L480" s="208">
        <f>หนองคาย!AF29</f>
        <v>325689.90000000002</v>
      </c>
      <c r="M480" s="208">
        <f>หนองคาย!AG29</f>
        <v>358238.88</v>
      </c>
      <c r="N480" s="3"/>
      <c r="O480" s="3"/>
      <c r="P480" s="3"/>
      <c r="Q480" s="77">
        <f t="shared" si="20"/>
        <v>-32548.979999999981</v>
      </c>
      <c r="R480" s="78">
        <f t="shared" si="21"/>
        <v>84.070702116675278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803</v>
      </c>
      <c r="H481" s="205">
        <v>3204</v>
      </c>
      <c r="I481" s="70">
        <v>3</v>
      </c>
      <c r="J481" s="206">
        <f>หนองคาย!F30</f>
        <v>915390.79</v>
      </c>
      <c r="K481" s="207">
        <f>หนองคาย!AE30</f>
        <v>945032.92</v>
      </c>
      <c r="L481" s="208">
        <f>หนองคาย!AF30</f>
        <v>383515.04000000004</v>
      </c>
      <c r="M481" s="208">
        <f>หนองคาย!AG30</f>
        <v>496869.28</v>
      </c>
      <c r="N481" s="3"/>
      <c r="O481" s="3"/>
      <c r="P481" s="3"/>
      <c r="Q481" s="77">
        <f t="shared" si="20"/>
        <v>-113354.23999999999</v>
      </c>
      <c r="R481" s="78">
        <f t="shared" si="21"/>
        <v>119.69882646691637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5">
        <v>6962</v>
      </c>
      <c r="I482" s="70">
        <v>5</v>
      </c>
      <c r="J482" s="206">
        <f>หนองคาย!F31</f>
        <v>1164880.73</v>
      </c>
      <c r="K482" s="207">
        <f>หนองคาย!AE31</f>
        <v>1251422.45</v>
      </c>
      <c r="L482" s="208">
        <f>หนองคาย!AF31</f>
        <v>783847.5</v>
      </c>
      <c r="M482" s="208">
        <f>หนองคาย!AG31</f>
        <v>623582.39999999991</v>
      </c>
      <c r="N482" s="3"/>
      <c r="O482" s="3"/>
      <c r="P482" s="3"/>
      <c r="Q482" s="77">
        <f t="shared" si="20"/>
        <v>160265.10000000009</v>
      </c>
      <c r="R482" s="78">
        <f t="shared" si="21"/>
        <v>112.58941396150531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5">
        <v>4705</v>
      </c>
      <c r="I483" s="70">
        <v>4</v>
      </c>
      <c r="J483" s="206">
        <f>หนองคาย!F32</f>
        <v>446016.56</v>
      </c>
      <c r="K483" s="207">
        <f>หนองคาย!AE32</f>
        <v>488491.28</v>
      </c>
      <c r="L483" s="208">
        <f>หนองคาย!AF32</f>
        <v>360498.17</v>
      </c>
      <c r="M483" s="208">
        <f>หนองคาย!AG32</f>
        <v>316382.18</v>
      </c>
      <c r="N483" s="3"/>
      <c r="O483" s="3"/>
      <c r="P483" s="3"/>
      <c r="Q483" s="77">
        <f t="shared" si="20"/>
        <v>44115.989999999991</v>
      </c>
      <c r="R483" s="78">
        <f t="shared" si="21"/>
        <v>76.620227417640805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5">
        <v>5930</v>
      </c>
      <c r="I484" s="70">
        <v>4</v>
      </c>
      <c r="J484" s="206">
        <f>หนองคาย!F33</f>
        <v>173028.64</v>
      </c>
      <c r="K484" s="207">
        <f>หนองคาย!AE33</f>
        <v>255777.59000000003</v>
      </c>
      <c r="L484" s="208">
        <f>หนองคาย!AF33</f>
        <v>158737.88</v>
      </c>
      <c r="M484" s="208">
        <f>หนองคาย!AG33</f>
        <v>242487.88</v>
      </c>
      <c r="N484" s="3"/>
      <c r="O484" s="3"/>
      <c r="P484" s="3"/>
      <c r="Q484" s="77">
        <f t="shared" si="20"/>
        <v>-83750</v>
      </c>
      <c r="R484" s="78">
        <f t="shared" si="21"/>
        <v>26.768613827993256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5">
        <v>4502</v>
      </c>
      <c r="I485" s="70">
        <v>4</v>
      </c>
      <c r="J485" s="206">
        <f>หนองคาย!F34</f>
        <v>441634.79</v>
      </c>
      <c r="K485" s="207">
        <f>หนองคาย!AE34</f>
        <v>509621.73000000004</v>
      </c>
      <c r="L485" s="208">
        <f>หนองคาย!AF34</f>
        <v>117830.51000000001</v>
      </c>
      <c r="M485" s="208">
        <f>หนองคาย!AG34</f>
        <v>288914.09999999998</v>
      </c>
      <c r="N485" s="3"/>
      <c r="O485" s="3"/>
      <c r="P485" s="3"/>
      <c r="Q485" s="77">
        <f t="shared" si="20"/>
        <v>-171083.58999999997</v>
      </c>
      <c r="R485" s="78">
        <f t="shared" si="21"/>
        <v>26.17292536650378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5">
        <v>5759</v>
      </c>
      <c r="I486" s="70">
        <v>4</v>
      </c>
      <c r="J486" s="206">
        <f>หนองคาย!F35</f>
        <v>1314552.1599999999</v>
      </c>
      <c r="K486" s="207">
        <f>หนองคาย!AE35</f>
        <v>1396233.97</v>
      </c>
      <c r="L486" s="208">
        <f>หนองคาย!AF35</f>
        <v>263809.90000000002</v>
      </c>
      <c r="M486" s="208">
        <f>หนองคาย!AG35</f>
        <v>296447.40000000002</v>
      </c>
      <c r="N486" s="3"/>
      <c r="O486" s="3"/>
      <c r="P486" s="3"/>
      <c r="Q486" s="77">
        <f t="shared" si="20"/>
        <v>-32637.5</v>
      </c>
      <c r="R486" s="78">
        <f t="shared" si="21"/>
        <v>45.808282687966667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5">
        <v>3269</v>
      </c>
      <c r="I487" s="70">
        <v>3</v>
      </c>
      <c r="J487" s="206">
        <f>หนองคาย!F36</f>
        <v>237666.73</v>
      </c>
      <c r="K487" s="207">
        <f>หนองคาย!AE36</f>
        <v>261855.88999999998</v>
      </c>
      <c r="L487" s="208">
        <f>หนองคาย!AF36</f>
        <v>136947.74</v>
      </c>
      <c r="M487" s="208">
        <f>หนองคาย!AG36</f>
        <v>192012.08</v>
      </c>
      <c r="N487" s="3"/>
      <c r="O487" s="3"/>
      <c r="P487" s="3"/>
      <c r="Q487" s="77">
        <f t="shared" si="20"/>
        <v>-55064.34</v>
      </c>
      <c r="R487" s="78">
        <f t="shared" si="21"/>
        <v>41.892854083817681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5">
        <v>5031</v>
      </c>
      <c r="I488" s="70">
        <v>4</v>
      </c>
      <c r="J488" s="206">
        <f>หนองคาย!F37</f>
        <v>717600.78</v>
      </c>
      <c r="K488" s="207">
        <f>หนองคาย!AE37</f>
        <v>769110.09000000008</v>
      </c>
      <c r="L488" s="208">
        <f>หนองคาย!AF37</f>
        <v>269618.59999999998</v>
      </c>
      <c r="M488" s="208">
        <f>หนองคาย!AG37</f>
        <v>406329.16000000003</v>
      </c>
      <c r="N488" s="3"/>
      <c r="O488" s="3"/>
      <c r="P488" s="3"/>
      <c r="Q488" s="77">
        <f t="shared" si="20"/>
        <v>-136710.56000000006</v>
      </c>
      <c r="R488" s="78">
        <f t="shared" si="21"/>
        <v>53.591452991452989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5">
        <v>4636</v>
      </c>
      <c r="I489" s="70">
        <v>4</v>
      </c>
      <c r="J489" s="206">
        <f>หนองคาย!F38</f>
        <v>400506.79</v>
      </c>
      <c r="K489" s="207">
        <f>หนองคาย!AE38</f>
        <v>445238.87</v>
      </c>
      <c r="L489" s="208">
        <f>หนองคาย!AF38</f>
        <v>322447.89</v>
      </c>
      <c r="M489" s="208">
        <f>หนองคาย!AG38</f>
        <v>402388.46</v>
      </c>
      <c r="N489" s="3"/>
      <c r="O489" s="3"/>
      <c r="P489" s="3"/>
      <c r="Q489" s="77">
        <f t="shared" si="20"/>
        <v>-79940.570000000007</v>
      </c>
      <c r="R489" s="78">
        <f t="shared" si="21"/>
        <v>69.553039257981027</v>
      </c>
    </row>
    <row r="490" spans="1:18" ht="24.6" customHeight="1" x14ac:dyDescent="0.7">
      <c r="A490" s="209">
        <v>2</v>
      </c>
      <c r="B490" s="210" t="s">
        <v>42</v>
      </c>
      <c r="C490" s="210"/>
      <c r="D490" s="210"/>
      <c r="E490" s="210" t="s">
        <v>56</v>
      </c>
      <c r="F490" s="210"/>
      <c r="G490" s="210" t="s">
        <v>371</v>
      </c>
      <c r="H490" s="213">
        <f>SUM(H479:H489)</f>
        <v>47872</v>
      </c>
      <c r="I490" s="209"/>
      <c r="J490" s="212">
        <f>SUM(J479:J489)</f>
        <v>6280434.9500000011</v>
      </c>
      <c r="K490" s="212">
        <f>SUM(K479:K489)</f>
        <v>6912921.8200000003</v>
      </c>
      <c r="L490" s="212">
        <f>SUM(L479:L489)</f>
        <v>3122943.13</v>
      </c>
      <c r="M490" s="212">
        <f>SUM(M479:M489)</f>
        <v>3623651.8200000003</v>
      </c>
      <c r="N490" s="210">
        <v>10</v>
      </c>
      <c r="O490" s="210">
        <v>10</v>
      </c>
      <c r="P490" s="210">
        <f>N490-O490</f>
        <v>0</v>
      </c>
      <c r="Q490" s="77">
        <f t="shared" si="20"/>
        <v>-500708.69000000041</v>
      </c>
      <c r="R490" s="78">
        <f>L490/H490</f>
        <v>65.235275944184494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5"/>
      <c r="I491" s="70"/>
      <c r="J491" s="206"/>
      <c r="K491" s="207"/>
      <c r="L491" s="208"/>
      <c r="M491" s="208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812</v>
      </c>
      <c r="H492" s="205">
        <v>3034</v>
      </c>
      <c r="I492" s="70">
        <v>3</v>
      </c>
      <c r="J492" s="206">
        <f>หนองคาย!F39</f>
        <v>363014.64</v>
      </c>
      <c r="K492" s="207">
        <f>หนองคาย!AE39</f>
        <v>664583.67000000004</v>
      </c>
      <c r="L492" s="208">
        <f>หนองคาย!AF39</f>
        <v>207055.4</v>
      </c>
      <c r="M492" s="208">
        <f>หนองคาย!AG39</f>
        <v>284994.88</v>
      </c>
      <c r="N492" s="3"/>
      <c r="O492" s="3"/>
      <c r="P492" s="3"/>
      <c r="Q492" s="77">
        <f t="shared" si="20"/>
        <v>-77939.48000000001</v>
      </c>
      <c r="R492" s="78">
        <f t="shared" si="21"/>
        <v>68.245023071852344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813</v>
      </c>
      <c r="H493" s="205">
        <v>3694</v>
      </c>
      <c r="I493" s="70">
        <v>3</v>
      </c>
      <c r="J493" s="206">
        <f>หนองคาย!F40</f>
        <v>401199.35999999999</v>
      </c>
      <c r="K493" s="207">
        <f>หนองคาย!AE40</f>
        <v>570244.19999999995</v>
      </c>
      <c r="L493" s="208">
        <f>หนองคาย!AF40</f>
        <v>244059.29</v>
      </c>
      <c r="M493" s="208">
        <f>หนองคาย!AG40</f>
        <v>312497.36</v>
      </c>
      <c r="N493" s="3"/>
      <c r="O493" s="3"/>
      <c r="P493" s="3"/>
      <c r="Q493" s="77">
        <f t="shared" si="20"/>
        <v>-68438.069999999978</v>
      </c>
      <c r="R493" s="78">
        <f t="shared" si="21"/>
        <v>66.069109366540332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5">
        <v>2850</v>
      </c>
      <c r="I494" s="70">
        <v>2</v>
      </c>
      <c r="J494" s="206">
        <f>หนองคาย!F41</f>
        <v>200138.52</v>
      </c>
      <c r="K494" s="207">
        <f>หนองคาย!AE41</f>
        <v>484551.61999999994</v>
      </c>
      <c r="L494" s="208">
        <f>หนองคาย!AF41</f>
        <v>182957.21</v>
      </c>
      <c r="M494" s="208">
        <f>หนองคาย!AG41</f>
        <v>217638.03999999998</v>
      </c>
      <c r="N494" s="3"/>
      <c r="O494" s="3"/>
      <c r="P494" s="3"/>
      <c r="Q494" s="77">
        <f t="shared" si="20"/>
        <v>-34680.829999999987</v>
      </c>
      <c r="R494" s="78">
        <f t="shared" si="21"/>
        <v>64.195512280701749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5">
        <v>3886</v>
      </c>
      <c r="I495" s="70">
        <v>3</v>
      </c>
      <c r="J495" s="206">
        <f>หนองคาย!F42</f>
        <v>1301193.82</v>
      </c>
      <c r="K495" s="207">
        <f>หนองคาย!AE42</f>
        <v>1856987.8399999999</v>
      </c>
      <c r="L495" s="208">
        <f>หนองคาย!AF42</f>
        <v>368817.79000000004</v>
      </c>
      <c r="M495" s="208">
        <f>หนองคาย!AG42</f>
        <v>392182.33</v>
      </c>
      <c r="N495" s="3"/>
      <c r="O495" s="3"/>
      <c r="P495" s="3"/>
      <c r="Q495" s="77">
        <f t="shared" si="20"/>
        <v>-23364.539999999979</v>
      </c>
      <c r="R495" s="78">
        <f t="shared" si="21"/>
        <v>94.90936438497171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5">
        <v>4695</v>
      </c>
      <c r="I496" s="70">
        <v>4</v>
      </c>
      <c r="J496" s="206">
        <f>หนองคาย!F43</f>
        <v>2524795</v>
      </c>
      <c r="K496" s="207">
        <f>หนองคาย!AE43</f>
        <v>2793326.73</v>
      </c>
      <c r="L496" s="208">
        <f>หนองคาย!AF43</f>
        <v>348271.21</v>
      </c>
      <c r="M496" s="208">
        <f>หนองคาย!AG43</f>
        <v>391252.26</v>
      </c>
      <c r="N496" s="3"/>
      <c r="O496" s="3"/>
      <c r="P496" s="3"/>
      <c r="Q496" s="77">
        <f t="shared" si="20"/>
        <v>-42981.049999999988</v>
      </c>
      <c r="R496" s="78">
        <f t="shared" si="21"/>
        <v>74.179171458998937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5">
        <v>2848</v>
      </c>
      <c r="I497" s="70">
        <v>2</v>
      </c>
      <c r="J497" s="206">
        <f>หนองคาย!F44</f>
        <v>668614.63</v>
      </c>
      <c r="K497" s="207">
        <f>หนองคาย!AE44</f>
        <v>815430.02</v>
      </c>
      <c r="L497" s="208">
        <f>หนองคาย!AF44</f>
        <v>257960.5</v>
      </c>
      <c r="M497" s="208">
        <f>หนองคาย!AG44</f>
        <v>250000.43</v>
      </c>
      <c r="N497" s="3"/>
      <c r="O497" s="3"/>
      <c r="P497" s="3"/>
      <c r="Q497" s="77">
        <f t="shared" si="20"/>
        <v>7960.070000000007</v>
      </c>
      <c r="R497" s="78">
        <f t="shared" si="21"/>
        <v>90.57601825842697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5">
        <v>4044</v>
      </c>
      <c r="I498" s="70">
        <v>3</v>
      </c>
      <c r="J498" s="206">
        <f>หนองคาย!F45</f>
        <v>282171.88</v>
      </c>
      <c r="K498" s="207">
        <f>หนองคาย!AE45</f>
        <v>390784.14999999997</v>
      </c>
      <c r="L498" s="208">
        <f>หนองคาย!AF45</f>
        <v>153368.01</v>
      </c>
      <c r="M498" s="208">
        <f>หนองคาย!AG45</f>
        <v>193314.03</v>
      </c>
      <c r="N498" s="3"/>
      <c r="O498" s="3"/>
      <c r="P498" s="3"/>
      <c r="Q498" s="77">
        <f t="shared" si="20"/>
        <v>-39946.01999999999</v>
      </c>
      <c r="R498" s="78">
        <f t="shared" si="21"/>
        <v>37.924829376854603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5">
        <v>5108</v>
      </c>
      <c r="I499" s="70">
        <v>4</v>
      </c>
      <c r="J499" s="206">
        <f>หนองคาย!F46</f>
        <v>163333.99</v>
      </c>
      <c r="K499" s="207">
        <f>หนองคาย!AE46</f>
        <v>325099.20999999996</v>
      </c>
      <c r="L499" s="208">
        <f>หนองคาย!AF46</f>
        <v>227035.86</v>
      </c>
      <c r="M499" s="208">
        <f>หนองคาย!AG46</f>
        <v>292093.47000000003</v>
      </c>
      <c r="N499" s="3"/>
      <c r="O499" s="3"/>
      <c r="P499" s="3"/>
      <c r="Q499" s="77">
        <f t="shared" si="20"/>
        <v>-65057.610000000044</v>
      </c>
      <c r="R499" s="78">
        <f t="shared" si="21"/>
        <v>44.447114330462014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5">
        <v>5899</v>
      </c>
      <c r="I500" s="70">
        <v>4</v>
      </c>
      <c r="J500" s="206">
        <f>หนองคาย!F47</f>
        <v>487412.73</v>
      </c>
      <c r="K500" s="207">
        <f>หนองคาย!AE47</f>
        <v>696425.84</v>
      </c>
      <c r="L500" s="208">
        <f>หนองคาย!AF47</f>
        <v>416960.89</v>
      </c>
      <c r="M500" s="208">
        <f>หนองคาย!AG47</f>
        <v>480440.56</v>
      </c>
      <c r="N500" s="3"/>
      <c r="O500" s="3"/>
      <c r="P500" s="3"/>
      <c r="Q500" s="77">
        <f t="shared" si="20"/>
        <v>-63479.669999999984</v>
      </c>
      <c r="R500" s="78">
        <f t="shared" si="21"/>
        <v>70.683317511442624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5">
        <v>2499</v>
      </c>
      <c r="I501" s="70">
        <v>2</v>
      </c>
      <c r="J501" s="206">
        <f>หนองคาย!F48</f>
        <v>151393.94</v>
      </c>
      <c r="K501" s="207">
        <f>หนองคาย!AE48</f>
        <v>266919.87999999995</v>
      </c>
      <c r="L501" s="208">
        <f>หนองคาย!AF48</f>
        <v>256689.4</v>
      </c>
      <c r="M501" s="208">
        <f>หนองคาย!AG48</f>
        <v>184955.80000000002</v>
      </c>
      <c r="N501" s="3"/>
      <c r="O501" s="3"/>
      <c r="P501" s="3"/>
      <c r="Q501" s="77">
        <f t="shared" si="20"/>
        <v>71733.599999999977</v>
      </c>
      <c r="R501" s="78">
        <f t="shared" si="21"/>
        <v>102.71684673869548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5">
        <v>5714</v>
      </c>
      <c r="I502" s="70">
        <v>4</v>
      </c>
      <c r="J502" s="206">
        <f>หนองคาย!F49</f>
        <v>549261.23</v>
      </c>
      <c r="K502" s="207">
        <f>หนองคาย!AE49</f>
        <v>1209029.22</v>
      </c>
      <c r="L502" s="208">
        <f>หนองคาย!AF49</f>
        <v>465581.21</v>
      </c>
      <c r="M502" s="208">
        <f>หนองคาย!AG49</f>
        <v>475868.42</v>
      </c>
      <c r="N502" s="3"/>
      <c r="O502" s="3"/>
      <c r="P502" s="3"/>
      <c r="Q502" s="77">
        <f t="shared" si="20"/>
        <v>-10287.209999999963</v>
      </c>
      <c r="R502" s="78">
        <f t="shared" si="21"/>
        <v>81.48078578928947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5">
        <v>3580</v>
      </c>
      <c r="I503" s="70">
        <v>3</v>
      </c>
      <c r="J503" s="206">
        <f>หนองคาย!F50</f>
        <v>260655.17</v>
      </c>
      <c r="K503" s="207">
        <f>หนองคาย!AE50</f>
        <v>817124.70000000007</v>
      </c>
      <c r="L503" s="208">
        <f>หนองคาย!AF50</f>
        <v>988135</v>
      </c>
      <c r="M503" s="208">
        <f>หนองคาย!AG50</f>
        <v>568074.6</v>
      </c>
      <c r="N503" s="3"/>
      <c r="O503" s="3"/>
      <c r="P503" s="3"/>
      <c r="Q503" s="77">
        <f t="shared" si="20"/>
        <v>420060.4</v>
      </c>
      <c r="R503" s="78">
        <f t="shared" si="21"/>
        <v>276.01536312849163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5">
        <v>3821</v>
      </c>
      <c r="I504" s="70">
        <v>3</v>
      </c>
      <c r="J504" s="206">
        <f>หนองคาย!F51</f>
        <v>343379.46</v>
      </c>
      <c r="K504" s="207">
        <f>หนองคาย!AE51</f>
        <v>719229.87999999989</v>
      </c>
      <c r="L504" s="208">
        <f>หนองคาย!AF51</f>
        <v>228424.61</v>
      </c>
      <c r="M504" s="208">
        <f>หนองคาย!AG51</f>
        <v>248498.54</v>
      </c>
      <c r="N504" s="3"/>
      <c r="O504" s="3"/>
      <c r="P504" s="3"/>
      <c r="Q504" s="77">
        <f t="shared" si="20"/>
        <v>-20073.930000000022</v>
      </c>
      <c r="R504" s="78">
        <f t="shared" si="21"/>
        <v>59.781368751635696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5">
        <v>4273</v>
      </c>
      <c r="I505" s="70">
        <v>3</v>
      </c>
      <c r="J505" s="206">
        <f>หนองคาย!F52</f>
        <v>415674.76</v>
      </c>
      <c r="K505" s="207">
        <f>หนองคาย!AE52</f>
        <v>909463.14</v>
      </c>
      <c r="L505" s="208">
        <f>หนองคาย!AF52</f>
        <v>188033</v>
      </c>
      <c r="M505" s="208">
        <f>หนองคาย!AG52</f>
        <v>216772.52000000002</v>
      </c>
      <c r="N505" s="3"/>
      <c r="O505" s="3"/>
      <c r="P505" s="3"/>
      <c r="Q505" s="77">
        <f t="shared" si="20"/>
        <v>-28739.520000000019</v>
      </c>
      <c r="R505" s="78">
        <f t="shared" si="21"/>
        <v>44.004914579920431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5">
        <v>2633</v>
      </c>
      <c r="I506" s="70">
        <v>2</v>
      </c>
      <c r="J506" s="206">
        <f>หนองคาย!F53</f>
        <v>246916.81</v>
      </c>
      <c r="K506" s="207">
        <f>หนองคาย!AE53</f>
        <v>603006.13</v>
      </c>
      <c r="L506" s="208">
        <f>หนองคาย!AF53</f>
        <v>324148.95</v>
      </c>
      <c r="M506" s="208">
        <f>หนองคาย!AG53</f>
        <v>292553.67000000004</v>
      </c>
      <c r="N506" s="3"/>
      <c r="O506" s="3"/>
      <c r="P506" s="3"/>
      <c r="Q506" s="77">
        <f t="shared" si="20"/>
        <v>31595.27999999997</v>
      </c>
      <c r="R506" s="78">
        <f t="shared" si="21"/>
        <v>123.11012153437144</v>
      </c>
    </row>
    <row r="507" spans="1:18" ht="24.6" customHeight="1" x14ac:dyDescent="0.7">
      <c r="A507" s="209">
        <v>3</v>
      </c>
      <c r="B507" s="210" t="s">
        <v>42</v>
      </c>
      <c r="C507" s="210"/>
      <c r="D507" s="210"/>
      <c r="E507" s="210" t="s">
        <v>56</v>
      </c>
      <c r="F507" s="210"/>
      <c r="G507" s="210" t="s">
        <v>375</v>
      </c>
      <c r="H507" s="213">
        <f>SUM(H491:H506)</f>
        <v>58578</v>
      </c>
      <c r="I507" s="209"/>
      <c r="J507" s="212">
        <f>SUM(J491:J506)</f>
        <v>8359155.9399999995</v>
      </c>
      <c r="K507" s="212">
        <f>SUM(K491:K506)</f>
        <v>13122206.230000002</v>
      </c>
      <c r="L507" s="212">
        <f>SUM(L491:L506)</f>
        <v>4857498.33</v>
      </c>
      <c r="M507" s="212">
        <f>SUM(M491:M506)</f>
        <v>4801136.91</v>
      </c>
      <c r="N507" s="210">
        <v>15</v>
      </c>
      <c r="O507" s="210">
        <v>15</v>
      </c>
      <c r="P507" s="210">
        <f>N507-O507</f>
        <v>0</v>
      </c>
      <c r="Q507" s="77">
        <f t="shared" si="20"/>
        <v>56361.419999999925</v>
      </c>
      <c r="R507" s="78">
        <f>L507/H507</f>
        <v>82.923594694253822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5"/>
      <c r="I508" s="70"/>
      <c r="J508" s="206"/>
      <c r="K508" s="207"/>
      <c r="L508" s="208"/>
      <c r="M508" s="208"/>
      <c r="N508" s="3"/>
      <c r="O508" s="3"/>
      <c r="P508" s="3"/>
    </row>
    <row r="509" spans="1:18" s="193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827</v>
      </c>
      <c r="H509" s="214">
        <v>2413</v>
      </c>
      <c r="I509" s="189">
        <v>2</v>
      </c>
      <c r="J509" s="206">
        <f>หนองคาย!F54</f>
        <v>608227.18999999994</v>
      </c>
      <c r="K509" s="215">
        <f>หนองคาย!AE54</f>
        <v>631382.29999999993</v>
      </c>
      <c r="L509" s="208">
        <f>หนองคาย!AF54</f>
        <v>144287.20000000001</v>
      </c>
      <c r="M509" s="208">
        <f>หนองคาย!AG54</f>
        <v>194082.34</v>
      </c>
      <c r="N509" s="40"/>
      <c r="O509" s="40"/>
      <c r="P509" s="40"/>
      <c r="Q509" s="77">
        <f t="shared" si="20"/>
        <v>-49795.139999999985</v>
      </c>
      <c r="R509" s="78">
        <f t="shared" si="21"/>
        <v>59.795772896808955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828</v>
      </c>
      <c r="H510" s="205">
        <v>2055</v>
      </c>
      <c r="I510" s="70">
        <v>2</v>
      </c>
      <c r="J510" s="206">
        <f>หนองคาย!F55</f>
        <v>186660.97</v>
      </c>
      <c r="K510" s="215">
        <f>หนองคาย!AE55</f>
        <v>232054.05</v>
      </c>
      <c r="L510" s="208">
        <f>หนองคาย!AF55</f>
        <v>212652.15</v>
      </c>
      <c r="M510" s="208">
        <f>หนองคาย!AG55</f>
        <v>233458.97999999998</v>
      </c>
      <c r="N510" s="3"/>
      <c r="O510" s="3"/>
      <c r="P510" s="3"/>
      <c r="Q510" s="77">
        <f t="shared" si="20"/>
        <v>-20806.829999999987</v>
      </c>
      <c r="R510" s="78">
        <f t="shared" si="21"/>
        <v>103.48036496350365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829</v>
      </c>
      <c r="H511" s="205">
        <v>3420</v>
      </c>
      <c r="I511" s="70">
        <v>3</v>
      </c>
      <c r="J511" s="206">
        <f>หนองคาย!F56</f>
        <v>929030.77</v>
      </c>
      <c r="K511" s="215">
        <f>หนองคาย!AE56</f>
        <v>939200.58000000007</v>
      </c>
      <c r="L511" s="208">
        <f>หนองคาย!AF56</f>
        <v>189918.36</v>
      </c>
      <c r="M511" s="208">
        <f>หนองคาย!AG56</f>
        <v>217403.28</v>
      </c>
      <c r="N511" s="3"/>
      <c r="O511" s="3"/>
      <c r="P511" s="3"/>
      <c r="Q511" s="77">
        <f t="shared" si="20"/>
        <v>-27484.920000000013</v>
      </c>
      <c r="R511" s="78">
        <f t="shared" si="21"/>
        <v>55.531684210526315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5">
        <v>2566</v>
      </c>
      <c r="I512" s="70">
        <v>2</v>
      </c>
      <c r="J512" s="206">
        <f>หนองคาย!F57</f>
        <v>1040481.54</v>
      </c>
      <c r="K512" s="215">
        <f>หนองคาย!AE57</f>
        <v>1041797.58</v>
      </c>
      <c r="L512" s="208">
        <f>หนองคาย!AF57</f>
        <v>222855</v>
      </c>
      <c r="M512" s="208">
        <f>หนองคาย!AG57</f>
        <v>254624.32</v>
      </c>
      <c r="N512" s="3"/>
      <c r="O512" s="3"/>
      <c r="P512" s="3"/>
      <c r="Q512" s="77">
        <f t="shared" si="20"/>
        <v>-31769.320000000007</v>
      </c>
      <c r="R512" s="78">
        <f t="shared" si="21"/>
        <v>86.849181605611847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5">
        <v>951</v>
      </c>
      <c r="I513" s="70">
        <v>1</v>
      </c>
      <c r="J513" s="206">
        <f>หนองคาย!F58</f>
        <v>203704.71</v>
      </c>
      <c r="K513" s="215">
        <f>หนองคาย!AE58</f>
        <v>211039.8</v>
      </c>
      <c r="L513" s="208">
        <f>หนองคาย!AF58</f>
        <v>146371.70000000001</v>
      </c>
      <c r="M513" s="208">
        <f>หนองคาย!AG58</f>
        <v>165204.13999999998</v>
      </c>
      <c r="N513" s="3"/>
      <c r="O513" s="3"/>
      <c r="P513" s="3"/>
      <c r="Q513" s="77">
        <f t="shared" si="20"/>
        <v>-18832.439999999973</v>
      </c>
      <c r="R513" s="78">
        <f t="shared" si="21"/>
        <v>153.91345951629864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5">
        <v>2045</v>
      </c>
      <c r="I514" s="70">
        <v>2</v>
      </c>
      <c r="J514" s="206">
        <f>หนองคาย!F59</f>
        <v>349060.19</v>
      </c>
      <c r="K514" s="215">
        <f>หนองคาย!AE59</f>
        <v>354651.80000000005</v>
      </c>
      <c r="L514" s="208">
        <f>หนองคาย!AF59</f>
        <v>65294</v>
      </c>
      <c r="M514" s="208">
        <f>หนองคาย!AG59</f>
        <v>104759.4</v>
      </c>
      <c r="N514" s="3"/>
      <c r="O514" s="3"/>
      <c r="P514" s="3"/>
      <c r="Q514" s="77">
        <f t="shared" si="20"/>
        <v>-39465.399999999994</v>
      </c>
      <c r="R514" s="78">
        <f t="shared" si="21"/>
        <v>31.928606356968213</v>
      </c>
    </row>
    <row r="515" spans="1:18" ht="24.6" customHeight="1" x14ac:dyDescent="0.7">
      <c r="A515" s="209">
        <v>4</v>
      </c>
      <c r="B515" s="210" t="s">
        <v>42</v>
      </c>
      <c r="C515" s="210"/>
      <c r="D515" s="210"/>
      <c r="E515" s="210" t="s">
        <v>56</v>
      </c>
      <c r="F515" s="210"/>
      <c r="G515" s="210" t="s">
        <v>379</v>
      </c>
      <c r="H515" s="213">
        <f>SUM(H508:H514)</f>
        <v>13450</v>
      </c>
      <c r="I515" s="209"/>
      <c r="J515" s="212">
        <f>SUM(J508:J514)</f>
        <v>3317165.3699999996</v>
      </c>
      <c r="K515" s="212">
        <f>SUM(K508:K514)</f>
        <v>3410126.1099999994</v>
      </c>
      <c r="L515" s="212">
        <f>SUM(L508:L514)</f>
        <v>981378.40999999992</v>
      </c>
      <c r="M515" s="212">
        <f>SUM(M508:M514)</f>
        <v>1169532.4599999997</v>
      </c>
      <c r="N515" s="210">
        <v>6</v>
      </c>
      <c r="O515" s="210">
        <v>6</v>
      </c>
      <c r="P515" s="210">
        <f>N515-O515</f>
        <v>0</v>
      </c>
      <c r="Q515" s="77">
        <f t="shared" ref="Q515:Q553" si="23">L515-M515</f>
        <v>-188154.04999999981</v>
      </c>
      <c r="R515" s="78">
        <f>L515/H515</f>
        <v>72.964937546468391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5"/>
      <c r="I516" s="70"/>
      <c r="J516" s="206"/>
      <c r="K516" s="207"/>
      <c r="L516" s="208"/>
      <c r="M516" s="208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833</v>
      </c>
      <c r="H517" s="205">
        <v>3171</v>
      </c>
      <c r="I517" s="70">
        <v>3</v>
      </c>
      <c r="J517" s="206">
        <f>หนองคาย!F60</f>
        <v>1813355.69</v>
      </c>
      <c r="K517" s="207">
        <f>หนองคาย!AE60</f>
        <v>1891333.02</v>
      </c>
      <c r="L517" s="208">
        <f>หนองคาย!AF60</f>
        <v>805001</v>
      </c>
      <c r="M517" s="208">
        <f>หนองคาย!AG60</f>
        <v>117818.61</v>
      </c>
      <c r="N517" s="3"/>
      <c r="O517" s="3"/>
      <c r="P517" s="3"/>
      <c r="Q517" s="77">
        <f t="shared" si="23"/>
        <v>687182.39</v>
      </c>
      <c r="R517" s="78">
        <f t="shared" ref="R517:R552" si="24">L517/H517</f>
        <v>253.86345001576791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834</v>
      </c>
      <c r="H518" s="205">
        <v>4975</v>
      </c>
      <c r="I518" s="70">
        <v>4</v>
      </c>
      <c r="J518" s="206">
        <f>หนองคาย!F61</f>
        <v>194360.19</v>
      </c>
      <c r="K518" s="207">
        <f>หนองคาย!AE61</f>
        <v>230544.41999999998</v>
      </c>
      <c r="L518" s="208">
        <f>หนองคาย!AF61</f>
        <v>407826.5</v>
      </c>
      <c r="M518" s="208">
        <f>หนองคาย!AG61</f>
        <v>556652.45000000007</v>
      </c>
      <c r="N518" s="3"/>
      <c r="O518" s="3"/>
      <c r="P518" s="3"/>
      <c r="Q518" s="77">
        <f t="shared" si="23"/>
        <v>-148825.95000000007</v>
      </c>
      <c r="R518" s="78">
        <f t="shared" si="24"/>
        <v>81.975175879396986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5">
        <v>2674</v>
      </c>
      <c r="I519" s="70">
        <v>2</v>
      </c>
      <c r="J519" s="206">
        <f>หนองคาย!F62</f>
        <v>512795.38</v>
      </c>
      <c r="K519" s="207">
        <f>หนองคาย!AE62</f>
        <v>578691.99</v>
      </c>
      <c r="L519" s="208">
        <f>หนองคาย!AF62</f>
        <v>590315.5</v>
      </c>
      <c r="M519" s="208">
        <f>หนองคาย!AG62</f>
        <v>293524.03000000003</v>
      </c>
      <c r="N519" s="3"/>
      <c r="O519" s="3"/>
      <c r="P519" s="3"/>
      <c r="Q519" s="77">
        <f t="shared" si="23"/>
        <v>296791.46999999997</v>
      </c>
      <c r="R519" s="78">
        <f t="shared" si="24"/>
        <v>220.7612191473448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5">
        <v>3165</v>
      </c>
      <c r="I520" s="70">
        <v>3</v>
      </c>
      <c r="J520" s="206">
        <f>หนองคาย!F63</f>
        <v>132915.65</v>
      </c>
      <c r="K520" s="207">
        <f>หนองคาย!AE63</f>
        <v>239717.94999999998</v>
      </c>
      <c r="L520" s="208">
        <f>หนองคาย!AF63</f>
        <v>174140.59</v>
      </c>
      <c r="M520" s="208">
        <f>หนองคาย!AG63</f>
        <v>353932.48</v>
      </c>
      <c r="N520" s="3"/>
      <c r="O520" s="3"/>
      <c r="P520" s="3"/>
      <c r="Q520" s="77">
        <f t="shared" si="23"/>
        <v>-179791.88999999998</v>
      </c>
      <c r="R520" s="78">
        <f t="shared" si="24"/>
        <v>55.02072353870458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5">
        <v>2202</v>
      </c>
      <c r="I521" s="70">
        <v>2</v>
      </c>
      <c r="J521" s="206">
        <f>หนองคาย!F64</f>
        <v>1448978.85</v>
      </c>
      <c r="K521" s="207">
        <f>หนองคาย!AE64</f>
        <v>1478448.25</v>
      </c>
      <c r="L521" s="208">
        <f>หนองคาย!AF64</f>
        <v>224058.5</v>
      </c>
      <c r="M521" s="208">
        <f>หนองคาย!AG64</f>
        <v>264952.59999999998</v>
      </c>
      <c r="N521" s="3"/>
      <c r="O521" s="3"/>
      <c r="P521" s="3"/>
      <c r="Q521" s="77">
        <f t="shared" si="23"/>
        <v>-40894.099999999977</v>
      </c>
      <c r="R521" s="78">
        <f t="shared" si="24"/>
        <v>101.7522706630336</v>
      </c>
    </row>
    <row r="522" spans="1:18" ht="24.6" customHeight="1" x14ac:dyDescent="0.7">
      <c r="A522" s="209">
        <v>5</v>
      </c>
      <c r="B522" s="210" t="s">
        <v>42</v>
      </c>
      <c r="C522" s="210"/>
      <c r="D522" s="210"/>
      <c r="E522" s="210" t="s">
        <v>56</v>
      </c>
      <c r="F522" s="210"/>
      <c r="G522" s="210" t="s">
        <v>383</v>
      </c>
      <c r="H522" s="213">
        <f>SUM(H516:H521)</f>
        <v>16187</v>
      </c>
      <c r="I522" s="209"/>
      <c r="J522" s="212">
        <f>SUM(J516:J521)</f>
        <v>4102405.76</v>
      </c>
      <c r="K522" s="228">
        <f>SUM(K516:K521)</f>
        <v>4418735.63</v>
      </c>
      <c r="L522" s="212">
        <f>SUM(L516:L521)</f>
        <v>2201342.09</v>
      </c>
      <c r="M522" s="212">
        <f>SUM(M516:M521)</f>
        <v>1586880.17</v>
      </c>
      <c r="N522" s="210">
        <v>5</v>
      </c>
      <c r="O522" s="210">
        <v>5</v>
      </c>
      <c r="P522" s="210">
        <f>N522-O522</f>
        <v>0</v>
      </c>
      <c r="Q522" s="77">
        <f t="shared" si="23"/>
        <v>614461.91999999993</v>
      </c>
      <c r="R522" s="78">
        <f>L522/H522</f>
        <v>135.99444554271946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5"/>
      <c r="I523" s="70"/>
      <c r="J523" s="206"/>
      <c r="K523" s="207"/>
      <c r="L523" s="208"/>
      <c r="M523" s="208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838</v>
      </c>
      <c r="H524" s="205">
        <v>5571</v>
      </c>
      <c r="I524" s="70">
        <v>4</v>
      </c>
      <c r="J524" s="206">
        <f>หนองคาย!F65</f>
        <v>634695.32999999996</v>
      </c>
      <c r="K524" s="207">
        <f>หนองคาย!AE65</f>
        <v>563927.00999999989</v>
      </c>
      <c r="L524" s="208">
        <f>หนองคาย!AF65</f>
        <v>507060.89</v>
      </c>
      <c r="M524" s="208">
        <f>หนองคาย!AG65</f>
        <v>446324.81999999995</v>
      </c>
      <c r="N524" s="3"/>
      <c r="O524" s="3"/>
      <c r="P524" s="3"/>
      <c r="Q524" s="77">
        <f t="shared" si="23"/>
        <v>60736.070000000065</v>
      </c>
      <c r="R524" s="78">
        <f t="shared" si="24"/>
        <v>91.017930353616947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839</v>
      </c>
      <c r="H525" s="205">
        <v>5124</v>
      </c>
      <c r="I525" s="70">
        <v>4</v>
      </c>
      <c r="J525" s="206">
        <f>หนองคาย!F66</f>
        <v>281138.14</v>
      </c>
      <c r="K525" s="207">
        <f>หนองคาย!AE66</f>
        <v>260423.18999999997</v>
      </c>
      <c r="L525" s="208">
        <f>หนองคาย!AF66</f>
        <v>444886.24</v>
      </c>
      <c r="M525" s="208">
        <f>หนองคาย!AG66</f>
        <v>402804.57</v>
      </c>
      <c r="N525" s="3"/>
      <c r="O525" s="3"/>
      <c r="P525" s="3"/>
      <c r="Q525" s="77">
        <f t="shared" si="23"/>
        <v>42081.669999999984</v>
      </c>
      <c r="R525" s="78">
        <f t="shared" si="24"/>
        <v>86.824012490241998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5">
        <v>7200</v>
      </c>
      <c r="I526" s="70">
        <v>5</v>
      </c>
      <c r="J526" s="206">
        <f>หนองคาย!F67</f>
        <v>711194.99</v>
      </c>
      <c r="K526" s="207">
        <f>หนองคาย!AE67</f>
        <v>739903.45</v>
      </c>
      <c r="L526" s="208">
        <f>หนองคาย!AF67</f>
        <v>488376.6</v>
      </c>
      <c r="M526" s="208">
        <f>หนองคาย!AG67</f>
        <v>397483.89</v>
      </c>
      <c r="N526" s="3"/>
      <c r="O526" s="3"/>
      <c r="P526" s="3"/>
      <c r="Q526" s="77">
        <f t="shared" si="23"/>
        <v>90892.709999999963</v>
      </c>
      <c r="R526" s="78">
        <f t="shared" si="24"/>
        <v>67.830083333333334</v>
      </c>
    </row>
    <row r="527" spans="1:18" ht="24.6" customHeight="1" x14ac:dyDescent="0.7">
      <c r="A527" s="209">
        <v>6</v>
      </c>
      <c r="B527" s="210" t="s">
        <v>42</v>
      </c>
      <c r="C527" s="210"/>
      <c r="D527" s="210"/>
      <c r="E527" s="210" t="s">
        <v>56</v>
      </c>
      <c r="F527" s="210"/>
      <c r="G527" s="210" t="s">
        <v>387</v>
      </c>
      <c r="H527" s="213">
        <f>SUM(H524:H526)</f>
        <v>17895</v>
      </c>
      <c r="I527" s="209"/>
      <c r="J527" s="212">
        <f>SUM(J523:J526)</f>
        <v>1627028.46</v>
      </c>
      <c r="K527" s="212">
        <f>SUM(K523:K526)</f>
        <v>1564253.65</v>
      </c>
      <c r="L527" s="212">
        <f>SUM(L523:L526)</f>
        <v>1440323.73</v>
      </c>
      <c r="M527" s="212">
        <f>SUM(M523:M526)</f>
        <v>1246613.2799999998</v>
      </c>
      <c r="N527" s="210">
        <v>3</v>
      </c>
      <c r="O527" s="210">
        <v>3</v>
      </c>
      <c r="P527" s="210">
        <f>N527-O527</f>
        <v>0</v>
      </c>
      <c r="Q527" s="77">
        <f t="shared" si="23"/>
        <v>193710.45000000019</v>
      </c>
      <c r="R527" s="78">
        <f>L527/H527</f>
        <v>80.487495389773684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5"/>
      <c r="I528" s="70"/>
      <c r="J528" s="206"/>
      <c r="K528" s="207"/>
      <c r="L528" s="208"/>
      <c r="M528" s="208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841</v>
      </c>
      <c r="H529" s="205">
        <v>6642</v>
      </c>
      <c r="I529" s="70">
        <v>5</v>
      </c>
      <c r="J529" s="206">
        <f>หนองคาย!F68</f>
        <v>155393.82999999999</v>
      </c>
      <c r="K529" s="207">
        <f>หนองคาย!AE68</f>
        <v>280142.97000000003</v>
      </c>
      <c r="L529" s="208">
        <f>หนองคาย!AF68</f>
        <v>287951.48</v>
      </c>
      <c r="M529" s="208">
        <f>หนองคาย!AG68</f>
        <v>520924.68000000005</v>
      </c>
      <c r="N529" s="3"/>
      <c r="O529" s="3"/>
      <c r="P529" s="3"/>
      <c r="Q529" s="77">
        <f t="shared" si="23"/>
        <v>-232973.20000000007</v>
      </c>
      <c r="R529" s="78">
        <f t="shared" si="24"/>
        <v>43.353128575730196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842</v>
      </c>
      <c r="H530" s="205">
        <v>3199</v>
      </c>
      <c r="I530" s="70">
        <v>3</v>
      </c>
      <c r="J530" s="206">
        <f>หนองคาย!F69</f>
        <v>622709.05000000005</v>
      </c>
      <c r="K530" s="207">
        <f>หนองคาย!AE69</f>
        <v>661487.6100000001</v>
      </c>
      <c r="L530" s="208">
        <f>หนองคาย!AF69</f>
        <v>158483.85</v>
      </c>
      <c r="M530" s="208">
        <f>หนองคาย!AG69</f>
        <v>291196.95</v>
      </c>
      <c r="N530" s="3"/>
      <c r="O530" s="3"/>
      <c r="P530" s="3"/>
      <c r="Q530" s="77">
        <f t="shared" si="23"/>
        <v>-132713.1</v>
      </c>
      <c r="R530" s="78">
        <f t="shared" si="24"/>
        <v>49.541684901531731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5">
        <v>5644</v>
      </c>
      <c r="I531" s="70">
        <v>4</v>
      </c>
      <c r="J531" s="206">
        <f>หนองคาย!F70</f>
        <v>285220.84999999998</v>
      </c>
      <c r="K531" s="207">
        <f>หนองคาย!AE70</f>
        <v>355636.49</v>
      </c>
      <c r="L531" s="208">
        <f>หนองคาย!AF70</f>
        <v>174135</v>
      </c>
      <c r="M531" s="208">
        <f>หนองคาย!AG70</f>
        <v>357144.23</v>
      </c>
      <c r="N531" s="3"/>
      <c r="O531" s="3"/>
      <c r="P531" s="3"/>
      <c r="Q531" s="77">
        <f t="shared" si="23"/>
        <v>-183009.22999999998</v>
      </c>
      <c r="R531" s="78">
        <f t="shared" si="24"/>
        <v>30.853118355776047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5">
        <v>5464</v>
      </c>
      <c r="I532" s="70">
        <v>4</v>
      </c>
      <c r="J532" s="206">
        <f>หนองคาย!F71</f>
        <v>965068.05</v>
      </c>
      <c r="K532" s="207">
        <f>หนองคาย!AE71</f>
        <v>991429.26</v>
      </c>
      <c r="L532" s="208">
        <f>หนองคาย!AF71</f>
        <v>222893.88</v>
      </c>
      <c r="M532" s="208">
        <f>หนองคาย!AG71</f>
        <v>388529.61</v>
      </c>
      <c r="N532" s="3"/>
      <c r="O532" s="3"/>
      <c r="P532" s="3"/>
      <c r="Q532" s="77">
        <f t="shared" si="23"/>
        <v>-165635.72999999998</v>
      </c>
      <c r="R532" s="78">
        <f t="shared" si="24"/>
        <v>40.793169838945829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5">
        <v>10050</v>
      </c>
      <c r="I533" s="70">
        <v>5</v>
      </c>
      <c r="J533" s="206">
        <f>หนองคาย!F72</f>
        <v>585774.02</v>
      </c>
      <c r="K533" s="207">
        <f>หนองคาย!AE72</f>
        <v>600884.23</v>
      </c>
      <c r="L533" s="208">
        <f>หนองคาย!AF72</f>
        <v>503024.05</v>
      </c>
      <c r="M533" s="208">
        <f>หนองคาย!AG72</f>
        <v>690862.54</v>
      </c>
      <c r="N533" s="3"/>
      <c r="O533" s="3"/>
      <c r="P533" s="3"/>
      <c r="Q533" s="77">
        <f t="shared" si="23"/>
        <v>-187838.49000000005</v>
      </c>
      <c r="R533" s="78">
        <f t="shared" si="24"/>
        <v>50.052144278606967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5">
        <v>2842</v>
      </c>
      <c r="I534" s="70">
        <v>2</v>
      </c>
      <c r="J534" s="206">
        <f>หนองคาย!F73</f>
        <v>518838.88</v>
      </c>
      <c r="K534" s="207">
        <f>หนองคาย!AE73</f>
        <v>579185.68000000005</v>
      </c>
      <c r="L534" s="208">
        <f>หนองคาย!AF73</f>
        <v>150390.93</v>
      </c>
      <c r="M534" s="208">
        <f>หนองคาย!AG73</f>
        <v>353970.71</v>
      </c>
      <c r="N534" s="3"/>
      <c r="O534" s="3"/>
      <c r="P534" s="3"/>
      <c r="Q534" s="77">
        <f t="shared" si="23"/>
        <v>-203579.78000000003</v>
      </c>
      <c r="R534" s="78">
        <f t="shared" si="24"/>
        <v>52.917287121745247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5">
        <v>3136</v>
      </c>
      <c r="I535" s="70">
        <v>3</v>
      </c>
      <c r="J535" s="206">
        <f>หนองคาย!F74</f>
        <v>277865.27</v>
      </c>
      <c r="K535" s="207">
        <f>หนองคาย!AE74</f>
        <v>242879.59000000003</v>
      </c>
      <c r="L535" s="208">
        <f>หนองคาย!AF74</f>
        <v>96231.790000000008</v>
      </c>
      <c r="M535" s="208">
        <f>หนองคาย!AG74</f>
        <v>218498.81</v>
      </c>
      <c r="N535" s="3"/>
      <c r="O535" s="3"/>
      <c r="P535" s="3"/>
      <c r="Q535" s="77">
        <f t="shared" si="23"/>
        <v>-122267.01999999999</v>
      </c>
      <c r="R535" s="78">
        <f t="shared" si="24"/>
        <v>30.686157525510207</v>
      </c>
    </row>
    <row r="536" spans="1:18" ht="24.6" customHeight="1" x14ac:dyDescent="0.7">
      <c r="A536" s="209">
        <v>7</v>
      </c>
      <c r="B536" s="210" t="s">
        <v>42</v>
      </c>
      <c r="C536" s="210"/>
      <c r="D536" s="210"/>
      <c r="E536" s="210" t="s">
        <v>56</v>
      </c>
      <c r="F536" s="210"/>
      <c r="G536" s="210" t="s">
        <v>391</v>
      </c>
      <c r="H536" s="213">
        <f>SUM(H529:H535)</f>
        <v>36977</v>
      </c>
      <c r="I536" s="209"/>
      <c r="J536" s="212">
        <f>SUM(J528:J535)</f>
        <v>3410869.9499999997</v>
      </c>
      <c r="K536" s="212">
        <f>SUM(K528:K535)</f>
        <v>3711645.83</v>
      </c>
      <c r="L536" s="212">
        <f>SUM(L528:L535)</f>
        <v>1593110.98</v>
      </c>
      <c r="M536" s="212">
        <f>SUM(M528:M535)</f>
        <v>2821127.5300000003</v>
      </c>
      <c r="N536" s="210">
        <v>7</v>
      </c>
      <c r="O536" s="210">
        <v>7</v>
      </c>
      <c r="P536" s="210">
        <f>N536-O536</f>
        <v>0</v>
      </c>
      <c r="Q536" s="77">
        <f t="shared" si="23"/>
        <v>-1228016.5500000003</v>
      </c>
      <c r="R536" s="78">
        <f>L536/H536</f>
        <v>43.083835357113884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5"/>
      <c r="I537" s="70"/>
      <c r="J537" s="206"/>
      <c r="K537" s="207"/>
      <c r="L537" s="208"/>
      <c r="M537" s="208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848</v>
      </c>
      <c r="H538" s="205">
        <v>5261</v>
      </c>
      <c r="I538" s="70">
        <v>4</v>
      </c>
      <c r="J538" s="206">
        <f>หนองคาย!F75</f>
        <v>731234.14</v>
      </c>
      <c r="K538" s="207">
        <f>หนองคาย!AE75</f>
        <v>874079.92</v>
      </c>
      <c r="L538" s="208">
        <f>หนองคาย!AF75</f>
        <v>420064.5</v>
      </c>
      <c r="M538" s="208">
        <f>หนองคาย!AG75</f>
        <v>328781.26</v>
      </c>
      <c r="N538" s="3"/>
      <c r="O538" s="3"/>
      <c r="P538" s="3"/>
      <c r="Q538" s="77">
        <f t="shared" si="23"/>
        <v>91283.239999999991</v>
      </c>
      <c r="R538" s="78">
        <f t="shared" si="24"/>
        <v>79.844991446493069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849</v>
      </c>
      <c r="H539" s="205">
        <v>6578</v>
      </c>
      <c r="I539" s="70">
        <v>5</v>
      </c>
      <c r="J539" s="206">
        <f>หนองคาย!F76</f>
        <v>474520.97</v>
      </c>
      <c r="K539" s="207">
        <f>หนองคาย!AE76</f>
        <v>746422.92999999993</v>
      </c>
      <c r="L539" s="208">
        <f>หนองคาย!AF76</f>
        <v>212391.3</v>
      </c>
      <c r="M539" s="208">
        <f>หนองคาย!AG76</f>
        <v>434036.7</v>
      </c>
      <c r="N539" s="3"/>
      <c r="O539" s="3"/>
      <c r="P539" s="3"/>
      <c r="Q539" s="77">
        <f t="shared" si="23"/>
        <v>-221645.40000000002</v>
      </c>
      <c r="R539" s="78">
        <f t="shared" si="24"/>
        <v>32.288127090301003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5">
        <v>2647</v>
      </c>
      <c r="I540" s="70">
        <v>2</v>
      </c>
      <c r="J540" s="206">
        <f>หนองคาย!F77</f>
        <v>568639.73</v>
      </c>
      <c r="K540" s="207">
        <f>หนองคาย!AE77</f>
        <v>580107.13</v>
      </c>
      <c r="L540" s="208">
        <f>หนองคาย!AF77</f>
        <v>168569.60000000001</v>
      </c>
      <c r="M540" s="208">
        <f>หนองคาย!AG77</f>
        <v>168804.45</v>
      </c>
      <c r="N540" s="3"/>
      <c r="O540" s="3"/>
      <c r="P540" s="3"/>
      <c r="Q540" s="77">
        <f t="shared" si="23"/>
        <v>-234.85000000000582</v>
      </c>
      <c r="R540" s="78">
        <f t="shared" si="24"/>
        <v>63.683264072534946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5">
        <v>5060</v>
      </c>
      <c r="I541" s="70">
        <v>4</v>
      </c>
      <c r="J541" s="206">
        <f>หนองคาย!F78</f>
        <v>534362.35</v>
      </c>
      <c r="K541" s="207">
        <f>หนองคาย!AE78</f>
        <v>673746.47</v>
      </c>
      <c r="L541" s="208">
        <f>หนองคาย!AF78</f>
        <v>353144.8</v>
      </c>
      <c r="M541" s="208">
        <f>หนองคาย!AG78</f>
        <v>341342.47000000003</v>
      </c>
      <c r="N541" s="3"/>
      <c r="O541" s="3"/>
      <c r="P541" s="3"/>
      <c r="Q541" s="77">
        <f t="shared" si="23"/>
        <v>11802.329999999958</v>
      </c>
      <c r="R541" s="78">
        <f t="shared" si="24"/>
        <v>69.791462450592888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5">
        <v>4419</v>
      </c>
      <c r="I542" s="70">
        <v>3</v>
      </c>
      <c r="J542" s="206">
        <f>หนองคาย!F79</f>
        <v>1060821.1499999999</v>
      </c>
      <c r="K542" s="207">
        <f>หนองคาย!AE79</f>
        <v>1167614.5</v>
      </c>
      <c r="L542" s="208">
        <f>หนองคาย!AF79</f>
        <v>314888</v>
      </c>
      <c r="M542" s="208">
        <f>หนองคาย!AG79</f>
        <v>333577.09000000003</v>
      </c>
      <c r="N542" s="3"/>
      <c r="O542" s="3"/>
      <c r="P542" s="3"/>
      <c r="Q542" s="77">
        <f t="shared" si="23"/>
        <v>-18689.090000000026</v>
      </c>
      <c r="R542" s="78">
        <f t="shared" si="24"/>
        <v>71.257750622312741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5">
        <v>4269</v>
      </c>
      <c r="I543" s="70">
        <v>3</v>
      </c>
      <c r="J543" s="206">
        <f>หนองคาย!F80</f>
        <v>1191768.22</v>
      </c>
      <c r="K543" s="207">
        <f>หนองคาย!AE80</f>
        <v>1369942.1</v>
      </c>
      <c r="L543" s="208">
        <f>หนองคาย!AF80</f>
        <v>249864.5</v>
      </c>
      <c r="M543" s="208">
        <f>หนองคาย!AG80</f>
        <v>213123.07</v>
      </c>
      <c r="N543" s="3"/>
      <c r="O543" s="3"/>
      <c r="P543" s="3"/>
      <c r="Q543" s="77">
        <f t="shared" si="23"/>
        <v>36741.429999999993</v>
      </c>
      <c r="R543" s="78">
        <f t="shared" si="24"/>
        <v>58.529983602717266</v>
      </c>
    </row>
    <row r="544" spans="1:18" ht="24.6" customHeight="1" x14ac:dyDescent="0.7">
      <c r="A544" s="209">
        <v>8</v>
      </c>
      <c r="B544" s="210" t="s">
        <v>42</v>
      </c>
      <c r="C544" s="210"/>
      <c r="D544" s="210"/>
      <c r="E544" s="210" t="s">
        <v>56</v>
      </c>
      <c r="F544" s="210"/>
      <c r="G544" s="210" t="s">
        <v>395</v>
      </c>
      <c r="H544" s="213">
        <f>SUM(H538:H543)</f>
        <v>28234</v>
      </c>
      <c r="I544" s="209"/>
      <c r="J544" s="212">
        <f>SUM(J537:J543)</f>
        <v>4561346.5599999996</v>
      </c>
      <c r="K544" s="212">
        <f>SUM(K537:K543)</f>
        <v>5411913.0500000007</v>
      </c>
      <c r="L544" s="212">
        <f>SUM(L537:L543)</f>
        <v>1718922.7</v>
      </c>
      <c r="M544" s="212">
        <f>SUM(M537:M543)</f>
        <v>1819665.04</v>
      </c>
      <c r="N544" s="210">
        <v>6</v>
      </c>
      <c r="O544" s="210">
        <v>6</v>
      </c>
      <c r="P544" s="210">
        <f>N544-O544</f>
        <v>0</v>
      </c>
      <c r="Q544" s="77">
        <f t="shared" si="23"/>
        <v>-100742.34000000008</v>
      </c>
      <c r="R544" s="78">
        <f>L544/H544</f>
        <v>60.881302684706384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5"/>
      <c r="I545" s="70"/>
      <c r="J545" s="206"/>
      <c r="K545" s="207"/>
      <c r="L545" s="208"/>
      <c r="M545" s="208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854</v>
      </c>
      <c r="H546" s="205">
        <v>1113</v>
      </c>
      <c r="I546" s="70">
        <v>1</v>
      </c>
      <c r="J546" s="206">
        <f>หนองคาย!F81</f>
        <v>100977.85</v>
      </c>
      <c r="K546" s="207">
        <f>หนองคาย!AE81</f>
        <v>110472.16</v>
      </c>
      <c r="L546" s="208">
        <f>หนองคาย!AF81</f>
        <v>45579.43</v>
      </c>
      <c r="M546" s="208">
        <f>หนองคาย!AG81</f>
        <v>97762.54</v>
      </c>
      <c r="N546" s="3"/>
      <c r="O546" s="3"/>
      <c r="P546" s="3"/>
      <c r="Q546" s="77">
        <f t="shared" si="23"/>
        <v>-52183.109999999993</v>
      </c>
      <c r="R546" s="78">
        <f t="shared" si="24"/>
        <v>40.9518688230009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855</v>
      </c>
      <c r="H547" s="205">
        <v>1149</v>
      </c>
      <c r="I547" s="70">
        <v>1</v>
      </c>
      <c r="J547" s="206">
        <f>หนองคาย!F82</f>
        <v>346048.09</v>
      </c>
      <c r="K547" s="207">
        <f>หนองคาย!AE82</f>
        <v>358398.82</v>
      </c>
      <c r="L547" s="208">
        <f>หนองคาย!AF82</f>
        <v>94745</v>
      </c>
      <c r="M547" s="208">
        <f>หนองคาย!AG82</f>
        <v>215739.68000000002</v>
      </c>
      <c r="N547" s="3"/>
      <c r="O547" s="3"/>
      <c r="P547" s="3"/>
      <c r="Q547" s="77">
        <f t="shared" si="23"/>
        <v>-120994.68000000002</v>
      </c>
      <c r="R547" s="78">
        <f t="shared" si="24"/>
        <v>82.458659704090508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5">
        <v>2337</v>
      </c>
      <c r="I548" s="70">
        <v>2</v>
      </c>
      <c r="J548" s="206">
        <f>หนองคาย!F83</f>
        <v>134633</v>
      </c>
      <c r="K548" s="207">
        <f>หนองคาย!AE83</f>
        <v>137210.98000000001</v>
      </c>
      <c r="L548" s="208">
        <f>หนองคาย!AF83</f>
        <v>138398.12</v>
      </c>
      <c r="M548" s="208">
        <f>หนองคาย!AG83</f>
        <v>217406.06</v>
      </c>
      <c r="N548" s="3"/>
      <c r="O548" s="3"/>
      <c r="P548" s="3"/>
      <c r="Q548" s="77">
        <f t="shared" si="23"/>
        <v>-79007.94</v>
      </c>
      <c r="R548" s="78">
        <f t="shared" si="24"/>
        <v>59.220419341035516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5">
        <v>2469</v>
      </c>
      <c r="I549" s="70">
        <v>2</v>
      </c>
      <c r="J549" s="206">
        <f>หนองคาย!F84</f>
        <v>107939.03</v>
      </c>
      <c r="K549" s="207">
        <f>หนองคาย!AE84</f>
        <v>130250.15</v>
      </c>
      <c r="L549" s="208">
        <f>หนองคาย!AF84</f>
        <v>165374</v>
      </c>
      <c r="M549" s="208">
        <f>หนองคาย!AG84</f>
        <v>223833.26</v>
      </c>
      <c r="N549" s="3"/>
      <c r="O549" s="3"/>
      <c r="P549" s="3"/>
      <c r="Q549" s="77">
        <f t="shared" si="23"/>
        <v>-58459.260000000009</v>
      </c>
      <c r="R549" s="78">
        <f t="shared" si="24"/>
        <v>66.98015390846497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5">
        <v>3510</v>
      </c>
      <c r="I550" s="70">
        <v>3</v>
      </c>
      <c r="J550" s="206">
        <f>หนองคาย!F85</f>
        <v>84602.38</v>
      </c>
      <c r="K550" s="207">
        <f>หนองคาย!AE85</f>
        <v>119714.45000000001</v>
      </c>
      <c r="L550" s="208">
        <f>หนองคาย!AF85</f>
        <v>184416.85</v>
      </c>
      <c r="M550" s="208">
        <f>หนองคาย!AG85</f>
        <v>297345.63</v>
      </c>
      <c r="N550" s="3"/>
      <c r="O550" s="3"/>
      <c r="P550" s="3"/>
      <c r="Q550" s="77">
        <f t="shared" si="23"/>
        <v>-112928.78</v>
      </c>
      <c r="R550" s="78">
        <f t="shared" si="24"/>
        <v>52.540413105413108</v>
      </c>
    </row>
    <row r="551" spans="1:18" ht="24.6" customHeight="1" x14ac:dyDescent="0.7">
      <c r="A551" s="209">
        <v>9</v>
      </c>
      <c r="B551" s="210" t="s">
        <v>42</v>
      </c>
      <c r="C551" s="210"/>
      <c r="D551" s="210"/>
      <c r="E551" s="210" t="s">
        <v>56</v>
      </c>
      <c r="F551" s="210"/>
      <c r="G551" s="210" t="s">
        <v>399</v>
      </c>
      <c r="H551" s="213">
        <f>SUM(H546:H550)</f>
        <v>10578</v>
      </c>
      <c r="I551" s="209"/>
      <c r="J551" s="212">
        <f>SUM(J545:J550)</f>
        <v>774200.35000000009</v>
      </c>
      <c r="K551" s="212">
        <f>SUM(K545:K550)</f>
        <v>856046.56</v>
      </c>
      <c r="L551" s="212">
        <f>SUM(L545:L550)</f>
        <v>628513.4</v>
      </c>
      <c r="M551" s="212">
        <f>SUM(M545:M550)</f>
        <v>1052087.17</v>
      </c>
      <c r="N551" s="210">
        <v>5</v>
      </c>
      <c r="O551" s="210">
        <v>5</v>
      </c>
      <c r="P551" s="210"/>
      <c r="Q551" s="77">
        <f t="shared" si="23"/>
        <v>-423573.7699999999</v>
      </c>
      <c r="R551" s="78">
        <f t="shared" si="24"/>
        <v>59.417035356400078</v>
      </c>
    </row>
    <row r="552" spans="1:18" ht="24.6" customHeight="1" x14ac:dyDescent="0.7">
      <c r="A552" s="238"/>
      <c r="B552" s="239" t="s">
        <v>42</v>
      </c>
      <c r="C552" s="239" t="s">
        <v>42</v>
      </c>
      <c r="D552" s="239" t="s">
        <v>42</v>
      </c>
      <c r="E552" s="239" t="s">
        <v>42</v>
      </c>
      <c r="F552" s="239"/>
      <c r="G552" s="239" t="s">
        <v>400</v>
      </c>
      <c r="H552" s="240">
        <f>H478+H490+H507+H515+H522+H527+H536+H544+H551</f>
        <v>305792</v>
      </c>
      <c r="I552" s="238"/>
      <c r="J552" s="241">
        <f t="shared" ref="J552:O552" si="25">J478+J490+J507+J515+J522+J527+J536+J544+J551</f>
        <v>40089614.890000008</v>
      </c>
      <c r="K552" s="242">
        <f t="shared" si="25"/>
        <v>50562007.329999998</v>
      </c>
      <c r="L552" s="241">
        <f t="shared" si="25"/>
        <v>20905611.609999999</v>
      </c>
      <c r="M552" s="241">
        <f t="shared" si="25"/>
        <v>23414417.32</v>
      </c>
      <c r="N552" s="239">
        <f t="shared" si="25"/>
        <v>74</v>
      </c>
      <c r="O552" s="239">
        <f t="shared" si="25"/>
        <v>74</v>
      </c>
      <c r="P552" s="239">
        <f>N552-O552</f>
        <v>0</v>
      </c>
      <c r="Q552" s="77">
        <f t="shared" si="23"/>
        <v>-2508805.7100000009</v>
      </c>
      <c r="R552" s="78">
        <f t="shared" si="24"/>
        <v>68.365462830943912</v>
      </c>
    </row>
    <row r="553" spans="1:18" ht="25.2" customHeight="1" thickBot="1" x14ac:dyDescent="0.75">
      <c r="A553" s="243"/>
      <c r="B553" s="244"/>
      <c r="C553" s="244"/>
      <c r="D553" s="244"/>
      <c r="E553" s="333" t="s">
        <v>401</v>
      </c>
      <c r="F553" s="334"/>
      <c r="G553" s="335"/>
      <c r="H553" s="245"/>
      <c r="I553" s="243"/>
      <c r="J553" s="259">
        <f>J552/O552</f>
        <v>541751.55256756768</v>
      </c>
      <c r="K553" s="260">
        <f>K552/O552</f>
        <v>683270.3693243243</v>
      </c>
      <c r="L553" s="259">
        <f>L552/O552</f>
        <v>282508.26500000001</v>
      </c>
      <c r="M553" s="259">
        <f>M552/O552</f>
        <v>316411.04486486485</v>
      </c>
      <c r="N553" s="244"/>
      <c r="O553" s="244"/>
      <c r="P553" s="244"/>
      <c r="Q553" s="77">
        <f t="shared" si="23"/>
        <v>-33902.779864864831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5"/>
      <c r="I554" s="70"/>
      <c r="J554" s="206"/>
      <c r="K554" s="207"/>
      <c r="L554" s="208"/>
      <c r="M554" s="208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859</v>
      </c>
      <c r="H555" s="205">
        <v>3019</v>
      </c>
      <c r="I555" s="70">
        <v>3</v>
      </c>
      <c r="J555" s="208">
        <f>สกลนคร!F4</f>
        <v>475319.3</v>
      </c>
      <c r="K555" s="207">
        <f>สกลนคร!AA4</f>
        <v>584040.07999999996</v>
      </c>
      <c r="L555" s="208">
        <f>สกลนคร!AB4</f>
        <v>149506.85</v>
      </c>
      <c r="M555" s="208">
        <f>สกลนคร!AC4</f>
        <v>217379.09999999998</v>
      </c>
      <c r="N555" s="3"/>
      <c r="O555" s="3"/>
      <c r="P555" s="3"/>
      <c r="Q555" s="77">
        <f t="shared" ref="Q555:Q566" si="26">L555-M555</f>
        <v>-67872.249999999971</v>
      </c>
      <c r="R555" s="78">
        <f t="shared" ref="R555:R566" si="27">L555/H555</f>
        <v>49.52197747598543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860</v>
      </c>
      <c r="H556" s="205">
        <v>4462</v>
      </c>
      <c r="I556" s="70">
        <v>3</v>
      </c>
      <c r="J556" s="208">
        <f>สกลนคร!F5</f>
        <v>348034.62</v>
      </c>
      <c r="K556" s="207">
        <f>สกลนคร!AA5</f>
        <v>411932.87</v>
      </c>
      <c r="L556" s="208">
        <f>สกลนคร!AB5</f>
        <v>157295.96</v>
      </c>
      <c r="M556" s="208">
        <f>สกลนคร!AC5</f>
        <v>235250.56999999998</v>
      </c>
      <c r="N556" s="3"/>
      <c r="O556" s="3"/>
      <c r="P556" s="3"/>
      <c r="Q556" s="77">
        <f t="shared" si="26"/>
        <v>-77954.609999999986</v>
      </c>
      <c r="R556" s="78">
        <f t="shared" si="27"/>
        <v>35.252344240251006</v>
      </c>
    </row>
    <row r="557" spans="1:18" ht="24.6" customHeight="1" x14ac:dyDescent="0.7">
      <c r="A557" s="209">
        <v>1</v>
      </c>
      <c r="B557" s="210" t="s">
        <v>41</v>
      </c>
      <c r="C557" s="210"/>
      <c r="D557" s="210"/>
      <c r="E557" s="210" t="s">
        <v>56</v>
      </c>
      <c r="F557" s="210"/>
      <c r="G557" s="210" t="s">
        <v>406</v>
      </c>
      <c r="H557" s="213">
        <f>SUM(H554:H556)</f>
        <v>7481</v>
      </c>
      <c r="I557" s="209"/>
      <c r="J557" s="212">
        <f>SUM(J554:J556)</f>
        <v>823353.91999999993</v>
      </c>
      <c r="K557" s="212">
        <f>SUM(K554:K556)</f>
        <v>995972.95</v>
      </c>
      <c r="L557" s="212">
        <f>SUM(L554:L556)</f>
        <v>306802.81</v>
      </c>
      <c r="M557" s="212">
        <f>SUM(M554:M556)</f>
        <v>452629.66999999993</v>
      </c>
      <c r="N557" s="210">
        <v>2</v>
      </c>
      <c r="O557" s="210">
        <v>2</v>
      </c>
      <c r="P557" s="210">
        <f>N557-O557</f>
        <v>0</v>
      </c>
      <c r="Q557" s="77">
        <f t="shared" si="26"/>
        <v>-145826.85999999993</v>
      </c>
      <c r="R557" s="78">
        <f>L557/H557</f>
        <v>41.01093570378292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5"/>
      <c r="I558" s="70"/>
      <c r="J558" s="206"/>
      <c r="K558" s="207"/>
      <c r="L558" s="208"/>
      <c r="M558" s="208"/>
      <c r="N558" s="3"/>
      <c r="O558" s="3"/>
      <c r="P558" s="3"/>
    </row>
    <row r="559" spans="1:18" s="193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861</v>
      </c>
      <c r="H559" s="214">
        <v>6085</v>
      </c>
      <c r="I559" s="189">
        <v>5</v>
      </c>
      <c r="J559" s="208">
        <f>สกลนคร!F6</f>
        <v>634474.71</v>
      </c>
      <c r="K559" s="215">
        <f>สกลนคร!AA6</f>
        <v>712157.14999999991</v>
      </c>
      <c r="L559" s="208">
        <f>สกลนคร!AB6</f>
        <v>475330.15</v>
      </c>
      <c r="M559" s="208">
        <f>สกลนคร!AC6</f>
        <v>430282.76</v>
      </c>
      <c r="N559" s="40"/>
      <c r="O559" s="40"/>
      <c r="P559" s="40"/>
      <c r="Q559" s="77">
        <f t="shared" si="26"/>
        <v>45047.390000000014</v>
      </c>
      <c r="R559" s="78">
        <f t="shared" si="27"/>
        <v>78.11506162695153</v>
      </c>
    </row>
    <row r="560" spans="1:18" s="193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862</v>
      </c>
      <c r="H560" s="214">
        <v>4909</v>
      </c>
      <c r="I560" s="189">
        <v>4</v>
      </c>
      <c r="J560" s="208">
        <f>สกลนคร!F7</f>
        <v>774796.01</v>
      </c>
      <c r="K560" s="215">
        <f>สกลนคร!AA7</f>
        <v>1101782.1499999999</v>
      </c>
      <c r="L560" s="208">
        <f>สกลนคร!AB7</f>
        <v>407208.76</v>
      </c>
      <c r="M560" s="208">
        <f>สกลนคร!AC7</f>
        <v>327372.19</v>
      </c>
      <c r="N560" s="40"/>
      <c r="O560" s="40"/>
      <c r="P560" s="40"/>
      <c r="Q560" s="77">
        <f t="shared" si="26"/>
        <v>79836.570000000007</v>
      </c>
      <c r="R560" s="78">
        <f t="shared" si="27"/>
        <v>82.95146873090242</v>
      </c>
    </row>
    <row r="561" spans="1:18" s="193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4">
        <v>3876</v>
      </c>
      <c r="I561" s="189">
        <v>3</v>
      </c>
      <c r="J561" s="208">
        <f>สกลนคร!F8</f>
        <v>1285118.17</v>
      </c>
      <c r="K561" s="215">
        <f>สกลนคร!AA8</f>
        <v>1451222.16</v>
      </c>
      <c r="L561" s="208">
        <f>สกลนคร!AB8</f>
        <v>465456.16000000003</v>
      </c>
      <c r="M561" s="208">
        <f>สกลนคร!AC8</f>
        <v>427965.47000000003</v>
      </c>
      <c r="N561" s="40"/>
      <c r="O561" s="40"/>
      <c r="P561" s="40"/>
      <c r="Q561" s="77">
        <f t="shared" si="26"/>
        <v>37490.69</v>
      </c>
      <c r="R561" s="78">
        <f t="shared" si="27"/>
        <v>120.08672858617132</v>
      </c>
    </row>
    <row r="562" spans="1:18" s="193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4">
        <v>4206</v>
      </c>
      <c r="I562" s="189">
        <v>3</v>
      </c>
      <c r="J562" s="208">
        <f>สกลนคร!F9</f>
        <v>922925.64</v>
      </c>
      <c r="K562" s="215">
        <f>สกลนคร!AA9</f>
        <v>1141680.79</v>
      </c>
      <c r="L562" s="208">
        <f>สกลนคร!AB9</f>
        <v>425874.45</v>
      </c>
      <c r="M562" s="208">
        <f>สกลนคร!AC9</f>
        <v>398417.61</v>
      </c>
      <c r="N562" s="40"/>
      <c r="O562" s="40"/>
      <c r="P562" s="40"/>
      <c r="Q562" s="77">
        <f t="shared" si="26"/>
        <v>27456.840000000026</v>
      </c>
      <c r="R562" s="78">
        <f t="shared" si="27"/>
        <v>101.254029957204</v>
      </c>
    </row>
    <row r="563" spans="1:18" s="193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4">
        <v>2071</v>
      </c>
      <c r="I563" s="189">
        <v>2</v>
      </c>
      <c r="J563" s="208">
        <f>สกลนคร!F10</f>
        <v>666819.34</v>
      </c>
      <c r="K563" s="215">
        <f>สกลนคร!AA10</f>
        <v>743712.96</v>
      </c>
      <c r="L563" s="208">
        <f>สกลนคร!AB10</f>
        <v>297389.49</v>
      </c>
      <c r="M563" s="208">
        <f>สกลนคร!AC10</f>
        <v>292811.14</v>
      </c>
      <c r="N563" s="40"/>
      <c r="O563" s="40"/>
      <c r="P563" s="40"/>
      <c r="Q563" s="77">
        <f t="shared" si="26"/>
        <v>4578.3499999999767</v>
      </c>
      <c r="R563" s="78">
        <f t="shared" si="27"/>
        <v>143.5970497344278</v>
      </c>
    </row>
    <row r="564" spans="1:18" ht="24.6" customHeight="1" x14ac:dyDescent="0.7">
      <c r="A564" s="209">
        <v>2</v>
      </c>
      <c r="B564" s="210" t="s">
        <v>41</v>
      </c>
      <c r="C564" s="210"/>
      <c r="D564" s="210"/>
      <c r="E564" s="210" t="s">
        <v>56</v>
      </c>
      <c r="F564" s="210"/>
      <c r="G564" s="210" t="s">
        <v>410</v>
      </c>
      <c r="H564" s="213">
        <f>SUM(H559:H563)</f>
        <v>21147</v>
      </c>
      <c r="I564" s="209"/>
      <c r="J564" s="212">
        <f>SUM(J558:J563)</f>
        <v>4284133.87</v>
      </c>
      <c r="K564" s="212">
        <f>SUM(K558:K563)</f>
        <v>5150555.21</v>
      </c>
      <c r="L564" s="212">
        <f>SUM(L558:L563)</f>
        <v>2071259.01</v>
      </c>
      <c r="M564" s="212">
        <f>SUM(M558:M563)</f>
        <v>1876849.17</v>
      </c>
      <c r="N564" s="210">
        <v>5</v>
      </c>
      <c r="O564" s="210">
        <v>5</v>
      </c>
      <c r="P564" s="210">
        <f>N564-O564</f>
        <v>0</v>
      </c>
      <c r="Q564" s="77">
        <f t="shared" si="26"/>
        <v>194409.84000000008</v>
      </c>
      <c r="R564" s="78">
        <f>L564/H564</f>
        <v>97.945761100865369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5"/>
      <c r="I565" s="70"/>
      <c r="J565" s="206"/>
      <c r="K565" s="207"/>
      <c r="L565" s="208"/>
      <c r="M565" s="208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866</v>
      </c>
      <c r="H566" s="205">
        <v>3458</v>
      </c>
      <c r="I566" s="70">
        <v>3</v>
      </c>
      <c r="J566" s="208">
        <f>สกลนคร!F11</f>
        <v>277657.43</v>
      </c>
      <c r="K566" s="207">
        <f>สกลนคร!AA11</f>
        <v>339636.58999999997</v>
      </c>
      <c r="L566" s="208">
        <f>สกลนคร!AB11</f>
        <v>285024.40000000002</v>
      </c>
      <c r="M566" s="208">
        <f>สกลนคร!AC11</f>
        <v>333328.02999999997</v>
      </c>
      <c r="N566" s="3"/>
      <c r="O566" s="3"/>
      <c r="P566" s="3"/>
      <c r="Q566" s="77">
        <f t="shared" si="26"/>
        <v>-48303.629999999946</v>
      </c>
      <c r="R566" s="78">
        <f t="shared" si="27"/>
        <v>82.424638519375364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867</v>
      </c>
      <c r="H567" s="205">
        <v>4289</v>
      </c>
      <c r="I567" s="70">
        <v>3</v>
      </c>
      <c r="J567" s="208">
        <f>สกลนคร!F12</f>
        <v>616011.15</v>
      </c>
      <c r="K567" s="207">
        <f>สกลนคร!AA12</f>
        <v>695350.9</v>
      </c>
      <c r="L567" s="208">
        <f>สกลนคร!AB12</f>
        <v>291138.27</v>
      </c>
      <c r="M567" s="208">
        <f>สกลนคร!AC12</f>
        <v>434640.66000000003</v>
      </c>
      <c r="N567" s="3"/>
      <c r="O567" s="3"/>
      <c r="P567" s="3"/>
      <c r="Q567" s="77">
        <f t="shared" ref="Q567:Q578" si="28">L567-M567</f>
        <v>-143502.39000000001</v>
      </c>
      <c r="R567" s="78">
        <f t="shared" ref="R567:R578" si="29">L567/H567</f>
        <v>67.880221496852414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5">
        <v>3663</v>
      </c>
      <c r="I568" s="70">
        <v>3</v>
      </c>
      <c r="J568" s="208">
        <f>สกลนคร!F13</f>
        <v>415939.64</v>
      </c>
      <c r="K568" s="207">
        <f>สกลนคร!AA13</f>
        <v>482206.86</v>
      </c>
      <c r="L568" s="208">
        <f>สกลนคร!AB13</f>
        <v>120578.78</v>
      </c>
      <c r="M568" s="208">
        <f>สกลนคร!AC13</f>
        <v>267764.33999999997</v>
      </c>
      <c r="N568" s="3"/>
      <c r="O568" s="3"/>
      <c r="P568" s="3"/>
      <c r="Q568" s="77">
        <f t="shared" si="28"/>
        <v>-147185.55999999997</v>
      </c>
      <c r="R568" s="78">
        <f t="shared" si="29"/>
        <v>32.918039858039855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5">
        <v>6722</v>
      </c>
      <c r="I569" s="70">
        <v>5</v>
      </c>
      <c r="J569" s="208">
        <f>สกลนคร!F14</f>
        <v>1552274.99</v>
      </c>
      <c r="K569" s="207">
        <f>สกลนคร!AA14</f>
        <v>1597180.08</v>
      </c>
      <c r="L569" s="208">
        <f>สกลนคร!AB14</f>
        <v>268919.58</v>
      </c>
      <c r="M569" s="208">
        <f>สกลนคร!AC14</f>
        <v>473410.59</v>
      </c>
      <c r="N569" s="3"/>
      <c r="O569" s="3"/>
      <c r="P569" s="3"/>
      <c r="Q569" s="77">
        <f t="shared" si="28"/>
        <v>-204491.01</v>
      </c>
      <c r="R569" s="78">
        <f t="shared" si="29"/>
        <v>40.005888128533179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5">
        <v>3110</v>
      </c>
      <c r="I570" s="70">
        <v>3</v>
      </c>
      <c r="J570" s="208">
        <f>สกลนคร!F15</f>
        <v>163541.22</v>
      </c>
      <c r="K570" s="207">
        <f>สกลนคร!AA15</f>
        <v>198872.1</v>
      </c>
      <c r="L570" s="208">
        <f>สกลนคร!AB15</f>
        <v>107468.48000000001</v>
      </c>
      <c r="M570" s="208">
        <f>สกลนคร!AC15</f>
        <v>262050.85</v>
      </c>
      <c r="N570" s="3"/>
      <c r="O570" s="3"/>
      <c r="P570" s="3"/>
      <c r="Q570" s="77">
        <f t="shared" si="28"/>
        <v>-154582.37</v>
      </c>
      <c r="R570" s="78">
        <f t="shared" si="29"/>
        <v>34.55578135048232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5">
        <v>4515</v>
      </c>
      <c r="I571" s="70">
        <v>4</v>
      </c>
      <c r="J571" s="208">
        <f>สกลนคร!F16</f>
        <v>165343.72</v>
      </c>
      <c r="K571" s="207">
        <f>สกลนคร!AA16</f>
        <v>232942.08000000002</v>
      </c>
      <c r="L571" s="208">
        <f>สกลนคร!AB16</f>
        <v>235725.47999999998</v>
      </c>
      <c r="M571" s="208">
        <f>สกลนคร!AC16</f>
        <v>375591.29</v>
      </c>
      <c r="N571" s="3"/>
      <c r="O571" s="3"/>
      <c r="P571" s="3"/>
      <c r="Q571" s="77">
        <f t="shared" si="28"/>
        <v>-139865.81</v>
      </c>
      <c r="R571" s="78">
        <f t="shared" si="29"/>
        <v>52.20940863787375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5">
        <v>2847</v>
      </c>
      <c r="I572" s="70">
        <v>2</v>
      </c>
      <c r="J572" s="208">
        <f>สกลนคร!F17</f>
        <v>299605.26</v>
      </c>
      <c r="K572" s="207">
        <f>สกลนคร!AA17</f>
        <v>342120.33</v>
      </c>
      <c r="L572" s="208">
        <f>สกลนคร!AB17</f>
        <v>142070.38</v>
      </c>
      <c r="M572" s="208">
        <f>สกลนคร!AC17</f>
        <v>260336.94999999998</v>
      </c>
      <c r="N572" s="3"/>
      <c r="O572" s="3"/>
      <c r="P572" s="3"/>
      <c r="Q572" s="77">
        <f t="shared" si="28"/>
        <v>-118266.56999999998</v>
      </c>
      <c r="R572" s="78">
        <f t="shared" si="29"/>
        <v>49.901784334387074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5">
        <v>3128</v>
      </c>
      <c r="I573" s="70">
        <v>3</v>
      </c>
      <c r="J573" s="208">
        <f>สกลนคร!F18</f>
        <v>111389.12</v>
      </c>
      <c r="K573" s="207">
        <f>สกลนคร!AA18</f>
        <v>158998.68</v>
      </c>
      <c r="L573" s="208">
        <f>สกลนคร!AB18</f>
        <v>164169.97999999998</v>
      </c>
      <c r="M573" s="208">
        <f>สกลนคร!AC18</f>
        <v>271059.64</v>
      </c>
      <c r="N573" s="3"/>
      <c r="O573" s="3"/>
      <c r="P573" s="3"/>
      <c r="Q573" s="77">
        <f t="shared" si="28"/>
        <v>-106889.66000000003</v>
      </c>
      <c r="R573" s="78">
        <f t="shared" si="29"/>
        <v>52.484008951406643</v>
      </c>
    </row>
    <row r="574" spans="1:18" ht="24.6" customHeight="1" x14ac:dyDescent="0.7">
      <c r="A574" s="209">
        <v>3</v>
      </c>
      <c r="B574" s="210" t="s">
        <v>41</v>
      </c>
      <c r="C574" s="210"/>
      <c r="D574" s="210"/>
      <c r="E574" s="210" t="s">
        <v>56</v>
      </c>
      <c r="F574" s="210"/>
      <c r="G574" s="210" t="s">
        <v>414</v>
      </c>
      <c r="H574" s="213">
        <f>SUM(H566:H573)</f>
        <v>31732</v>
      </c>
      <c r="I574" s="209"/>
      <c r="J574" s="212">
        <f>SUM(J565:J573)</f>
        <v>3601762.5300000003</v>
      </c>
      <c r="K574" s="212">
        <f>SUM(K565:K573)</f>
        <v>4047307.6200000006</v>
      </c>
      <c r="L574" s="212">
        <f>SUM(L565:L573)</f>
        <v>1615095.35</v>
      </c>
      <c r="M574" s="212">
        <f>SUM(M565:M573)</f>
        <v>2678182.35</v>
      </c>
      <c r="N574" s="210">
        <v>8</v>
      </c>
      <c r="O574" s="210">
        <v>8</v>
      </c>
      <c r="P574" s="210">
        <f>N574-O574</f>
        <v>0</v>
      </c>
      <c r="Q574" s="77">
        <f t="shared" si="28"/>
        <v>-1063087</v>
      </c>
      <c r="R574" s="78">
        <f>L574/H574</f>
        <v>50.898000441195009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5"/>
      <c r="I575" s="70"/>
      <c r="J575" s="206"/>
      <c r="K575" s="207"/>
      <c r="L575" s="208"/>
      <c r="M575" s="208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874</v>
      </c>
      <c r="H576" s="205">
        <v>6479</v>
      </c>
      <c r="I576" s="70">
        <v>5</v>
      </c>
      <c r="J576" s="208">
        <f>สกลนคร!F19</f>
        <v>978883.76</v>
      </c>
      <c r="K576" s="207">
        <f>สกลนคร!AA19</f>
        <v>1121728.73</v>
      </c>
      <c r="L576" s="208">
        <f>สกลนคร!AB19</f>
        <v>341337.1</v>
      </c>
      <c r="M576" s="208">
        <f>สกลนคร!AC19</f>
        <v>500692.16000000003</v>
      </c>
      <c r="N576" s="3"/>
      <c r="O576" s="3"/>
      <c r="P576" s="3"/>
      <c r="Q576" s="77">
        <f t="shared" si="28"/>
        <v>-159355.06000000006</v>
      </c>
      <c r="R576" s="78">
        <f t="shared" si="29"/>
        <v>52.683608581571228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875</v>
      </c>
      <c r="H577" s="205">
        <v>4187</v>
      </c>
      <c r="I577" s="70">
        <v>3</v>
      </c>
      <c r="J577" s="208">
        <f>สกลนคร!F20</f>
        <v>599173.52</v>
      </c>
      <c r="K577" s="207">
        <f>สกลนคร!AA20</f>
        <v>596961.76</v>
      </c>
      <c r="L577" s="208">
        <f>สกลนคร!AB20</f>
        <v>265645.03000000003</v>
      </c>
      <c r="M577" s="208">
        <f>สกลนคร!AC20</f>
        <v>430449.6</v>
      </c>
      <c r="N577" s="3"/>
      <c r="O577" s="3"/>
      <c r="P577" s="3"/>
      <c r="Q577" s="77">
        <f t="shared" si="28"/>
        <v>-164804.56999999995</v>
      </c>
      <c r="R577" s="78">
        <f t="shared" si="29"/>
        <v>63.445194650107481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5">
        <v>4991</v>
      </c>
      <c r="I578" s="70">
        <v>4</v>
      </c>
      <c r="J578" s="208">
        <f>สกลนคร!F21</f>
        <v>136007.54999999999</v>
      </c>
      <c r="K578" s="207">
        <f>สกลนคร!AA21</f>
        <v>697469.78</v>
      </c>
      <c r="L578" s="208">
        <f>สกลนคร!AB21</f>
        <v>272227.63</v>
      </c>
      <c r="M578" s="208">
        <f>สกลนคร!AC21</f>
        <v>361815.52999999997</v>
      </c>
      <c r="N578" s="3"/>
      <c r="O578" s="3"/>
      <c r="P578" s="3"/>
      <c r="Q578" s="77">
        <f t="shared" si="28"/>
        <v>-89587.899999999965</v>
      </c>
      <c r="R578" s="78">
        <f t="shared" si="29"/>
        <v>54.543704668403123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5">
        <v>3313</v>
      </c>
      <c r="I579" s="70">
        <v>3</v>
      </c>
      <c r="J579" s="208">
        <f>สกลนคร!F22</f>
        <v>538747.31999999995</v>
      </c>
      <c r="K579" s="207">
        <f>สกลนคร!AA22</f>
        <v>628222.65999999992</v>
      </c>
      <c r="L579" s="208">
        <f>สกลนคร!AB22</f>
        <v>259021.39</v>
      </c>
      <c r="M579" s="208">
        <f>สกลนคร!AC22</f>
        <v>307581.08999999997</v>
      </c>
      <c r="N579" s="3"/>
      <c r="O579" s="3"/>
      <c r="P579" s="3"/>
      <c r="Q579" s="77">
        <f t="shared" ref="Q579:Q592" si="30">L579-M579</f>
        <v>-48559.699999999953</v>
      </c>
      <c r="R579" s="78">
        <f t="shared" ref="R579:R592" si="31">L579/H579</f>
        <v>78.183335345608214</v>
      </c>
    </row>
    <row r="580" spans="1:18" ht="24.6" customHeight="1" x14ac:dyDescent="0.7">
      <c r="A580" s="209">
        <v>4</v>
      </c>
      <c r="B580" s="210" t="s">
        <v>41</v>
      </c>
      <c r="C580" s="210"/>
      <c r="D580" s="210"/>
      <c r="E580" s="210" t="s">
        <v>56</v>
      </c>
      <c r="F580" s="210"/>
      <c r="G580" s="210" t="s">
        <v>418</v>
      </c>
      <c r="H580" s="213">
        <f>SUM(H575:H579)</f>
        <v>18970</v>
      </c>
      <c r="I580" s="209"/>
      <c r="J580" s="212">
        <f>SUM(J575:J579)</f>
        <v>2252812.15</v>
      </c>
      <c r="K580" s="212">
        <f>SUM(K575:K579)</f>
        <v>3044382.9299999997</v>
      </c>
      <c r="L580" s="212">
        <f>SUM(L575:L579)</f>
        <v>1138231.1499999999</v>
      </c>
      <c r="M580" s="212">
        <f>SUM(M575:M579)</f>
        <v>1600538.38</v>
      </c>
      <c r="N580" s="210">
        <v>4</v>
      </c>
      <c r="O580" s="210">
        <v>4</v>
      </c>
      <c r="P580" s="210">
        <f>N580-O580</f>
        <v>0</v>
      </c>
      <c r="Q580" s="77">
        <f t="shared" si="30"/>
        <v>-462307.23</v>
      </c>
      <c r="R580" s="78">
        <f>L580/H580</f>
        <v>60.001642066420658</v>
      </c>
    </row>
    <row r="581" spans="1:18" ht="25.2" customHeight="1" thickBot="1" x14ac:dyDescent="0.75">
      <c r="A581" s="8"/>
      <c r="B581" s="216" t="s">
        <v>41</v>
      </c>
      <c r="C581" s="216" t="s">
        <v>41</v>
      </c>
      <c r="D581" s="216" t="s">
        <v>41</v>
      </c>
      <c r="E581" s="216" t="s">
        <v>41</v>
      </c>
      <c r="F581" s="216"/>
      <c r="G581" s="216" t="s">
        <v>419</v>
      </c>
      <c r="H581" s="217">
        <f>H557+H564+H574+H580</f>
        <v>79330</v>
      </c>
      <c r="I581" s="8"/>
      <c r="J581" s="218">
        <f t="shared" ref="J581:O581" si="32">J557+J564+J574+J580</f>
        <v>10962062.470000001</v>
      </c>
      <c r="K581" s="219">
        <f t="shared" si="32"/>
        <v>13238218.710000001</v>
      </c>
      <c r="L581" s="218">
        <f t="shared" si="32"/>
        <v>5131388.32</v>
      </c>
      <c r="M581" s="218">
        <f t="shared" si="32"/>
        <v>6608199.5699999994</v>
      </c>
      <c r="N581" s="216">
        <f t="shared" si="32"/>
        <v>19</v>
      </c>
      <c r="O581" s="216">
        <f t="shared" si="32"/>
        <v>19</v>
      </c>
      <c r="P581" s="216">
        <f>N581-O581</f>
        <v>0</v>
      </c>
      <c r="Q581" s="77">
        <f t="shared" si="30"/>
        <v>-1476811.2499999991</v>
      </c>
      <c r="R581" s="78">
        <f t="shared" si="31"/>
        <v>64.684083196772974</v>
      </c>
    </row>
    <row r="582" spans="1:18" ht="25.8" customHeight="1" thickTop="1" thickBot="1" x14ac:dyDescent="0.75">
      <c r="A582" s="220"/>
      <c r="B582" s="221"/>
      <c r="C582" s="221"/>
      <c r="D582" s="221"/>
      <c r="E582" s="318" t="s">
        <v>420</v>
      </c>
      <c r="F582" s="319"/>
      <c r="G582" s="320"/>
      <c r="H582" s="222"/>
      <c r="I582" s="220"/>
      <c r="J582" s="257">
        <f>J581/O581</f>
        <v>576950.65631578956</v>
      </c>
      <c r="K582" s="258">
        <f>K581/O581</f>
        <v>696748.3531578948</v>
      </c>
      <c r="L582" s="257">
        <f>L581/O581</f>
        <v>270073.06947368424</v>
      </c>
      <c r="M582" s="257">
        <f>M581/O581</f>
        <v>347799.97736842104</v>
      </c>
      <c r="N582" s="221"/>
      <c r="O582" s="221"/>
      <c r="P582" s="221"/>
      <c r="Q582" s="77">
        <f t="shared" si="30"/>
        <v>-77726.907894736796</v>
      </c>
    </row>
    <row r="583" spans="1:18" ht="25.2" customHeight="1" thickTop="1" x14ac:dyDescent="0.7">
      <c r="A583" s="223">
        <v>1</v>
      </c>
      <c r="B583" s="224" t="s">
        <v>38</v>
      </c>
      <c r="C583" s="224" t="s">
        <v>421</v>
      </c>
      <c r="D583" s="224" t="s">
        <v>422</v>
      </c>
      <c r="E583" s="224" t="s">
        <v>423</v>
      </c>
      <c r="F583" s="224" t="s">
        <v>138</v>
      </c>
      <c r="G583" s="224" t="s">
        <v>424</v>
      </c>
      <c r="H583" s="225"/>
      <c r="I583" s="223"/>
      <c r="J583" s="226"/>
      <c r="K583" s="227"/>
      <c r="L583" s="237"/>
      <c r="M583" s="237"/>
      <c r="N583" s="224"/>
      <c r="O583" s="224"/>
      <c r="P583" s="224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878</v>
      </c>
      <c r="H584" s="205">
        <v>3670</v>
      </c>
      <c r="I584" s="70">
        <v>3</v>
      </c>
      <c r="J584" s="206">
        <f>นครพนม!F4</f>
        <v>53473.35</v>
      </c>
      <c r="K584" s="207">
        <f>นครพนม!AK4</f>
        <v>75160.08</v>
      </c>
      <c r="L584" s="208">
        <f>นครพนม!AL4</f>
        <v>258200</v>
      </c>
      <c r="M584" s="208">
        <f>นครพนม!AM4</f>
        <v>195044.74</v>
      </c>
      <c r="N584" s="3"/>
      <c r="O584" s="3"/>
      <c r="P584" s="3"/>
      <c r="Q584" s="77">
        <f t="shared" si="30"/>
        <v>63155.260000000009</v>
      </c>
      <c r="R584" s="78">
        <f t="shared" si="31"/>
        <v>70.35422343324251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879</v>
      </c>
      <c r="H585" s="205">
        <v>5247</v>
      </c>
      <c r="I585" s="70">
        <v>4</v>
      </c>
      <c r="J585" s="206">
        <f>นครพนม!F5</f>
        <v>49732.17</v>
      </c>
      <c r="K585" s="207">
        <f>นครพนม!AK5</f>
        <v>130365.23999999999</v>
      </c>
      <c r="L585" s="208">
        <f>นครพนม!AL5</f>
        <v>266600</v>
      </c>
      <c r="M585" s="208">
        <f>นครพนม!AM5</f>
        <v>206365.82</v>
      </c>
      <c r="N585" s="3"/>
      <c r="O585" s="3"/>
      <c r="P585" s="3"/>
      <c r="Q585" s="77">
        <f t="shared" si="30"/>
        <v>60234.179999999993</v>
      </c>
      <c r="R585" s="78">
        <f t="shared" si="31"/>
        <v>50.809986659043261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5">
        <v>4843</v>
      </c>
      <c r="I586" s="70">
        <v>4</v>
      </c>
      <c r="J586" s="206">
        <f>นครพนม!F6</f>
        <v>58014.46</v>
      </c>
      <c r="K586" s="207">
        <f>นครพนม!AK6</f>
        <v>156638.96</v>
      </c>
      <c r="L586" s="208">
        <f>นครพนม!AL6</f>
        <v>286465</v>
      </c>
      <c r="M586" s="208">
        <f>นครพนม!AM6</f>
        <v>194663.13</v>
      </c>
      <c r="N586" s="3"/>
      <c r="O586" s="3"/>
      <c r="P586" s="3"/>
      <c r="Q586" s="77">
        <f t="shared" si="30"/>
        <v>91801.87</v>
      </c>
      <c r="R586" s="78">
        <f t="shared" si="31"/>
        <v>59.150320049556058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5">
        <v>4324</v>
      </c>
      <c r="I587" s="70">
        <v>3</v>
      </c>
      <c r="J587" s="206">
        <f>นครพนม!F7</f>
        <v>165446.46</v>
      </c>
      <c r="K587" s="207">
        <f>นครพนม!AK7</f>
        <v>210246.48</v>
      </c>
      <c r="L587" s="208">
        <f>นครพนม!AL7</f>
        <v>226920</v>
      </c>
      <c r="M587" s="208">
        <f>นครพนม!AM7</f>
        <v>179974.48</v>
      </c>
      <c r="N587" s="3"/>
      <c r="O587" s="3"/>
      <c r="P587" s="3"/>
      <c r="Q587" s="77">
        <f t="shared" si="30"/>
        <v>46945.51999999999</v>
      </c>
      <c r="R587" s="78">
        <f t="shared" si="31"/>
        <v>52.47918593894542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5">
        <v>4095</v>
      </c>
      <c r="I588" s="70">
        <v>3</v>
      </c>
      <c r="J588" s="206">
        <f>นครพนม!F8</f>
        <v>95277.4</v>
      </c>
      <c r="K588" s="207">
        <f>นครพนม!AK8</f>
        <v>123680.18000000001</v>
      </c>
      <c r="L588" s="208">
        <f>นครพนม!AL8</f>
        <v>304634</v>
      </c>
      <c r="M588" s="208">
        <f>นครพนม!AM8</f>
        <v>291116.92</v>
      </c>
      <c r="N588" s="3"/>
      <c r="O588" s="3"/>
      <c r="P588" s="3"/>
      <c r="Q588" s="77">
        <f t="shared" si="30"/>
        <v>13517.080000000016</v>
      </c>
      <c r="R588" s="78">
        <f t="shared" si="31"/>
        <v>74.39169719169719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5">
        <v>3972</v>
      </c>
      <c r="I589" s="70">
        <v>3</v>
      </c>
      <c r="J589" s="206">
        <f>นครพนม!F9</f>
        <v>408686.75</v>
      </c>
      <c r="K589" s="207">
        <f>นครพนม!AK9</f>
        <v>749495.25</v>
      </c>
      <c r="L589" s="208">
        <f>นครพนม!AL9</f>
        <v>143194</v>
      </c>
      <c r="M589" s="208">
        <f>นครพนม!AM9</f>
        <v>144610.25</v>
      </c>
      <c r="N589" s="3"/>
      <c r="O589" s="3"/>
      <c r="P589" s="3"/>
      <c r="Q589" s="77">
        <f t="shared" si="30"/>
        <v>-1416.25</v>
      </c>
      <c r="R589" s="78">
        <f t="shared" si="31"/>
        <v>36.050855991943607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5">
        <v>2524</v>
      </c>
      <c r="I590" s="70">
        <v>2</v>
      </c>
      <c r="J590" s="206">
        <f>นครพนม!F10</f>
        <v>420439.12</v>
      </c>
      <c r="K590" s="207">
        <f>นครพนม!AK10</f>
        <v>490315.58999999997</v>
      </c>
      <c r="L590" s="208">
        <f>นครพนม!AL10</f>
        <v>145313</v>
      </c>
      <c r="M590" s="208">
        <f>นครพนม!AM10</f>
        <v>124971.51</v>
      </c>
      <c r="N590" s="3"/>
      <c r="O590" s="3"/>
      <c r="P590" s="3"/>
      <c r="Q590" s="77">
        <f t="shared" si="30"/>
        <v>20341.490000000005</v>
      </c>
      <c r="R590" s="78">
        <f t="shared" si="31"/>
        <v>57.572503961965133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5">
        <v>2657</v>
      </c>
      <c r="I591" s="70">
        <v>2</v>
      </c>
      <c r="J591" s="206">
        <f>นครพนม!F11</f>
        <v>340410.08</v>
      </c>
      <c r="K591" s="207">
        <f>นครพนม!AK11</f>
        <v>509525.53</v>
      </c>
      <c r="L591" s="208">
        <f>นครพนม!AL11</f>
        <v>143908</v>
      </c>
      <c r="M591" s="208">
        <f>นครพนม!AM11</f>
        <v>136036.41</v>
      </c>
      <c r="N591" s="3"/>
      <c r="O591" s="3"/>
      <c r="P591" s="3"/>
      <c r="Q591" s="77">
        <f t="shared" si="30"/>
        <v>7871.5899999999965</v>
      </c>
      <c r="R591" s="78">
        <f t="shared" si="31"/>
        <v>54.161836657884834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5">
        <v>2342</v>
      </c>
      <c r="I592" s="70">
        <v>2</v>
      </c>
      <c r="J592" s="206">
        <f>นครพนม!F12</f>
        <v>237190.14</v>
      </c>
      <c r="K592" s="207">
        <f>นครพนม!AK12</f>
        <v>366986.44999999995</v>
      </c>
      <c r="L592" s="208">
        <f>นครพนม!AL12</f>
        <v>182587</v>
      </c>
      <c r="M592" s="208">
        <f>นครพนม!AM12</f>
        <v>150999.09999999998</v>
      </c>
      <c r="N592" s="3"/>
      <c r="O592" s="3"/>
      <c r="P592" s="3"/>
      <c r="Q592" s="77">
        <f t="shared" si="30"/>
        <v>31587.900000000023</v>
      </c>
      <c r="R592" s="78">
        <f t="shared" si="31"/>
        <v>77.96199829205807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5">
        <v>2776</v>
      </c>
      <c r="I593" s="70">
        <v>2</v>
      </c>
      <c r="J593" s="206">
        <f>นครพนม!F13</f>
        <v>53864.39</v>
      </c>
      <c r="K593" s="207">
        <f>นครพนม!AK13</f>
        <v>227349.06</v>
      </c>
      <c r="L593" s="208">
        <f>นครพนม!AL13</f>
        <v>272816</v>
      </c>
      <c r="M593" s="208">
        <f>นครพนม!AM13</f>
        <v>177346.08000000002</v>
      </c>
      <c r="N593" s="3"/>
      <c r="O593" s="3"/>
      <c r="P593" s="3"/>
      <c r="Q593" s="77">
        <f t="shared" ref="Q593:Q650" si="33">L593-M593</f>
        <v>95469.919999999984</v>
      </c>
      <c r="R593" s="78">
        <f t="shared" ref="R593:R650" si="34">L593/H593</f>
        <v>98.27665706051873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5">
        <v>3352</v>
      </c>
      <c r="I594" s="70">
        <v>3</v>
      </c>
      <c r="J594" s="206">
        <f>นครพนม!F14</f>
        <v>35931.31</v>
      </c>
      <c r="K594" s="207">
        <f>นครพนม!AK14</f>
        <v>210401.23</v>
      </c>
      <c r="L594" s="208">
        <f>นครพนม!AL14</f>
        <v>290440</v>
      </c>
      <c r="M594" s="208">
        <f>นครพนม!AM14</f>
        <v>175872.33</v>
      </c>
      <c r="N594" s="3"/>
      <c r="O594" s="3"/>
      <c r="P594" s="3"/>
      <c r="Q594" s="77">
        <f t="shared" si="33"/>
        <v>114567.67000000001</v>
      </c>
      <c r="R594" s="78">
        <f t="shared" si="34"/>
        <v>86.646778042959426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5">
        <v>2657</v>
      </c>
      <c r="I595" s="70">
        <v>2</v>
      </c>
      <c r="J595" s="206">
        <f>นครพนม!F15</f>
        <v>120948.75</v>
      </c>
      <c r="K595" s="207">
        <f>นครพนม!AK15</f>
        <v>220474.31</v>
      </c>
      <c r="L595" s="208">
        <f>นครพนม!AL15</f>
        <v>337598</v>
      </c>
      <c r="M595" s="208">
        <f>นครพนม!AM15</f>
        <v>296404.73</v>
      </c>
      <c r="N595" s="3"/>
      <c r="O595" s="3"/>
      <c r="P595" s="3"/>
      <c r="Q595" s="77">
        <f t="shared" si="33"/>
        <v>41193.270000000019</v>
      </c>
      <c r="R595" s="78">
        <f t="shared" si="34"/>
        <v>127.05984192698533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5">
        <v>1514</v>
      </c>
      <c r="I596" s="70">
        <v>2</v>
      </c>
      <c r="J596" s="206">
        <f>นครพนม!F16</f>
        <v>226661.95</v>
      </c>
      <c r="K596" s="207">
        <f>นครพนม!AK16</f>
        <v>262720.37</v>
      </c>
      <c r="L596" s="208">
        <f>นครพนม!AL16</f>
        <v>312760</v>
      </c>
      <c r="M596" s="208">
        <f>นครพนม!AM16</f>
        <v>198463.49</v>
      </c>
      <c r="N596" s="3"/>
      <c r="O596" s="3"/>
      <c r="P596" s="3"/>
      <c r="Q596" s="77">
        <f t="shared" si="33"/>
        <v>114296.51000000001</v>
      </c>
      <c r="R596" s="78">
        <f t="shared" si="34"/>
        <v>206.5785997357992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5">
        <v>2063</v>
      </c>
      <c r="I597" s="70">
        <v>2</v>
      </c>
      <c r="J597" s="206">
        <f>นครพนม!F17</f>
        <v>54967.43</v>
      </c>
      <c r="K597" s="207">
        <f>นครพนม!AK17</f>
        <v>214384.27000000002</v>
      </c>
      <c r="L597" s="208">
        <f>นครพนม!AL17</f>
        <v>22736</v>
      </c>
      <c r="M597" s="208">
        <f>นครพนม!AM17</f>
        <v>103805.14000000001</v>
      </c>
      <c r="N597" s="3"/>
      <c r="O597" s="3"/>
      <c r="P597" s="3"/>
      <c r="Q597" s="77">
        <f t="shared" si="33"/>
        <v>-81069.140000000014</v>
      </c>
      <c r="R597" s="78">
        <f t="shared" si="34"/>
        <v>11.020843431895297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5">
        <v>3822</v>
      </c>
      <c r="I598" s="70">
        <v>3</v>
      </c>
      <c r="J598" s="206">
        <f>นครพนม!F18</f>
        <v>13265.7</v>
      </c>
      <c r="K598" s="207">
        <f>นครพนม!AK18</f>
        <v>-5315.4599999999991</v>
      </c>
      <c r="L598" s="208">
        <f>นครพนม!AL18</f>
        <v>213950</v>
      </c>
      <c r="M598" s="208">
        <f>นครพนม!AM18</f>
        <v>156457.41999999998</v>
      </c>
      <c r="N598" s="3"/>
      <c r="O598" s="3"/>
      <c r="P598" s="3"/>
      <c r="Q598" s="77">
        <f t="shared" si="33"/>
        <v>57492.580000000016</v>
      </c>
      <c r="R598" s="78">
        <f t="shared" si="34"/>
        <v>55.978545264259552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5">
        <v>2841</v>
      </c>
      <c r="I599" s="70">
        <v>2</v>
      </c>
      <c r="J599" s="206">
        <f>นครพนม!F19</f>
        <v>95748.34</v>
      </c>
      <c r="K599" s="207">
        <f>นครพนม!AK19</f>
        <v>99483.069999999992</v>
      </c>
      <c r="L599" s="208">
        <f>นครพนม!AL19</f>
        <v>286213</v>
      </c>
      <c r="M599" s="208">
        <f>นครพนม!AM19</f>
        <v>222231.61</v>
      </c>
      <c r="N599" s="3"/>
      <c r="O599" s="3"/>
      <c r="P599" s="3"/>
      <c r="Q599" s="77">
        <f t="shared" si="33"/>
        <v>63981.390000000014</v>
      </c>
      <c r="R599" s="78">
        <f t="shared" si="34"/>
        <v>100.7437521999296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5">
        <v>3626</v>
      </c>
      <c r="I600" s="70">
        <v>3</v>
      </c>
      <c r="J600" s="206">
        <f>นครพนม!F20</f>
        <v>68129.39</v>
      </c>
      <c r="K600" s="207">
        <f>นครพนม!AK20</f>
        <v>92835.07</v>
      </c>
      <c r="L600" s="208">
        <f>นครพนม!AL20</f>
        <v>248760</v>
      </c>
      <c r="M600" s="208">
        <f>นครพนม!AM20</f>
        <v>194533.32</v>
      </c>
      <c r="N600" s="3"/>
      <c r="O600" s="3"/>
      <c r="P600" s="3"/>
      <c r="Q600" s="77">
        <f t="shared" si="33"/>
        <v>54226.679999999993</v>
      </c>
      <c r="R600" s="78">
        <f t="shared" si="34"/>
        <v>68.604522890237178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5">
        <v>2137</v>
      </c>
      <c r="I601" s="70">
        <v>2</v>
      </c>
      <c r="J601" s="206">
        <f>นครพนม!F21</f>
        <v>72685.08</v>
      </c>
      <c r="K601" s="207">
        <f>นครพนม!AK21</f>
        <v>254431.26</v>
      </c>
      <c r="L601" s="208">
        <f>นครพนม!AL21</f>
        <v>230100</v>
      </c>
      <c r="M601" s="208">
        <f>นครพนม!AM21</f>
        <v>445879.86</v>
      </c>
      <c r="N601" s="3"/>
      <c r="O601" s="3"/>
      <c r="P601" s="3"/>
      <c r="Q601" s="77">
        <f t="shared" si="33"/>
        <v>-215779.86</v>
      </c>
      <c r="R601" s="78">
        <f t="shared" si="34"/>
        <v>107.67430978006551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5">
        <v>2602</v>
      </c>
      <c r="I602" s="70">
        <v>2</v>
      </c>
      <c r="J602" s="206">
        <f>นครพนม!F22</f>
        <v>320825.93</v>
      </c>
      <c r="K602" s="207">
        <f>นครพนม!AK22</f>
        <v>471497.85</v>
      </c>
      <c r="L602" s="208">
        <f>นครพนม!AL22</f>
        <v>159337</v>
      </c>
      <c r="M602" s="208">
        <f>นครพนม!AM22</f>
        <v>127304.77</v>
      </c>
      <c r="N602" s="3"/>
      <c r="O602" s="3"/>
      <c r="P602" s="3"/>
      <c r="Q602" s="77">
        <f t="shared" si="33"/>
        <v>32032.229999999996</v>
      </c>
      <c r="R602" s="78">
        <f t="shared" si="34"/>
        <v>61.236356648731743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5">
        <v>6245</v>
      </c>
      <c r="I603" s="70">
        <v>5</v>
      </c>
      <c r="J603" s="206">
        <f>นครพนม!F23</f>
        <v>160092.22</v>
      </c>
      <c r="K603" s="207">
        <f>นครพนม!AK23</f>
        <v>316142.30000000005</v>
      </c>
      <c r="L603" s="208">
        <f>นครพนม!AL23</f>
        <v>298840</v>
      </c>
      <c r="M603" s="208">
        <f>นครพนม!AM23</f>
        <v>203709.59</v>
      </c>
      <c r="N603" s="3"/>
      <c r="O603" s="3"/>
      <c r="P603" s="3"/>
      <c r="Q603" s="77">
        <f t="shared" si="33"/>
        <v>95130.41</v>
      </c>
      <c r="R603" s="78">
        <f t="shared" si="34"/>
        <v>47.852682145716571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5">
        <v>5141</v>
      </c>
      <c r="I604" s="70">
        <v>4</v>
      </c>
      <c r="J604" s="206">
        <f>นครพนม!F24</f>
        <v>149013.20000000001</v>
      </c>
      <c r="K604" s="207">
        <f>นครพนม!AK24</f>
        <v>204224.63</v>
      </c>
      <c r="L604" s="208">
        <f>นครพนม!AL24</f>
        <v>118920</v>
      </c>
      <c r="M604" s="208">
        <f>นครพนม!AM24</f>
        <v>125384.38</v>
      </c>
      <c r="N604" s="3"/>
      <c r="O604" s="3"/>
      <c r="P604" s="3"/>
      <c r="Q604" s="77">
        <f t="shared" si="33"/>
        <v>-6464.3800000000047</v>
      </c>
      <c r="R604" s="78">
        <f t="shared" si="34"/>
        <v>23.131686442326394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5">
        <v>2939</v>
      </c>
      <c r="I605" s="70">
        <v>2</v>
      </c>
      <c r="J605" s="206">
        <f>นครพนม!F25</f>
        <v>183415.58</v>
      </c>
      <c r="K605" s="207">
        <f>นครพนม!AK25</f>
        <v>175117.05</v>
      </c>
      <c r="L605" s="208">
        <f>นครพนม!AL25</f>
        <v>156079</v>
      </c>
      <c r="M605" s="208">
        <f>นครพนม!AM25</f>
        <v>125721.77</v>
      </c>
      <c r="N605" s="3"/>
      <c r="O605" s="3"/>
      <c r="P605" s="3"/>
      <c r="Q605" s="77">
        <f t="shared" si="33"/>
        <v>30357.229999999996</v>
      </c>
      <c r="R605" s="78">
        <f t="shared" si="34"/>
        <v>53.106158557332428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5">
        <v>2933</v>
      </c>
      <c r="I606" s="70">
        <v>2</v>
      </c>
      <c r="J606" s="206">
        <f>นครพนม!F26</f>
        <v>642141.59</v>
      </c>
      <c r="K606" s="207">
        <f>นครพนม!AK26</f>
        <v>755369.61</v>
      </c>
      <c r="L606" s="208">
        <f>นครพนม!AL26</f>
        <v>646845</v>
      </c>
      <c r="M606" s="208">
        <f>นครพนม!AM26</f>
        <v>113704.45</v>
      </c>
      <c r="N606" s="3"/>
      <c r="O606" s="3"/>
      <c r="P606" s="3"/>
      <c r="Q606" s="77">
        <f t="shared" si="33"/>
        <v>533140.55000000005</v>
      </c>
      <c r="R606" s="78">
        <f t="shared" si="34"/>
        <v>220.54040231844527</v>
      </c>
    </row>
    <row r="607" spans="1:18" ht="24.6" customHeight="1" x14ac:dyDescent="0.7">
      <c r="A607" s="209">
        <v>1</v>
      </c>
      <c r="B607" s="210" t="s">
        <v>38</v>
      </c>
      <c r="C607" s="210"/>
      <c r="D607" s="210"/>
      <c r="E607" s="210" t="s">
        <v>56</v>
      </c>
      <c r="F607" s="210"/>
      <c r="G607" s="210" t="s">
        <v>425</v>
      </c>
      <c r="H607" s="213">
        <f>SUM(H583:H606)</f>
        <v>78322</v>
      </c>
      <c r="I607" s="209"/>
      <c r="J607" s="212">
        <f>SUM(J583:J606)</f>
        <v>4026360.790000001</v>
      </c>
      <c r="K607" s="228">
        <f>SUM(K583:K606)</f>
        <v>6311528.379999999</v>
      </c>
      <c r="L607" s="212">
        <f>SUM(L584:L606)</f>
        <v>5553215</v>
      </c>
      <c r="M607" s="212">
        <f>SUM(M584:M606)</f>
        <v>4290601.3</v>
      </c>
      <c r="N607" s="210">
        <v>23</v>
      </c>
      <c r="O607" s="210">
        <v>23</v>
      </c>
      <c r="P607" s="210">
        <f>N607-O607</f>
        <v>0</v>
      </c>
      <c r="Q607" s="77">
        <f t="shared" si="33"/>
        <v>1262613.7000000002</v>
      </c>
      <c r="R607" s="78">
        <f>L607/H607</f>
        <v>70.902364597431117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5"/>
      <c r="I608" s="70"/>
      <c r="J608" s="206"/>
      <c r="K608" s="207"/>
      <c r="L608" s="208"/>
      <c r="M608" s="208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901</v>
      </c>
      <c r="H609" s="205">
        <v>4015</v>
      </c>
      <c r="I609" s="70">
        <v>3</v>
      </c>
      <c r="J609" s="206">
        <f>นครพนม!F27</f>
        <v>1000022.81</v>
      </c>
      <c r="K609" s="207">
        <f>นครพนม!AK27</f>
        <v>1008223.9900000001</v>
      </c>
      <c r="L609" s="208">
        <f>นครพนม!AL27</f>
        <v>317873.8</v>
      </c>
      <c r="M609" s="208">
        <f>นครพนม!AM27</f>
        <v>264180.13</v>
      </c>
      <c r="N609" s="3"/>
      <c r="O609" s="3"/>
      <c r="P609" s="3"/>
      <c r="Q609" s="77">
        <f t="shared" si="33"/>
        <v>53693.669999999984</v>
      </c>
      <c r="R609" s="78">
        <f t="shared" si="34"/>
        <v>79.17155666251557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902</v>
      </c>
      <c r="H610" s="205">
        <v>2960</v>
      </c>
      <c r="I610" s="70">
        <v>2</v>
      </c>
      <c r="J610" s="206">
        <f>นครพนม!F28</f>
        <v>97705.11</v>
      </c>
      <c r="K610" s="207">
        <f>นครพนม!AK28</f>
        <v>140389.19</v>
      </c>
      <c r="L610" s="208">
        <f>นครพนม!AL28</f>
        <v>334850</v>
      </c>
      <c r="M610" s="208">
        <f>นครพนม!AM28</f>
        <v>305677.20999999996</v>
      </c>
      <c r="N610" s="3"/>
      <c r="O610" s="3"/>
      <c r="P610" s="3"/>
      <c r="Q610" s="77">
        <f t="shared" si="33"/>
        <v>29172.790000000037</v>
      </c>
      <c r="R610" s="78">
        <f t="shared" si="34"/>
        <v>113.125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5">
        <v>3363</v>
      </c>
      <c r="I611" s="70">
        <v>3</v>
      </c>
      <c r="J611" s="206">
        <f>นครพนม!F29</f>
        <v>563405.17000000004</v>
      </c>
      <c r="K611" s="206">
        <f>นครพนม!AK29</f>
        <v>655976.41</v>
      </c>
      <c r="L611" s="208">
        <f>นครพนม!AL29</f>
        <v>368229</v>
      </c>
      <c r="M611" s="208">
        <f>นครพนม!AM29</f>
        <v>280712.24</v>
      </c>
      <c r="N611" s="3"/>
      <c r="O611" s="3"/>
      <c r="P611" s="3"/>
      <c r="Q611" s="77">
        <f t="shared" si="33"/>
        <v>87516.760000000009</v>
      </c>
      <c r="R611" s="78">
        <f t="shared" si="34"/>
        <v>109.49420160570919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5">
        <v>3862</v>
      </c>
      <c r="I612" s="70">
        <v>3</v>
      </c>
      <c r="J612" s="206">
        <f>นครพนม!F30</f>
        <v>815777.33</v>
      </c>
      <c r="K612" s="207">
        <f>นครพนม!AK30</f>
        <v>1295174.1500000001</v>
      </c>
      <c r="L612" s="208">
        <f>นครพนม!AL30</f>
        <v>62660.160000000003</v>
      </c>
      <c r="M612" s="208">
        <f>นครพนม!AM30</f>
        <v>1506182.09</v>
      </c>
      <c r="N612" s="3"/>
      <c r="O612" s="3"/>
      <c r="P612" s="3"/>
      <c r="Q612" s="77">
        <f t="shared" si="33"/>
        <v>-1443521.9300000002</v>
      </c>
      <c r="R612" s="78">
        <f t="shared" si="34"/>
        <v>16.224795442775765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5">
        <v>4449</v>
      </c>
      <c r="I613" s="70">
        <v>3</v>
      </c>
      <c r="J613" s="206">
        <f>นครพนม!F31</f>
        <v>138088.89000000001</v>
      </c>
      <c r="K613" s="207">
        <f>นครพนม!AK31</f>
        <v>174723.57</v>
      </c>
      <c r="L613" s="208">
        <f>นครพนม!AL31</f>
        <v>4668</v>
      </c>
      <c r="M613" s="208">
        <f>นครพนม!AM31</f>
        <v>103423.19</v>
      </c>
      <c r="N613" s="3"/>
      <c r="O613" s="3"/>
      <c r="P613" s="3"/>
      <c r="Q613" s="77">
        <f t="shared" si="33"/>
        <v>-98755.19</v>
      </c>
      <c r="R613" s="78">
        <f t="shared" si="34"/>
        <v>1.0492245448415374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31">
        <v>2114</v>
      </c>
      <c r="I614" s="70">
        <v>2</v>
      </c>
      <c r="J614" s="246">
        <f>นครพนม!F32</f>
        <v>563527.57999999996</v>
      </c>
      <c r="K614" s="247">
        <f>นครพนม!AK32</f>
        <v>611822.38</v>
      </c>
      <c r="L614" s="246">
        <f>นครพนม!AL32</f>
        <v>35960</v>
      </c>
      <c r="M614" s="246">
        <f>นครพนม!AM32</f>
        <v>479409.74000000005</v>
      </c>
      <c r="N614" s="3"/>
      <c r="O614" s="3"/>
      <c r="P614" s="3"/>
      <c r="Q614" s="196">
        <f t="shared" si="33"/>
        <v>-443449.74000000005</v>
      </c>
      <c r="R614" s="197">
        <f t="shared" si="34"/>
        <v>17.010406811731315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5">
        <v>2727</v>
      </c>
      <c r="I615" s="70">
        <v>2</v>
      </c>
      <c r="J615" s="206">
        <f>นครพนม!F33</f>
        <v>553155.07999999996</v>
      </c>
      <c r="K615" s="207">
        <f>นครพนม!AK33</f>
        <v>1291668.19</v>
      </c>
      <c r="L615" s="208">
        <f>นครพนม!AL33</f>
        <v>276824</v>
      </c>
      <c r="M615" s="208">
        <f>นครพนม!AM33</f>
        <v>403384.96</v>
      </c>
      <c r="N615" s="3"/>
      <c r="O615" s="3"/>
      <c r="P615" s="3"/>
      <c r="Q615" s="77">
        <f t="shared" si="33"/>
        <v>-126560.96000000002</v>
      </c>
      <c r="R615" s="78">
        <f t="shared" si="34"/>
        <v>101.51228456178951</v>
      </c>
    </row>
    <row r="616" spans="1:18" ht="24.6" customHeight="1" x14ac:dyDescent="0.7">
      <c r="A616" s="209">
        <v>2</v>
      </c>
      <c r="B616" s="210" t="s">
        <v>38</v>
      </c>
      <c r="C616" s="210"/>
      <c r="D616" s="210"/>
      <c r="E616" s="210" t="s">
        <v>56</v>
      </c>
      <c r="F616" s="210"/>
      <c r="G616" s="210" t="s">
        <v>429</v>
      </c>
      <c r="H616" s="213">
        <f>SUM(H608:H615)</f>
        <v>23490</v>
      </c>
      <c r="I616" s="209"/>
      <c r="J616" s="212">
        <f>SUM(J608:J615)</f>
        <v>3731681.9700000007</v>
      </c>
      <c r="K616" s="228">
        <f>SUM(K608:K615)</f>
        <v>5177977.88</v>
      </c>
      <c r="L616" s="212">
        <f>SUM(L608:L615)</f>
        <v>1401064.96</v>
      </c>
      <c r="M616" s="212">
        <f>SUM(M608:M615)</f>
        <v>3342969.56</v>
      </c>
      <c r="N616" s="210">
        <v>7</v>
      </c>
      <c r="O616" s="210">
        <v>7</v>
      </c>
      <c r="P616" s="210">
        <f>N616-O616</f>
        <v>0</v>
      </c>
      <c r="Q616" s="77">
        <f t="shared" si="33"/>
        <v>-1941904.6</v>
      </c>
      <c r="R616" s="78">
        <f>L616/H616</f>
        <v>59.645166453810127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5"/>
      <c r="I617" s="70"/>
      <c r="J617" s="206"/>
      <c r="K617" s="207"/>
      <c r="L617" s="208"/>
      <c r="M617" s="208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908</v>
      </c>
      <c r="H618" s="205">
        <v>3561</v>
      </c>
      <c r="I618" s="70">
        <v>3</v>
      </c>
      <c r="J618" s="206">
        <f>นครพนม!F34</f>
        <v>210601.16</v>
      </c>
      <c r="K618" s="207">
        <f>นครพนม!AK34</f>
        <v>418298.73</v>
      </c>
      <c r="L618" s="208">
        <f>นครพนม!AL34</f>
        <v>192470</v>
      </c>
      <c r="M618" s="208">
        <f>นครพนม!AM34</f>
        <v>151867.20000000001</v>
      </c>
      <c r="N618" s="3"/>
      <c r="O618" s="3"/>
      <c r="P618" s="3"/>
      <c r="Q618" s="77">
        <f t="shared" si="33"/>
        <v>40602.799999999988</v>
      </c>
      <c r="R618" s="78">
        <f t="shared" si="34"/>
        <v>54.049424319011514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909</v>
      </c>
      <c r="H619" s="205">
        <v>4235</v>
      </c>
      <c r="I619" s="70">
        <v>3</v>
      </c>
      <c r="J619" s="206">
        <f>นครพนม!F35</f>
        <v>293667.94</v>
      </c>
      <c r="K619" s="207">
        <f>นครพนม!AK35</f>
        <v>1025349.91</v>
      </c>
      <c r="L619" s="208">
        <f>นครพนม!AL35</f>
        <v>308618</v>
      </c>
      <c r="M619" s="208">
        <f>นครพนม!AM35</f>
        <v>358707.42000000004</v>
      </c>
      <c r="N619" s="3"/>
      <c r="O619" s="3"/>
      <c r="P619" s="3"/>
      <c r="Q619" s="77">
        <f t="shared" si="33"/>
        <v>-50089.420000000042</v>
      </c>
      <c r="R619" s="78">
        <f t="shared" si="34"/>
        <v>72.873199527744987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5">
        <v>1123</v>
      </c>
      <c r="I620" s="70">
        <v>1</v>
      </c>
      <c r="J620" s="206">
        <f>นครพนม!F36</f>
        <v>576187.6</v>
      </c>
      <c r="K620" s="207">
        <f>นครพนม!AK36</f>
        <v>734733.77999999991</v>
      </c>
      <c r="L620" s="208">
        <f>นครพนม!AL36</f>
        <v>183937.8</v>
      </c>
      <c r="M620" s="208">
        <f>นครพนม!AM36</f>
        <v>142218.18</v>
      </c>
      <c r="N620" s="3"/>
      <c r="O620" s="3"/>
      <c r="P620" s="3"/>
      <c r="Q620" s="77">
        <f t="shared" si="33"/>
        <v>41719.619999999995</v>
      </c>
      <c r="R620" s="78">
        <f t="shared" si="34"/>
        <v>163.79145146927871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5">
        <v>1984</v>
      </c>
      <c r="I621" s="70">
        <v>2</v>
      </c>
      <c r="J621" s="206">
        <f>นครพนม!F37</f>
        <v>822081.91</v>
      </c>
      <c r="K621" s="207">
        <f>นครพนม!AK37</f>
        <v>1475378.11</v>
      </c>
      <c r="L621" s="208">
        <f>นครพนม!AL37</f>
        <v>88172.84</v>
      </c>
      <c r="M621" s="208">
        <f>นครพนม!AM37</f>
        <v>114675.93999999999</v>
      </c>
      <c r="N621" s="3"/>
      <c r="O621" s="3"/>
      <c r="P621" s="3"/>
      <c r="Q621" s="77">
        <f t="shared" si="33"/>
        <v>-26503.099999999991</v>
      </c>
      <c r="R621" s="78">
        <f t="shared" si="34"/>
        <v>44.441955645161286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5">
        <v>2515</v>
      </c>
      <c r="I622" s="70">
        <v>2</v>
      </c>
      <c r="J622" s="206">
        <f>นครพนม!F38</f>
        <v>176380.06</v>
      </c>
      <c r="K622" s="207">
        <f>นครพนม!AK38</f>
        <v>840229.98</v>
      </c>
      <c r="L622" s="208">
        <f>นครพนม!AL38</f>
        <v>262970</v>
      </c>
      <c r="M622" s="208">
        <f>นครพนม!AM38</f>
        <v>203857.26</v>
      </c>
      <c r="N622" s="3"/>
      <c r="O622" s="3"/>
      <c r="P622" s="3"/>
      <c r="Q622" s="77">
        <f t="shared" si="33"/>
        <v>59112.739999999991</v>
      </c>
      <c r="R622" s="78">
        <f t="shared" si="34"/>
        <v>104.56063618290258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5">
        <v>2195</v>
      </c>
      <c r="I623" s="70">
        <v>2</v>
      </c>
      <c r="J623" s="206">
        <f>นครพนม!F39</f>
        <v>181853.12</v>
      </c>
      <c r="K623" s="207">
        <f>นครพนม!AK39</f>
        <v>863199.85</v>
      </c>
      <c r="L623" s="208">
        <f>นครพนม!AL39</f>
        <v>245669</v>
      </c>
      <c r="M623" s="208">
        <f>นครพนม!AM39</f>
        <v>212377.48</v>
      </c>
      <c r="N623" s="3"/>
      <c r="O623" s="3"/>
      <c r="P623" s="3"/>
      <c r="Q623" s="77">
        <f t="shared" si="33"/>
        <v>33291.51999999999</v>
      </c>
      <c r="R623" s="78">
        <f t="shared" si="34"/>
        <v>111.92209567198178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5">
        <v>2880</v>
      </c>
      <c r="I624" s="70">
        <v>2</v>
      </c>
      <c r="J624" s="206">
        <f>นครพนม!F40</f>
        <v>461535.59</v>
      </c>
      <c r="K624" s="207">
        <f>นครพนม!AK40</f>
        <v>521506.62</v>
      </c>
      <c r="L624" s="208">
        <f>นครพนม!AL40</f>
        <v>236992</v>
      </c>
      <c r="M624" s="208">
        <f>นครพนม!AM40</f>
        <v>194407.2</v>
      </c>
      <c r="N624" s="3"/>
      <c r="O624" s="3"/>
      <c r="P624" s="3"/>
      <c r="Q624" s="77">
        <f t="shared" si="33"/>
        <v>42584.799999999988</v>
      </c>
      <c r="R624" s="78">
        <f t="shared" si="34"/>
        <v>82.288888888888891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5">
        <v>2008</v>
      </c>
      <c r="I625" s="70">
        <v>2</v>
      </c>
      <c r="J625" s="206">
        <f>นครพนม!F41</f>
        <v>337468.99</v>
      </c>
      <c r="K625" s="207">
        <f>นครพนม!AK41</f>
        <v>391112.49</v>
      </c>
      <c r="L625" s="208">
        <f>นครพนม!AL41</f>
        <v>419923.32</v>
      </c>
      <c r="M625" s="208">
        <f>นครพนม!AM41</f>
        <v>146238.93</v>
      </c>
      <c r="N625" s="3"/>
      <c r="O625" s="3"/>
      <c r="P625" s="3"/>
      <c r="Q625" s="77">
        <f t="shared" si="33"/>
        <v>273684.39</v>
      </c>
      <c r="R625" s="78">
        <f t="shared" si="34"/>
        <v>209.12515936254979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5">
        <v>1706</v>
      </c>
      <c r="I626" s="70">
        <v>2</v>
      </c>
      <c r="J626" s="206">
        <f>นครพนม!F42</f>
        <v>508639.32</v>
      </c>
      <c r="K626" s="207">
        <f>นครพนม!AK42</f>
        <v>1017013.71</v>
      </c>
      <c r="L626" s="208">
        <f>นครพนม!AL42</f>
        <v>426525</v>
      </c>
      <c r="M626" s="208">
        <f>นครพนม!AM42</f>
        <v>85307.95</v>
      </c>
      <c r="N626" s="3"/>
      <c r="O626" s="3"/>
      <c r="P626" s="3"/>
      <c r="Q626" s="77">
        <f t="shared" si="33"/>
        <v>341217.05</v>
      </c>
      <c r="R626" s="78">
        <f t="shared" si="34"/>
        <v>250.01465416178195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5">
        <v>1846</v>
      </c>
      <c r="I627" s="70">
        <v>2</v>
      </c>
      <c r="J627" s="206">
        <f>นครพนม!F43</f>
        <v>88822.42</v>
      </c>
      <c r="K627" s="207">
        <f>นครพนม!AK43</f>
        <v>423921.35</v>
      </c>
      <c r="L627" s="208">
        <f>นครพนม!AL43</f>
        <v>231436.72999999998</v>
      </c>
      <c r="M627" s="208">
        <f>นครพนม!AM43</f>
        <v>175614.09</v>
      </c>
      <c r="N627" s="3"/>
      <c r="O627" s="3"/>
      <c r="P627" s="3"/>
      <c r="Q627" s="77">
        <f t="shared" si="33"/>
        <v>55822.639999999985</v>
      </c>
      <c r="R627" s="78">
        <f t="shared" si="34"/>
        <v>125.37200975081255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5">
        <v>2707</v>
      </c>
      <c r="I628" s="70">
        <v>2</v>
      </c>
      <c r="J628" s="206">
        <f>นครพนม!F44</f>
        <v>174146.1</v>
      </c>
      <c r="K628" s="207">
        <f>นครพนม!AK44</f>
        <v>205822.27000000002</v>
      </c>
      <c r="L628" s="208">
        <f>นครพนม!AL44</f>
        <v>220213</v>
      </c>
      <c r="M628" s="208">
        <f>นครพนม!AM44</f>
        <v>175366.68999999997</v>
      </c>
      <c r="N628" s="3"/>
      <c r="O628" s="3"/>
      <c r="P628" s="3"/>
      <c r="Q628" s="77">
        <f t="shared" si="33"/>
        <v>44846.310000000027</v>
      </c>
      <c r="R628" s="78">
        <f t="shared" si="34"/>
        <v>81.349464351680822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5">
        <v>2688</v>
      </c>
      <c r="I629" s="70">
        <v>2</v>
      </c>
      <c r="J629" s="206">
        <f>นครพนม!F45</f>
        <v>265731.53999999998</v>
      </c>
      <c r="K629" s="207">
        <f>นครพนม!AK45</f>
        <v>844493.97</v>
      </c>
      <c r="L629" s="208">
        <f>นครพนม!AL45</f>
        <v>249270</v>
      </c>
      <c r="M629" s="208">
        <f>นครพนม!AM45</f>
        <v>169072.85</v>
      </c>
      <c r="N629" s="3"/>
      <c r="O629" s="3"/>
      <c r="P629" s="3"/>
      <c r="Q629" s="77">
        <f t="shared" si="33"/>
        <v>80197.149999999994</v>
      </c>
      <c r="R629" s="78">
        <f t="shared" si="34"/>
        <v>92.734375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5">
        <v>2663</v>
      </c>
      <c r="I630" s="70">
        <v>2</v>
      </c>
      <c r="J630" s="206">
        <f>นครพนม!F46</f>
        <v>108696.44</v>
      </c>
      <c r="K630" s="207">
        <f>นครพนม!AK46</f>
        <v>745208.52</v>
      </c>
      <c r="L630" s="208">
        <f>นครพนม!AL46</f>
        <v>322280</v>
      </c>
      <c r="M630" s="208">
        <f>นครพนม!AM46</f>
        <v>242096.33000000002</v>
      </c>
      <c r="N630" s="3"/>
      <c r="O630" s="3"/>
      <c r="P630" s="3"/>
      <c r="Q630" s="77">
        <f t="shared" si="33"/>
        <v>80183.669999999984</v>
      </c>
      <c r="R630" s="78">
        <f t="shared" si="34"/>
        <v>121.02140443109275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5">
        <v>1880</v>
      </c>
      <c r="I631" s="70">
        <v>2</v>
      </c>
      <c r="J631" s="206">
        <f>นครพนม!F47</f>
        <v>530928.53</v>
      </c>
      <c r="K631" s="207">
        <f>นครพนม!AK47</f>
        <v>703497.27999999991</v>
      </c>
      <c r="L631" s="208">
        <f>นครพนม!AL47</f>
        <v>201000</v>
      </c>
      <c r="M631" s="208">
        <f>นครพนม!AM47</f>
        <v>175197.74</v>
      </c>
      <c r="N631" s="3"/>
      <c r="O631" s="3"/>
      <c r="P631" s="3"/>
      <c r="Q631" s="77">
        <f t="shared" si="33"/>
        <v>25802.260000000009</v>
      </c>
      <c r="R631" s="78">
        <f t="shared" si="34"/>
        <v>106.91489361702128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922</v>
      </c>
      <c r="H632" s="214">
        <v>2375</v>
      </c>
      <c r="I632" s="189">
        <v>2</v>
      </c>
      <c r="J632" s="206">
        <f>นครพนม!F48</f>
        <v>72171.289999999994</v>
      </c>
      <c r="K632" s="207">
        <f>นครพนม!AK48</f>
        <v>207585.9</v>
      </c>
      <c r="L632" s="208">
        <f>นครพนม!AL48</f>
        <v>35825</v>
      </c>
      <c r="M632" s="208">
        <f>นครพนม!AM48</f>
        <v>68831.5</v>
      </c>
      <c r="N632" s="3"/>
      <c r="O632" s="3"/>
      <c r="P632" s="3"/>
      <c r="Q632" s="77">
        <f t="shared" si="33"/>
        <v>-33006.5</v>
      </c>
      <c r="R632" s="78">
        <f t="shared" si="34"/>
        <v>15.08421052631579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923</v>
      </c>
      <c r="H633" s="214">
        <v>1804</v>
      </c>
      <c r="I633" s="189">
        <v>2</v>
      </c>
      <c r="J633" s="206">
        <f>นครพนม!F49</f>
        <v>105669.23</v>
      </c>
      <c r="K633" s="207">
        <f>นครพนม!AK49</f>
        <v>309055.40999999997</v>
      </c>
      <c r="L633" s="208">
        <f>นครพนม!AL49</f>
        <v>187164</v>
      </c>
      <c r="M633" s="208">
        <f>นครพนม!AM49</f>
        <v>142958.49</v>
      </c>
      <c r="N633" s="3"/>
      <c r="O633" s="3"/>
      <c r="P633" s="3"/>
      <c r="Q633" s="77">
        <f t="shared" si="33"/>
        <v>44205.510000000009</v>
      </c>
      <c r="R633" s="78">
        <f t="shared" si="34"/>
        <v>103.74944567627495</v>
      </c>
    </row>
    <row r="634" spans="1:18" ht="24.6" customHeight="1" x14ac:dyDescent="0.7">
      <c r="A634" s="209">
        <v>3</v>
      </c>
      <c r="B634" s="210" t="s">
        <v>38</v>
      </c>
      <c r="C634" s="210"/>
      <c r="D634" s="210"/>
      <c r="E634" s="210" t="s">
        <v>56</v>
      </c>
      <c r="F634" s="210"/>
      <c r="G634" s="210" t="s">
        <v>433</v>
      </c>
      <c r="H634" s="213">
        <f>SUM(H617:H633)</f>
        <v>38170</v>
      </c>
      <c r="I634" s="209"/>
      <c r="J634" s="212">
        <f>SUM(J617:J633)</f>
        <v>4914581.2400000012</v>
      </c>
      <c r="K634" s="212">
        <f>SUM(K617:K633)</f>
        <v>10726407.879999999</v>
      </c>
      <c r="L634" s="212">
        <f>SUM(L617:L633)</f>
        <v>3812466.69</v>
      </c>
      <c r="M634" s="212">
        <f>SUM(M617:M633)</f>
        <v>2758795.25</v>
      </c>
      <c r="N634" s="210">
        <v>16</v>
      </c>
      <c r="O634" s="210">
        <v>16</v>
      </c>
      <c r="P634" s="210">
        <f>N634-O634</f>
        <v>0</v>
      </c>
      <c r="Q634" s="77">
        <f t="shared" si="33"/>
        <v>1053671.44</v>
      </c>
      <c r="R634" s="78">
        <f>L634/H634</f>
        <v>99.881233691380658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5"/>
      <c r="I635" s="70"/>
      <c r="J635" s="206"/>
      <c r="K635" s="207"/>
      <c r="L635" s="208"/>
      <c r="M635" s="208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924</v>
      </c>
      <c r="H636" s="205">
        <v>2423</v>
      </c>
      <c r="I636" s="70">
        <v>2</v>
      </c>
      <c r="J636" s="206">
        <f>นครพนม!F50</f>
        <v>267396.83</v>
      </c>
      <c r="K636" s="207">
        <f>นครพนม!AK50</f>
        <v>326251.67000000004</v>
      </c>
      <c r="L636" s="208">
        <f>นครพนม!AL50</f>
        <v>143858</v>
      </c>
      <c r="M636" s="208">
        <f>นครพนม!AM50</f>
        <v>159823.16</v>
      </c>
      <c r="N636" s="3"/>
      <c r="O636" s="3"/>
      <c r="P636" s="3"/>
      <c r="Q636" s="77">
        <f t="shared" si="33"/>
        <v>-15965.160000000003</v>
      </c>
      <c r="R636" s="78">
        <f t="shared" si="34"/>
        <v>59.371853074700788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925</v>
      </c>
      <c r="H637" s="205">
        <v>1424</v>
      </c>
      <c r="I637" s="70">
        <v>1</v>
      </c>
      <c r="J637" s="206">
        <f>นครพนม!F51</f>
        <v>54314.23</v>
      </c>
      <c r="K637" s="207">
        <f>นครพนม!AK51</f>
        <v>58670.440000000017</v>
      </c>
      <c r="L637" s="208">
        <f>นครพนม!AL51</f>
        <v>171770</v>
      </c>
      <c r="M637" s="208">
        <f>นครพนม!AM51</f>
        <v>133086.26</v>
      </c>
      <c r="N637" s="3"/>
      <c r="O637" s="3"/>
      <c r="P637" s="3"/>
      <c r="Q637" s="77">
        <f t="shared" si="33"/>
        <v>38683.739999999991</v>
      </c>
      <c r="R637" s="78">
        <f t="shared" si="34"/>
        <v>120.625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5">
        <v>2385</v>
      </c>
      <c r="I638" s="70">
        <v>2</v>
      </c>
      <c r="J638" s="206">
        <f>นครพนม!F52</f>
        <v>93926.3</v>
      </c>
      <c r="K638" s="207">
        <f>นครพนม!AK52</f>
        <v>218950.31000000003</v>
      </c>
      <c r="L638" s="208">
        <f>นครพนม!AL52</f>
        <v>176169</v>
      </c>
      <c r="M638" s="208">
        <f>นครพนม!AM52</f>
        <v>94867.04</v>
      </c>
      <c r="N638" s="3"/>
      <c r="O638" s="3"/>
      <c r="P638" s="3"/>
      <c r="Q638" s="77">
        <f t="shared" si="33"/>
        <v>81301.960000000006</v>
      </c>
      <c r="R638" s="78">
        <f t="shared" si="34"/>
        <v>73.86540880503145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5">
        <v>1462</v>
      </c>
      <c r="I639" s="70">
        <v>1</v>
      </c>
      <c r="J639" s="206">
        <f>นครพนม!F53</f>
        <v>264096.96000000002</v>
      </c>
      <c r="K639" s="207">
        <f>นครพนม!AK53</f>
        <v>369917.79000000004</v>
      </c>
      <c r="L639" s="208">
        <f>นครพนม!AL53</f>
        <v>176301.09</v>
      </c>
      <c r="M639" s="208">
        <f>นครพนม!AM53</f>
        <v>131307.16</v>
      </c>
      <c r="N639" s="3"/>
      <c r="O639" s="3"/>
      <c r="P639" s="3"/>
      <c r="Q639" s="77">
        <f t="shared" si="33"/>
        <v>44993.929999999993</v>
      </c>
      <c r="R639" s="78">
        <f t="shared" si="34"/>
        <v>120.58898084815321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5">
        <v>4067</v>
      </c>
      <c r="I640" s="70">
        <v>3</v>
      </c>
      <c r="J640" s="206">
        <f>นครพนม!F54</f>
        <v>249150.86</v>
      </c>
      <c r="K640" s="207">
        <f>นครพนม!AK54</f>
        <v>300303.97000000003</v>
      </c>
      <c r="L640" s="208">
        <f>นครพนม!AL54</f>
        <v>166668.79999999999</v>
      </c>
      <c r="M640" s="208">
        <f>นครพนม!AM54</f>
        <v>200778.36</v>
      </c>
      <c r="N640" s="3"/>
      <c r="O640" s="3"/>
      <c r="P640" s="3"/>
      <c r="Q640" s="77">
        <f t="shared" si="33"/>
        <v>-34109.56</v>
      </c>
      <c r="R640" s="78">
        <f t="shared" si="34"/>
        <v>40.980772067863285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5">
        <v>2581</v>
      </c>
      <c r="I641" s="70">
        <v>2</v>
      </c>
      <c r="J641" s="206">
        <f>นครพนม!F55</f>
        <v>312603.94</v>
      </c>
      <c r="K641" s="207">
        <f>นครพนม!AK55</f>
        <v>310849.53000000003</v>
      </c>
      <c r="L641" s="208">
        <f>นครพนม!AL55</f>
        <v>298370</v>
      </c>
      <c r="M641" s="208">
        <f>นครพนม!AM55</f>
        <v>239358.93</v>
      </c>
      <c r="N641" s="3"/>
      <c r="O641" s="3"/>
      <c r="P641" s="3"/>
      <c r="Q641" s="77">
        <f t="shared" si="33"/>
        <v>59011.070000000007</v>
      </c>
      <c r="R641" s="78">
        <f t="shared" si="34"/>
        <v>115.60247965904688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5">
        <v>1424</v>
      </c>
      <c r="I642" s="70">
        <v>1</v>
      </c>
      <c r="J642" s="206">
        <f>นครพนม!F56</f>
        <v>90869.29</v>
      </c>
      <c r="K642" s="207">
        <f>นครพนม!AK56</f>
        <v>53077.049999999988</v>
      </c>
      <c r="L642" s="208">
        <f>นครพนม!AL56</f>
        <v>149114</v>
      </c>
      <c r="M642" s="208">
        <f>นครพนม!AM56</f>
        <v>132504.74000000002</v>
      </c>
      <c r="N642" s="3"/>
      <c r="O642" s="3"/>
      <c r="P642" s="3"/>
      <c r="Q642" s="77">
        <f t="shared" si="33"/>
        <v>16609.25999999998</v>
      </c>
      <c r="R642" s="78">
        <f t="shared" si="34"/>
        <v>104.71488764044943</v>
      </c>
    </row>
    <row r="643" spans="1:18" ht="24.6" customHeight="1" x14ac:dyDescent="0.7">
      <c r="A643" s="209">
        <v>4</v>
      </c>
      <c r="B643" s="210" t="s">
        <v>38</v>
      </c>
      <c r="C643" s="210"/>
      <c r="D643" s="210"/>
      <c r="E643" s="210" t="s">
        <v>56</v>
      </c>
      <c r="F643" s="210"/>
      <c r="G643" s="210" t="s">
        <v>437</v>
      </c>
      <c r="H643" s="213">
        <f>SUM(H635:H642)</f>
        <v>15766</v>
      </c>
      <c r="I643" s="209"/>
      <c r="J643" s="212">
        <f>SUM(J635:J642)</f>
        <v>1332358.4100000001</v>
      </c>
      <c r="K643" s="212">
        <f>SUM(K635:K642)</f>
        <v>1638020.7600000002</v>
      </c>
      <c r="L643" s="212">
        <f>SUM(L635:L642)</f>
        <v>1282250.8899999999</v>
      </c>
      <c r="M643" s="212">
        <f>SUM(M635:M642)</f>
        <v>1091725.6499999999</v>
      </c>
      <c r="N643" s="210">
        <v>7</v>
      </c>
      <c r="O643" s="210">
        <v>7</v>
      </c>
      <c r="P643" s="210">
        <f>N643-O643</f>
        <v>0</v>
      </c>
      <c r="Q643" s="77">
        <f t="shared" si="33"/>
        <v>190525.24</v>
      </c>
      <c r="R643" s="78">
        <f>L643/H643</f>
        <v>81.330133832297349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5"/>
      <c r="I644" s="70"/>
      <c r="J644" s="206"/>
      <c r="K644" s="207"/>
      <c r="L644" s="208"/>
      <c r="M644" s="208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931</v>
      </c>
      <c r="H645" s="205">
        <v>4840</v>
      </c>
      <c r="I645" s="70">
        <v>4</v>
      </c>
      <c r="J645" s="206">
        <f>นครพนม!F57</f>
        <v>736956.93</v>
      </c>
      <c r="K645" s="207">
        <f>นครพนม!AK57</f>
        <v>970953.17</v>
      </c>
      <c r="L645" s="208">
        <f>นครพนม!AL57</f>
        <v>454571</v>
      </c>
      <c r="M645" s="208">
        <f>นครพนม!AM57</f>
        <v>238655.99000000002</v>
      </c>
      <c r="N645" s="3"/>
      <c r="O645" s="3"/>
      <c r="P645" s="3"/>
      <c r="Q645" s="77">
        <f t="shared" si="33"/>
        <v>215915.00999999998</v>
      </c>
      <c r="R645" s="78">
        <f t="shared" si="34"/>
        <v>93.919628099173551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932</v>
      </c>
      <c r="H646" s="205">
        <v>1989</v>
      </c>
      <c r="I646" s="70">
        <v>2</v>
      </c>
      <c r="J646" s="206">
        <f>นครพนม!F58</f>
        <v>564982.56999999995</v>
      </c>
      <c r="K646" s="207">
        <f>นครพนม!AK58</f>
        <v>648968.54999999993</v>
      </c>
      <c r="L646" s="208">
        <f>นครพนม!AL58</f>
        <v>480053.19999999995</v>
      </c>
      <c r="M646" s="208">
        <f>นครพนม!AM58</f>
        <v>223688.05000000002</v>
      </c>
      <c r="N646" s="3"/>
      <c r="O646" s="3"/>
      <c r="P646" s="3"/>
      <c r="Q646" s="77">
        <f t="shared" si="33"/>
        <v>256365.14999999994</v>
      </c>
      <c r="R646" s="78">
        <f t="shared" si="34"/>
        <v>241.35404725992959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5">
        <v>1664</v>
      </c>
      <c r="I647" s="70">
        <v>2</v>
      </c>
      <c r="J647" s="206">
        <f>นครพนม!F59</f>
        <v>62983.13</v>
      </c>
      <c r="K647" s="207">
        <f>นครพนม!AK59</f>
        <v>71399.23</v>
      </c>
      <c r="L647" s="208">
        <f>นครพนม!AL59</f>
        <v>203708</v>
      </c>
      <c r="M647" s="208">
        <f>นครพนม!AM59</f>
        <v>154966.9</v>
      </c>
      <c r="N647" s="3"/>
      <c r="O647" s="3"/>
      <c r="P647" s="3"/>
      <c r="Q647" s="77">
        <f t="shared" si="33"/>
        <v>48741.100000000006</v>
      </c>
      <c r="R647" s="78">
        <f t="shared" si="34"/>
        <v>122.42067307692308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5">
        <v>4566</v>
      </c>
      <c r="I648" s="70">
        <v>4</v>
      </c>
      <c r="J648" s="206">
        <f>นครพนม!F60</f>
        <v>423766.57</v>
      </c>
      <c r="K648" s="207">
        <f>นครพนม!AK60</f>
        <v>814674.91</v>
      </c>
      <c r="L648" s="208">
        <f>นครพนม!AL60</f>
        <v>522797</v>
      </c>
      <c r="M648" s="208">
        <f>นครพนม!AM60</f>
        <v>278428.34999999998</v>
      </c>
      <c r="N648" s="3"/>
      <c r="O648" s="3"/>
      <c r="P648" s="3"/>
      <c r="Q648" s="77">
        <f t="shared" si="33"/>
        <v>244368.65000000002</v>
      </c>
      <c r="R648" s="78">
        <f t="shared" si="34"/>
        <v>114.49780989925537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5">
        <v>3846</v>
      </c>
      <c r="I649" s="70">
        <v>3</v>
      </c>
      <c r="J649" s="206">
        <f>นครพนม!F61</f>
        <v>182454.25</v>
      </c>
      <c r="K649" s="207">
        <f>นครพนม!AK61</f>
        <v>249659.26000000004</v>
      </c>
      <c r="L649" s="208">
        <f>นครพนม!AL61</f>
        <v>578420</v>
      </c>
      <c r="M649" s="208">
        <f>นครพนม!AM61</f>
        <v>315402.53999999998</v>
      </c>
      <c r="N649" s="3"/>
      <c r="O649" s="3"/>
      <c r="P649" s="3"/>
      <c r="Q649" s="77">
        <f t="shared" si="33"/>
        <v>263017.46000000002</v>
      </c>
      <c r="R649" s="78">
        <f t="shared" si="34"/>
        <v>150.39521580863234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5">
        <v>2300</v>
      </c>
      <c r="I650" s="70">
        <v>2</v>
      </c>
      <c r="J650" s="206">
        <f>นครพนม!F62</f>
        <v>328977.21999999997</v>
      </c>
      <c r="K650" s="207">
        <f>นครพนม!AK62</f>
        <v>621485.33000000007</v>
      </c>
      <c r="L650" s="208">
        <f>นครพนม!AL62</f>
        <v>393707</v>
      </c>
      <c r="M650" s="208">
        <f>นครพนม!AM62</f>
        <v>192595.08</v>
      </c>
      <c r="N650" s="3"/>
      <c r="O650" s="3"/>
      <c r="P650" s="3"/>
      <c r="Q650" s="77">
        <f t="shared" si="33"/>
        <v>201111.92</v>
      </c>
      <c r="R650" s="78">
        <f t="shared" si="34"/>
        <v>171.17695652173913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5">
        <v>2685</v>
      </c>
      <c r="I651" s="70">
        <v>2</v>
      </c>
      <c r="J651" s="206">
        <f>นครพนม!F63</f>
        <v>928269.83</v>
      </c>
      <c r="K651" s="207">
        <f>นครพนม!AK63</f>
        <v>1009026.7499999999</v>
      </c>
      <c r="L651" s="208">
        <f>นครพนม!AL63</f>
        <v>462783</v>
      </c>
      <c r="M651" s="208">
        <f>นครพนม!AM63</f>
        <v>245853.72000000003</v>
      </c>
      <c r="N651" s="3"/>
      <c r="O651" s="3"/>
      <c r="P651" s="3"/>
      <c r="Q651" s="77">
        <f t="shared" ref="Q651:Q708" si="35">L651-M651</f>
        <v>216929.27999999997</v>
      </c>
      <c r="R651" s="78">
        <f t="shared" ref="R651:R707" si="36">L651/H651</f>
        <v>172.35865921787709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5">
        <v>4912</v>
      </c>
      <c r="I652" s="70">
        <v>4</v>
      </c>
      <c r="J652" s="206">
        <f>นครพนม!F64</f>
        <v>91694.5</v>
      </c>
      <c r="K652" s="207">
        <f>นครพนม!AK64</f>
        <v>246331.38</v>
      </c>
      <c r="L652" s="208">
        <f>นครพนม!AL64</f>
        <v>305321</v>
      </c>
      <c r="M652" s="208">
        <f>นครพนม!AM64</f>
        <v>282489.96999999997</v>
      </c>
      <c r="N652" s="3"/>
      <c r="O652" s="3"/>
      <c r="P652" s="3"/>
      <c r="Q652" s="77">
        <f t="shared" si="35"/>
        <v>22831.030000000028</v>
      </c>
      <c r="R652" s="78">
        <f t="shared" si="36"/>
        <v>62.158184039087949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5">
        <v>4333</v>
      </c>
      <c r="I653" s="70">
        <v>3</v>
      </c>
      <c r="J653" s="206">
        <f>นครพนม!F65</f>
        <v>203116.81</v>
      </c>
      <c r="K653" s="207">
        <f>นครพนม!AK65</f>
        <v>481907.02999999997</v>
      </c>
      <c r="L653" s="208">
        <f>นครพนม!AL65</f>
        <v>431672.19999999995</v>
      </c>
      <c r="M653" s="208">
        <f>นครพนม!AM65</f>
        <v>222086.28</v>
      </c>
      <c r="N653" s="3"/>
      <c r="O653" s="3"/>
      <c r="P653" s="3"/>
      <c r="Q653" s="77">
        <f t="shared" si="35"/>
        <v>209585.91999999995</v>
      </c>
      <c r="R653" s="78">
        <f t="shared" si="36"/>
        <v>99.624324948072925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5">
        <v>3150</v>
      </c>
      <c r="I654" s="70">
        <v>3</v>
      </c>
      <c r="J654" s="206">
        <f>นครพนม!F66</f>
        <v>749472.24</v>
      </c>
      <c r="K654" s="207">
        <f>นครพนม!AK66</f>
        <v>966817.10000000009</v>
      </c>
      <c r="L654" s="208">
        <f>นครพนม!AL66</f>
        <v>397556</v>
      </c>
      <c r="M654" s="208">
        <f>นครพนม!AM66</f>
        <v>267582.03000000003</v>
      </c>
      <c r="N654" s="3"/>
      <c r="O654" s="3"/>
      <c r="P654" s="3"/>
      <c r="Q654" s="77">
        <f t="shared" si="35"/>
        <v>129973.96999999997</v>
      </c>
      <c r="R654" s="78">
        <f t="shared" si="36"/>
        <v>126.20825396825397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5">
        <v>1574</v>
      </c>
      <c r="I655" s="70">
        <v>2</v>
      </c>
      <c r="J655" s="206">
        <f>นครพนม!F67</f>
        <v>149014.42000000001</v>
      </c>
      <c r="K655" s="207">
        <f>นครพนม!AK67</f>
        <v>194505.25000000003</v>
      </c>
      <c r="L655" s="208">
        <f>นครพนม!AL67</f>
        <v>200414.56</v>
      </c>
      <c r="M655" s="208">
        <f>นครพนม!AM67</f>
        <v>174692.03</v>
      </c>
      <c r="N655" s="3"/>
      <c r="O655" s="3"/>
      <c r="P655" s="3"/>
      <c r="Q655" s="77">
        <f t="shared" si="35"/>
        <v>25722.53</v>
      </c>
      <c r="R655" s="78">
        <f t="shared" si="36"/>
        <v>127.32818297331639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5">
        <v>4253</v>
      </c>
      <c r="I656" s="70">
        <v>3</v>
      </c>
      <c r="J656" s="206">
        <f>นครพนม!F68</f>
        <v>621944.59</v>
      </c>
      <c r="K656" s="207">
        <f>นครพนม!AK68</f>
        <v>831866.3899999999</v>
      </c>
      <c r="L656" s="208">
        <f>นครพนม!AL68</f>
        <v>549462</v>
      </c>
      <c r="M656" s="208">
        <f>นครพนม!AM68</f>
        <v>257624.31</v>
      </c>
      <c r="N656" s="3"/>
      <c r="O656" s="3"/>
      <c r="P656" s="3"/>
      <c r="Q656" s="77">
        <f t="shared" si="35"/>
        <v>291837.69</v>
      </c>
      <c r="R656" s="78">
        <f t="shared" si="36"/>
        <v>129.19398071949212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5">
        <v>4225</v>
      </c>
      <c r="I657" s="70">
        <v>3</v>
      </c>
      <c r="J657" s="206">
        <f>นครพนม!F69</f>
        <v>1976210.75</v>
      </c>
      <c r="K657" s="207">
        <f>นครพนม!AK69</f>
        <v>2040748.33</v>
      </c>
      <c r="L657" s="208">
        <f>นครพนม!AL69</f>
        <v>400678</v>
      </c>
      <c r="M657" s="208">
        <f>นครพนม!AM69</f>
        <v>401487.51</v>
      </c>
      <c r="N657" s="3"/>
      <c r="O657" s="3"/>
      <c r="P657" s="3"/>
      <c r="Q657" s="77">
        <f t="shared" si="35"/>
        <v>-809.51000000000931</v>
      </c>
      <c r="R657" s="78">
        <f t="shared" si="36"/>
        <v>94.835029585798821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5">
        <v>3156</v>
      </c>
      <c r="I658" s="70">
        <v>3</v>
      </c>
      <c r="J658" s="206">
        <f>นครพนม!F70</f>
        <v>389482.85</v>
      </c>
      <c r="K658" s="207">
        <f>นครพนม!AK70</f>
        <v>402887.43999999994</v>
      </c>
      <c r="L658" s="208">
        <f>นครพนม!AL70</f>
        <v>286312.8</v>
      </c>
      <c r="M658" s="208">
        <f>นครพนม!AM70</f>
        <v>213562.36</v>
      </c>
      <c r="N658" s="3"/>
      <c r="O658" s="3"/>
      <c r="P658" s="3"/>
      <c r="Q658" s="77">
        <f t="shared" si="35"/>
        <v>72750.44</v>
      </c>
      <c r="R658" s="78">
        <f t="shared" si="36"/>
        <v>90.720152091254747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5">
        <v>2114</v>
      </c>
      <c r="I659" s="70">
        <v>2</v>
      </c>
      <c r="J659" s="206">
        <f>นครพนม!F71</f>
        <v>212120.65</v>
      </c>
      <c r="K659" s="207">
        <f>นครพนม!AK71</f>
        <v>256374.15</v>
      </c>
      <c r="L659" s="208">
        <f>นครพนม!AL71</f>
        <v>198663</v>
      </c>
      <c r="M659" s="208">
        <f>นครพนม!AM71</f>
        <v>171358.64</v>
      </c>
      <c r="N659" s="3"/>
      <c r="O659" s="3"/>
      <c r="P659" s="3"/>
      <c r="Q659" s="77">
        <f t="shared" si="35"/>
        <v>27304.359999999986</v>
      </c>
      <c r="R659" s="78">
        <f t="shared" si="36"/>
        <v>93.974929044465469</v>
      </c>
    </row>
    <row r="660" spans="1:18" ht="24.6" customHeight="1" x14ac:dyDescent="0.7">
      <c r="A660" s="209">
        <v>5</v>
      </c>
      <c r="B660" s="210" t="s">
        <v>38</v>
      </c>
      <c r="C660" s="210"/>
      <c r="D660" s="210"/>
      <c r="E660" s="210" t="s">
        <v>56</v>
      </c>
      <c r="F660" s="210"/>
      <c r="G660" s="210" t="s">
        <v>441</v>
      </c>
      <c r="H660" s="213">
        <f>SUM(H644:H658)</f>
        <v>47493</v>
      </c>
      <c r="I660" s="209"/>
      <c r="J660" s="212">
        <f>SUM(J644:J659)</f>
        <v>7621447.3099999996</v>
      </c>
      <c r="K660" s="212">
        <f>SUM(K644:K659)</f>
        <v>9807604.2699999996</v>
      </c>
      <c r="L660" s="212">
        <f>SUM(L644:L659)</f>
        <v>5866118.7599999998</v>
      </c>
      <c r="M660" s="212">
        <f>SUM(M644:M659)</f>
        <v>3640473.76</v>
      </c>
      <c r="N660" s="210">
        <v>15</v>
      </c>
      <c r="O660" s="210">
        <v>15</v>
      </c>
      <c r="P660" s="210">
        <f>N660-O660</f>
        <v>0</v>
      </c>
      <c r="Q660" s="77">
        <f t="shared" si="35"/>
        <v>2225645</v>
      </c>
      <c r="R660" s="78">
        <f>L660/H660</f>
        <v>123.51543932790095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5"/>
      <c r="I661" s="70"/>
      <c r="J661" s="206"/>
      <c r="K661" s="207"/>
      <c r="L661" s="208"/>
      <c r="M661" s="208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946</v>
      </c>
      <c r="H662" s="205">
        <v>2146</v>
      </c>
      <c r="I662" s="70">
        <v>2</v>
      </c>
      <c r="J662" s="206">
        <f>นครพนม!F72</f>
        <v>66911.64</v>
      </c>
      <c r="K662" s="207">
        <f>นครพนม!AK72</f>
        <v>137757.99</v>
      </c>
      <c r="L662" s="208">
        <f>นครพนม!AL72</f>
        <v>331292.19</v>
      </c>
      <c r="M662" s="208">
        <f>นครพนม!AM72</f>
        <v>213434.77000000002</v>
      </c>
      <c r="N662" s="3"/>
      <c r="O662" s="3"/>
      <c r="P662" s="3"/>
      <c r="Q662" s="77">
        <f t="shared" si="35"/>
        <v>117857.41999999998</v>
      </c>
      <c r="R662" s="78">
        <f t="shared" si="36"/>
        <v>154.37660298229264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947</v>
      </c>
      <c r="H663" s="205">
        <v>4006</v>
      </c>
      <c r="I663" s="70">
        <v>3</v>
      </c>
      <c r="J663" s="206">
        <f>นครพนม!F73</f>
        <v>228678.87</v>
      </c>
      <c r="K663" s="207">
        <f>นครพนม!AK73</f>
        <v>360150.42</v>
      </c>
      <c r="L663" s="208">
        <f>นครพนม!AL73</f>
        <v>322815</v>
      </c>
      <c r="M663" s="208">
        <f>นครพนม!AM73</f>
        <v>233871.44</v>
      </c>
      <c r="N663" s="3"/>
      <c r="O663" s="3"/>
      <c r="P663" s="3"/>
      <c r="Q663" s="77">
        <f t="shared" si="35"/>
        <v>88943.56</v>
      </c>
      <c r="R663" s="78">
        <f t="shared" si="36"/>
        <v>80.582875686470288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5">
        <v>2776</v>
      </c>
      <c r="I664" s="70">
        <v>2</v>
      </c>
      <c r="J664" s="206">
        <f>นครพนม!F74</f>
        <v>146827.34</v>
      </c>
      <c r="K664" s="207">
        <f>นครพนม!AK74</f>
        <v>172489.2</v>
      </c>
      <c r="L664" s="208">
        <f>นครพนม!AL74</f>
        <v>141040</v>
      </c>
      <c r="M664" s="208">
        <f>นครพนม!AM74</f>
        <v>207791.82</v>
      </c>
      <c r="N664" s="3"/>
      <c r="O664" s="3"/>
      <c r="P664" s="3"/>
      <c r="Q664" s="77">
        <f t="shared" si="35"/>
        <v>-66751.820000000007</v>
      </c>
      <c r="R664" s="78">
        <f t="shared" si="36"/>
        <v>50.80691642651297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5">
        <v>2929</v>
      </c>
      <c r="I665" s="70">
        <v>2</v>
      </c>
      <c r="J665" s="206">
        <f>นครพนม!F75</f>
        <v>197384.13</v>
      </c>
      <c r="K665" s="207">
        <f>นครพนม!AK75</f>
        <v>259946.06</v>
      </c>
      <c r="L665" s="208">
        <f>นครพนม!AL75</f>
        <v>425178</v>
      </c>
      <c r="M665" s="208">
        <f>นครพนม!AM75</f>
        <v>383256.23</v>
      </c>
      <c r="N665" s="3"/>
      <c r="O665" s="3"/>
      <c r="P665" s="3"/>
      <c r="Q665" s="77">
        <f t="shared" si="35"/>
        <v>41921.770000000019</v>
      </c>
      <c r="R665" s="78">
        <f t="shared" si="36"/>
        <v>145.16148856264937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5">
        <v>2733</v>
      </c>
      <c r="I666" s="70">
        <v>2</v>
      </c>
      <c r="J666" s="206">
        <f>นครพนม!F76</f>
        <v>186110.39</v>
      </c>
      <c r="K666" s="207">
        <f>นครพนม!AK76</f>
        <v>157534.31000000006</v>
      </c>
      <c r="L666" s="208">
        <f>นครพนม!AL76</f>
        <v>363689</v>
      </c>
      <c r="M666" s="208">
        <f>นครพนม!AM76</f>
        <v>240791.09</v>
      </c>
      <c r="N666" s="3"/>
      <c r="O666" s="3"/>
      <c r="P666" s="3"/>
      <c r="Q666" s="77">
        <f t="shared" si="35"/>
        <v>122897.91</v>
      </c>
      <c r="R666" s="78">
        <f t="shared" si="36"/>
        <v>133.07317965605563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5">
        <v>1930</v>
      </c>
      <c r="I667" s="70">
        <v>2</v>
      </c>
      <c r="J667" s="206">
        <f>นครพนม!F77</f>
        <v>285216.84999999998</v>
      </c>
      <c r="K667" s="207">
        <f>นครพนม!AK77</f>
        <v>467002.83</v>
      </c>
      <c r="L667" s="208">
        <f>นครพนม!AL77</f>
        <v>350268.66000000003</v>
      </c>
      <c r="M667" s="208">
        <f>นครพนม!AM77</f>
        <v>244873.31</v>
      </c>
      <c r="N667" s="3"/>
      <c r="O667" s="3"/>
      <c r="P667" s="3"/>
      <c r="Q667" s="77">
        <f t="shared" si="35"/>
        <v>105395.35000000003</v>
      </c>
      <c r="R667" s="78">
        <f t="shared" si="36"/>
        <v>181.48635233160624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5">
        <v>2859</v>
      </c>
      <c r="I668" s="70">
        <v>2</v>
      </c>
      <c r="J668" s="206">
        <f>นครพนม!F78</f>
        <v>23577.19</v>
      </c>
      <c r="K668" s="207">
        <f>นครพนม!AK78</f>
        <v>45567.41</v>
      </c>
      <c r="L668" s="208">
        <f>นครพนม!AL78</f>
        <v>563889</v>
      </c>
      <c r="M668" s="208">
        <f>นครพนม!AM78</f>
        <v>353059.36000000004</v>
      </c>
      <c r="N668" s="3"/>
      <c r="O668" s="3"/>
      <c r="P668" s="3"/>
      <c r="Q668" s="77">
        <f t="shared" si="35"/>
        <v>210829.63999999996</v>
      </c>
      <c r="R668" s="78">
        <f t="shared" si="36"/>
        <v>197.23294858342078</v>
      </c>
    </row>
    <row r="669" spans="1:18" s="204" customFormat="1" ht="24.6" customHeight="1" x14ac:dyDescent="0.7">
      <c r="A669" s="234">
        <v>9</v>
      </c>
      <c r="B669" s="248" t="s">
        <v>38</v>
      </c>
      <c r="C669" s="248" t="s">
        <v>442</v>
      </c>
      <c r="D669" s="248" t="s">
        <v>80</v>
      </c>
      <c r="E669" s="248" t="s">
        <v>443</v>
      </c>
      <c r="F669" s="248" t="s">
        <v>141</v>
      </c>
      <c r="G669" s="3" t="s">
        <v>953</v>
      </c>
      <c r="H669" s="249">
        <v>1615</v>
      </c>
      <c r="I669" s="234">
        <v>2</v>
      </c>
      <c r="J669" s="206">
        <f>นครพนม!F79</f>
        <v>285937.96000000002</v>
      </c>
      <c r="K669" s="336">
        <f>นครพนม!AK79</f>
        <v>-349328.04</v>
      </c>
      <c r="L669" s="208">
        <f>นครพนม!AL79</f>
        <v>366987</v>
      </c>
      <c r="M669" s="208">
        <f>นครพนม!AM79</f>
        <v>253346.57</v>
      </c>
      <c r="N669" s="248"/>
      <c r="O669" s="248"/>
      <c r="P669" s="248"/>
      <c r="Q669" s="202">
        <f t="shared" si="35"/>
        <v>113640.43</v>
      </c>
      <c r="R669" s="203">
        <f t="shared" si="36"/>
        <v>227.23653250773995</v>
      </c>
    </row>
    <row r="670" spans="1:18" ht="24.6" customHeight="1" x14ac:dyDescent="0.7">
      <c r="A670" s="209">
        <v>6</v>
      </c>
      <c r="B670" s="210" t="s">
        <v>38</v>
      </c>
      <c r="C670" s="210"/>
      <c r="D670" s="210"/>
      <c r="E670" s="210" t="s">
        <v>56</v>
      </c>
      <c r="F670" s="210"/>
      <c r="G670" s="210" t="s">
        <v>445</v>
      </c>
      <c r="H670" s="213">
        <f>SUM(H661:H669)</f>
        <v>20994</v>
      </c>
      <c r="I670" s="209"/>
      <c r="J670" s="212">
        <f>SUM(J661:J669)</f>
        <v>1420644.3699999999</v>
      </c>
      <c r="K670" s="212">
        <f>SUM(K661:K669)</f>
        <v>1251120.18</v>
      </c>
      <c r="L670" s="212">
        <f>SUM(L661:L669)</f>
        <v>2865158.85</v>
      </c>
      <c r="M670" s="212">
        <f>SUM(M661:M669)</f>
        <v>2130424.5900000003</v>
      </c>
      <c r="N670" s="210">
        <v>8</v>
      </c>
      <c r="O670" s="210">
        <v>8</v>
      </c>
      <c r="P670" s="210">
        <f>N670-O670</f>
        <v>0</v>
      </c>
      <c r="Q670" s="77">
        <f t="shared" si="35"/>
        <v>734734.25999999978</v>
      </c>
      <c r="R670" s="78">
        <f>L670/H670</f>
        <v>136.47512860817378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5"/>
      <c r="I671" s="70"/>
      <c r="J671" s="206"/>
      <c r="K671" s="207"/>
      <c r="L671" s="208"/>
      <c r="M671" s="208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954</v>
      </c>
      <c r="H672" s="205">
        <v>3691</v>
      </c>
      <c r="I672" s="70">
        <v>3</v>
      </c>
      <c r="J672" s="206">
        <f>นครพนม!F80</f>
        <v>4464.97</v>
      </c>
      <c r="K672" s="207">
        <f>นครพนม!AK80</f>
        <v>54739.619999999995</v>
      </c>
      <c r="L672" s="208">
        <f>นครพนม!AL80</f>
        <v>270867</v>
      </c>
      <c r="M672" s="208">
        <f>นครพนม!AM80</f>
        <v>206556.71</v>
      </c>
      <c r="N672" s="3"/>
      <c r="O672" s="3"/>
      <c r="P672" s="3"/>
      <c r="Q672" s="77">
        <f t="shared" si="35"/>
        <v>64310.290000000008</v>
      </c>
      <c r="R672" s="78">
        <f t="shared" si="36"/>
        <v>73.385803305337305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955</v>
      </c>
      <c r="H673" s="205">
        <v>1589</v>
      </c>
      <c r="I673" s="70">
        <v>2</v>
      </c>
      <c r="J673" s="206">
        <f>นครพนม!F81</f>
        <v>699004.4</v>
      </c>
      <c r="K673" s="207">
        <f>นครพนม!AK81</f>
        <v>840635.17</v>
      </c>
      <c r="L673" s="208">
        <f>นครพนม!AL81</f>
        <v>130211.81</v>
      </c>
      <c r="M673" s="208">
        <f>นครพนม!AM81</f>
        <v>105600.78</v>
      </c>
      <c r="N673" s="3"/>
      <c r="O673" s="3"/>
      <c r="P673" s="3"/>
      <c r="Q673" s="77">
        <f t="shared" si="35"/>
        <v>24611.03</v>
      </c>
      <c r="R673" s="78">
        <f t="shared" si="36"/>
        <v>81.945758338577718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5">
        <v>3400</v>
      </c>
      <c r="I674" s="70">
        <v>3</v>
      </c>
      <c r="J674" s="206">
        <f>นครพนม!F82</f>
        <v>375083.6</v>
      </c>
      <c r="K674" s="207">
        <f>นครพนม!AK82</f>
        <v>386663.07999999996</v>
      </c>
      <c r="L674" s="208">
        <f>นครพนม!AL82</f>
        <v>256084</v>
      </c>
      <c r="M674" s="208">
        <f>นครพนม!AM82</f>
        <v>260691.59999999998</v>
      </c>
      <c r="N674" s="3"/>
      <c r="O674" s="3"/>
      <c r="P674" s="3"/>
      <c r="Q674" s="77">
        <f t="shared" si="35"/>
        <v>-4607.5999999999767</v>
      </c>
      <c r="R674" s="78">
        <f t="shared" si="36"/>
        <v>75.318823529411759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5">
        <v>2389</v>
      </c>
      <c r="I675" s="70">
        <v>2</v>
      </c>
      <c r="J675" s="206">
        <f>นครพนม!F83</f>
        <v>488275.23</v>
      </c>
      <c r="K675" s="207">
        <f>นครพนม!AK83</f>
        <v>508496.82</v>
      </c>
      <c r="L675" s="208">
        <f>นครพนม!AL83</f>
        <v>232830</v>
      </c>
      <c r="M675" s="208">
        <f>นครพนม!AM83</f>
        <v>168089.83</v>
      </c>
      <c r="N675" s="3"/>
      <c r="O675" s="3"/>
      <c r="P675" s="3"/>
      <c r="Q675" s="77">
        <f t="shared" si="35"/>
        <v>64740.170000000013</v>
      </c>
      <c r="R675" s="78">
        <f t="shared" si="36"/>
        <v>97.459187944746759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5">
        <v>2341</v>
      </c>
      <c r="I676" s="70">
        <v>2</v>
      </c>
      <c r="J676" s="206">
        <f>นครพนม!F84</f>
        <v>182237.93</v>
      </c>
      <c r="K676" s="207">
        <f>นครพนม!AK84</f>
        <v>348203.89999999997</v>
      </c>
      <c r="L676" s="208">
        <f>นครพนม!AL84</f>
        <v>395813</v>
      </c>
      <c r="M676" s="208">
        <f>นครพนม!AM84</f>
        <v>236650.01</v>
      </c>
      <c r="N676" s="3"/>
      <c r="O676" s="3"/>
      <c r="P676" s="3"/>
      <c r="Q676" s="77">
        <f t="shared" si="35"/>
        <v>159162.99</v>
      </c>
      <c r="R676" s="78">
        <f t="shared" si="36"/>
        <v>169.07859888936352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5">
        <v>1781</v>
      </c>
      <c r="I677" s="70">
        <v>2</v>
      </c>
      <c r="J677" s="206">
        <f>นครพนม!F85</f>
        <v>97837.24</v>
      </c>
      <c r="K677" s="207">
        <f>นครพนม!AK85</f>
        <v>242866.84999999998</v>
      </c>
      <c r="L677" s="208">
        <f>นครพนม!AL85</f>
        <v>163818.79999999999</v>
      </c>
      <c r="M677" s="208">
        <f>นครพนม!AM85</f>
        <v>159704.24</v>
      </c>
      <c r="N677" s="3"/>
      <c r="O677" s="3"/>
      <c r="P677" s="3"/>
      <c r="Q677" s="77">
        <f t="shared" si="35"/>
        <v>4114.5599999999977</v>
      </c>
      <c r="R677" s="78">
        <f t="shared" si="36"/>
        <v>91.981358787198204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5">
        <v>2682</v>
      </c>
      <c r="I678" s="70">
        <v>2</v>
      </c>
      <c r="J678" s="206">
        <f>นครพนม!F86</f>
        <v>62513.82</v>
      </c>
      <c r="K678" s="207">
        <f>นครพนม!AK86</f>
        <v>330585.92000000004</v>
      </c>
      <c r="L678" s="208">
        <f>นครพนม!AL86</f>
        <v>444131.5</v>
      </c>
      <c r="M678" s="208">
        <f>นครพนม!AM86</f>
        <v>281058.61</v>
      </c>
      <c r="N678" s="3"/>
      <c r="O678" s="3"/>
      <c r="P678" s="3"/>
      <c r="Q678" s="77">
        <f t="shared" si="35"/>
        <v>163072.89000000001</v>
      </c>
      <c r="R678" s="78">
        <f t="shared" si="36"/>
        <v>165.59712900820284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5">
        <v>1785</v>
      </c>
      <c r="I679" s="70">
        <v>2</v>
      </c>
      <c r="J679" s="206">
        <f>นครพนม!F87</f>
        <v>127540.96</v>
      </c>
      <c r="K679" s="207">
        <f>นครพนม!AK87</f>
        <v>152859.73000000001</v>
      </c>
      <c r="L679" s="208">
        <f>นครพนม!AL87</f>
        <v>368690</v>
      </c>
      <c r="M679" s="208">
        <f>นครพนม!AM87</f>
        <v>200720.97</v>
      </c>
      <c r="N679" s="3"/>
      <c r="O679" s="3"/>
      <c r="P679" s="3"/>
      <c r="Q679" s="77">
        <f t="shared" si="35"/>
        <v>167969.03</v>
      </c>
      <c r="R679" s="78">
        <f t="shared" si="36"/>
        <v>206.54901960784315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5">
        <v>3086</v>
      </c>
      <c r="I680" s="70">
        <v>3</v>
      </c>
      <c r="J680" s="206">
        <f>นครพนม!F88</f>
        <v>112947.9</v>
      </c>
      <c r="K680" s="207">
        <f>นครพนม!AK88</f>
        <v>365783.64</v>
      </c>
      <c r="L680" s="208">
        <f>นครพนม!AL88</f>
        <v>261481.94</v>
      </c>
      <c r="M680" s="208">
        <f>นครพนม!AM88</f>
        <v>184589.41</v>
      </c>
      <c r="N680" s="3"/>
      <c r="O680" s="3"/>
      <c r="P680" s="3"/>
      <c r="Q680" s="77">
        <f t="shared" si="35"/>
        <v>76892.53</v>
      </c>
      <c r="R680" s="78">
        <f t="shared" si="36"/>
        <v>84.731672067401163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5">
        <v>2935</v>
      </c>
      <c r="I681" s="70">
        <v>2</v>
      </c>
      <c r="J681" s="206">
        <f>นครพนม!F89</f>
        <v>543657.27</v>
      </c>
      <c r="K681" s="207">
        <f>นครพนม!AK89</f>
        <v>552902.8600000001</v>
      </c>
      <c r="L681" s="208">
        <f>นครพนม!AL89</f>
        <v>323465</v>
      </c>
      <c r="M681" s="208">
        <f>นครพนม!AM89</f>
        <v>778974.49</v>
      </c>
      <c r="N681" s="3"/>
      <c r="O681" s="3"/>
      <c r="P681" s="3"/>
      <c r="Q681" s="77">
        <f t="shared" si="35"/>
        <v>-455509.49</v>
      </c>
      <c r="R681" s="78">
        <f t="shared" si="36"/>
        <v>110.20954003407155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5">
        <v>3083</v>
      </c>
      <c r="I682" s="70">
        <v>3</v>
      </c>
      <c r="J682" s="206">
        <f>นครพนม!F90</f>
        <v>429527.01</v>
      </c>
      <c r="K682" s="207">
        <f>นครพนม!AK90</f>
        <v>1265339.04</v>
      </c>
      <c r="L682" s="208">
        <f>นครพนม!AL90</f>
        <v>304120.2</v>
      </c>
      <c r="M682" s="208">
        <f>นครพนม!AM90</f>
        <v>228026.77000000002</v>
      </c>
      <c r="N682" s="3"/>
      <c r="O682" s="3"/>
      <c r="P682" s="3"/>
      <c r="Q682" s="77">
        <f t="shared" si="35"/>
        <v>76093.429999999993</v>
      </c>
      <c r="R682" s="78">
        <f t="shared" si="36"/>
        <v>98.644242620823874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5">
        <v>2178</v>
      </c>
      <c r="I683" s="70">
        <v>2</v>
      </c>
      <c r="J683" s="206">
        <f>นครพนม!F91</f>
        <v>165681.69</v>
      </c>
      <c r="K683" s="207">
        <f>นครพนม!AK91</f>
        <v>188942.03</v>
      </c>
      <c r="L683" s="208">
        <f>นครพนม!AL91</f>
        <v>213312</v>
      </c>
      <c r="M683" s="208">
        <f>นครพนม!AM91</f>
        <v>164160.71</v>
      </c>
      <c r="N683" s="3"/>
      <c r="O683" s="3"/>
      <c r="P683" s="3"/>
      <c r="Q683" s="77">
        <f t="shared" si="35"/>
        <v>49151.290000000008</v>
      </c>
      <c r="R683" s="78">
        <f t="shared" si="36"/>
        <v>97.939393939393938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5">
        <v>1955</v>
      </c>
      <c r="I684" s="70">
        <v>2</v>
      </c>
      <c r="J684" s="206">
        <f>นครพนม!F92</f>
        <v>85174.77</v>
      </c>
      <c r="K684" s="207">
        <f>นครพนม!AK92</f>
        <v>121803.51000000001</v>
      </c>
      <c r="L684" s="208">
        <f>นครพนม!AL92</f>
        <v>177203</v>
      </c>
      <c r="M684" s="208">
        <f>นครพนม!AM92</f>
        <v>115659.62999999999</v>
      </c>
      <c r="N684" s="3"/>
      <c r="O684" s="3"/>
      <c r="P684" s="3"/>
      <c r="Q684" s="77">
        <f t="shared" si="35"/>
        <v>61543.37000000001</v>
      </c>
      <c r="R684" s="78">
        <f t="shared" si="36"/>
        <v>90.640920716112532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5">
        <v>2753</v>
      </c>
      <c r="I685" s="70">
        <v>2</v>
      </c>
      <c r="J685" s="206">
        <f>นครพนม!F93</f>
        <v>250558.76</v>
      </c>
      <c r="K685" s="207">
        <f>นครพนม!AK93</f>
        <v>237970.87</v>
      </c>
      <c r="L685" s="208">
        <f>นครพนม!AL93</f>
        <v>315721</v>
      </c>
      <c r="M685" s="208">
        <f>นครพนม!AM93</f>
        <v>557017.56000000006</v>
      </c>
      <c r="N685" s="3"/>
      <c r="O685" s="3"/>
      <c r="P685" s="3"/>
      <c r="Q685" s="77">
        <f t="shared" si="35"/>
        <v>-241296.56000000006</v>
      </c>
      <c r="R685" s="78">
        <f t="shared" si="36"/>
        <v>114.68252815110789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5">
        <v>2934</v>
      </c>
      <c r="I686" s="70">
        <v>2</v>
      </c>
      <c r="J686" s="206">
        <f>นครพนม!F94</f>
        <v>133806.92000000001</v>
      </c>
      <c r="K686" s="207">
        <f>นครพนม!AK94</f>
        <v>163915.6</v>
      </c>
      <c r="L686" s="208">
        <f>นครพนม!AL94</f>
        <v>415375.6</v>
      </c>
      <c r="M686" s="208">
        <f>นครพนม!AM94</f>
        <v>272019.27999999997</v>
      </c>
      <c r="N686" s="3"/>
      <c r="O686" s="3"/>
      <c r="P686" s="3"/>
      <c r="Q686" s="77">
        <f t="shared" si="35"/>
        <v>143356.32</v>
      </c>
      <c r="R686" s="78">
        <f t="shared" si="36"/>
        <v>141.57314246762098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5">
        <v>3440</v>
      </c>
      <c r="I687" s="70">
        <v>3</v>
      </c>
      <c r="J687" s="206">
        <f>นครพนม!F95</f>
        <v>152992.99</v>
      </c>
      <c r="K687" s="207">
        <f>นครพนม!AK95</f>
        <v>326335.19000000006</v>
      </c>
      <c r="L687" s="208">
        <f>นครพนม!AL95</f>
        <v>279312</v>
      </c>
      <c r="M687" s="208">
        <f>นครพนม!AM95</f>
        <v>210800.99999999997</v>
      </c>
      <c r="N687" s="3"/>
      <c r="O687" s="3"/>
      <c r="P687" s="3"/>
      <c r="Q687" s="77">
        <f t="shared" si="35"/>
        <v>68511.000000000029</v>
      </c>
      <c r="R687" s="78">
        <f t="shared" si="36"/>
        <v>81.195348837209309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5">
        <v>1937</v>
      </c>
      <c r="I688" s="70">
        <v>2</v>
      </c>
      <c r="J688" s="206">
        <f>นครพนม!F96</f>
        <v>546211.56000000006</v>
      </c>
      <c r="K688" s="207">
        <f>นครพนม!AK96</f>
        <v>541253.44000000006</v>
      </c>
      <c r="L688" s="208">
        <f>นครพนม!AL96</f>
        <v>332152</v>
      </c>
      <c r="M688" s="208">
        <f>นครพนม!AM96</f>
        <v>187239.38</v>
      </c>
      <c r="N688" s="3"/>
      <c r="O688" s="3"/>
      <c r="P688" s="3"/>
      <c r="Q688" s="77">
        <f t="shared" si="35"/>
        <v>144912.62</v>
      </c>
      <c r="R688" s="78">
        <f t="shared" si="36"/>
        <v>171.47754259163656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5">
        <v>2642</v>
      </c>
      <c r="I689" s="70">
        <v>2</v>
      </c>
      <c r="J689" s="206">
        <f>นครพนม!F97</f>
        <v>55403.01</v>
      </c>
      <c r="K689" s="207">
        <f>นครพนม!AK97</f>
        <v>329201.71000000002</v>
      </c>
      <c r="L689" s="208">
        <f>นครพนม!AL97</f>
        <v>341760</v>
      </c>
      <c r="M689" s="208">
        <f>นครพนม!AM97</f>
        <v>233811.78</v>
      </c>
      <c r="N689" s="3"/>
      <c r="O689" s="3"/>
      <c r="P689" s="3"/>
      <c r="Q689" s="77">
        <f t="shared" si="35"/>
        <v>107948.22</v>
      </c>
      <c r="R689" s="78">
        <f t="shared" si="36"/>
        <v>129.35654806964422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5">
        <v>2293</v>
      </c>
      <c r="I690" s="70">
        <v>2</v>
      </c>
      <c r="J690" s="206">
        <f>นครพนม!F98</f>
        <v>473666.22</v>
      </c>
      <c r="K690" s="207">
        <f>นครพนม!AK98</f>
        <v>598870.34</v>
      </c>
      <c r="L690" s="208">
        <f>นครพนม!AL98</f>
        <v>358842</v>
      </c>
      <c r="M690" s="208">
        <f>นครพนม!AM98</f>
        <v>267846.83999999997</v>
      </c>
      <c r="N690" s="3"/>
      <c r="O690" s="3"/>
      <c r="P690" s="3"/>
      <c r="Q690" s="77">
        <f t="shared" si="35"/>
        <v>90995.160000000033</v>
      </c>
      <c r="R690" s="78">
        <f t="shared" si="36"/>
        <v>156.49454862625382</v>
      </c>
    </row>
    <row r="691" spans="1:18" ht="24.6" customHeight="1" x14ac:dyDescent="0.7">
      <c r="A691" s="209">
        <v>7</v>
      </c>
      <c r="B691" s="210" t="s">
        <v>38</v>
      </c>
      <c r="C691" s="210"/>
      <c r="D691" s="210"/>
      <c r="E691" s="250" t="s">
        <v>56</v>
      </c>
      <c r="F691" s="250"/>
      <c r="G691" s="250" t="s">
        <v>449</v>
      </c>
      <c r="H691" s="213">
        <f>SUM(H671:H690)</f>
        <v>48894</v>
      </c>
      <c r="I691" s="209"/>
      <c r="J691" s="212">
        <f>SUM(J671:J690)</f>
        <v>4986586.2499999991</v>
      </c>
      <c r="K691" s="212">
        <f>SUM(K671:K690)</f>
        <v>7557369.3200000012</v>
      </c>
      <c r="L691" s="212">
        <f>SUM(L671:L690)</f>
        <v>5585190.8500000006</v>
      </c>
      <c r="M691" s="212">
        <f>SUM(M671:M690)</f>
        <v>4819219.5999999996</v>
      </c>
      <c r="N691" s="210">
        <v>19</v>
      </c>
      <c r="O691" s="210">
        <v>19</v>
      </c>
      <c r="P691" s="210">
        <f>N691-O691</f>
        <v>0</v>
      </c>
      <c r="Q691" s="77">
        <f t="shared" si="35"/>
        <v>765971.25000000093</v>
      </c>
      <c r="R691" s="78">
        <f>L691/H691</f>
        <v>114.23059782386387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5"/>
      <c r="I692" s="70"/>
      <c r="J692" s="206"/>
      <c r="K692" s="207"/>
      <c r="L692" s="208"/>
      <c r="M692" s="208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973</v>
      </c>
      <c r="H693" s="205">
        <v>2877</v>
      </c>
      <c r="I693" s="70">
        <v>2</v>
      </c>
      <c r="J693" s="206">
        <f>นครพนม!F99</f>
        <v>120710.54</v>
      </c>
      <c r="K693" s="207">
        <f>นครพนม!AK99</f>
        <v>112210.08</v>
      </c>
      <c r="L693" s="208">
        <f>นครพนม!AL99</f>
        <v>284174</v>
      </c>
      <c r="M693" s="208">
        <f>นครพนม!AM99</f>
        <v>164249.17000000001</v>
      </c>
      <c r="N693" s="3"/>
      <c r="O693" s="3"/>
      <c r="P693" s="3"/>
      <c r="Q693" s="77">
        <f t="shared" si="35"/>
        <v>119924.82999999999</v>
      </c>
      <c r="R693" s="78">
        <f t="shared" si="36"/>
        <v>98.774417796315603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974</v>
      </c>
      <c r="H694" s="205">
        <v>2927</v>
      </c>
      <c r="I694" s="70">
        <v>2</v>
      </c>
      <c r="J694" s="206">
        <f>นครพนม!F100</f>
        <v>123325.28</v>
      </c>
      <c r="K694" s="207">
        <f>นครพนม!AK100</f>
        <v>102579.34</v>
      </c>
      <c r="L694" s="208">
        <f>นครพนม!AL100</f>
        <v>204596</v>
      </c>
      <c r="M694" s="208">
        <f>นครพนม!AM100</f>
        <v>181572.35</v>
      </c>
      <c r="N694" s="3"/>
      <c r="O694" s="3"/>
      <c r="P694" s="3"/>
      <c r="Q694" s="77">
        <f t="shared" si="35"/>
        <v>23023.649999999994</v>
      </c>
      <c r="R694" s="78">
        <f t="shared" si="36"/>
        <v>69.899555859241545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5">
        <v>4184</v>
      </c>
      <c r="I695" s="70">
        <v>3</v>
      </c>
      <c r="J695" s="206">
        <f>นครพนม!F101</f>
        <v>754379.55</v>
      </c>
      <c r="K695" s="207">
        <f>นครพนม!AK101</f>
        <v>787332.67</v>
      </c>
      <c r="L695" s="208">
        <f>นครพนม!AL101</f>
        <v>891089</v>
      </c>
      <c r="M695" s="208">
        <f>นครพนม!AM101</f>
        <v>206266.87</v>
      </c>
      <c r="N695" s="3"/>
      <c r="O695" s="3"/>
      <c r="P695" s="3"/>
      <c r="Q695" s="77">
        <f t="shared" si="35"/>
        <v>684822.13</v>
      </c>
      <c r="R695" s="78">
        <f t="shared" si="36"/>
        <v>212.97538240917783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5">
        <v>4677</v>
      </c>
      <c r="I696" s="70">
        <v>4</v>
      </c>
      <c r="J696" s="206">
        <f>นครพนม!F102</f>
        <v>553528.54</v>
      </c>
      <c r="K696" s="207">
        <f>นครพนม!AK102</f>
        <v>581341.01</v>
      </c>
      <c r="L696" s="208">
        <f>นครพนม!AL102</f>
        <v>276239</v>
      </c>
      <c r="M696" s="208">
        <f>นครพนม!AM102</f>
        <v>217981.39</v>
      </c>
      <c r="N696" s="3"/>
      <c r="O696" s="3"/>
      <c r="P696" s="3"/>
      <c r="Q696" s="77">
        <f t="shared" si="35"/>
        <v>58257.609999999986</v>
      </c>
      <c r="R696" s="78">
        <f t="shared" si="36"/>
        <v>59.063288432756039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5">
        <v>2227</v>
      </c>
      <c r="I697" s="70">
        <v>2</v>
      </c>
      <c r="J697" s="206">
        <f>นครพนม!F103</f>
        <v>50343.41</v>
      </c>
      <c r="K697" s="207">
        <f>นครพนม!AK103</f>
        <v>67109.94</v>
      </c>
      <c r="L697" s="208">
        <f>นครพนม!AL103</f>
        <v>289459.20000000001</v>
      </c>
      <c r="M697" s="208">
        <f>นครพนม!AM103</f>
        <v>195465.06999999998</v>
      </c>
      <c r="N697" s="3"/>
      <c r="O697" s="3"/>
      <c r="P697" s="3"/>
      <c r="Q697" s="77">
        <f t="shared" si="35"/>
        <v>93994.130000000034</v>
      </c>
      <c r="R697" s="78">
        <f t="shared" si="36"/>
        <v>129.97718904355636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5">
        <v>815</v>
      </c>
      <c r="I698" s="70">
        <v>1</v>
      </c>
      <c r="J698" s="206">
        <f>นครพนม!F104</f>
        <v>86137.69</v>
      </c>
      <c r="K698" s="207">
        <f>นครพนม!AK104</f>
        <v>13224.12999999999</v>
      </c>
      <c r="L698" s="208">
        <f>นครพนม!AL104</f>
        <v>257529.40000000002</v>
      </c>
      <c r="M698" s="208">
        <f>นครพนม!AM104</f>
        <v>143154.51</v>
      </c>
      <c r="N698" s="3"/>
      <c r="O698" s="3"/>
      <c r="P698" s="3"/>
      <c r="Q698" s="77">
        <f t="shared" si="35"/>
        <v>114374.89000000001</v>
      </c>
      <c r="R698" s="78">
        <f t="shared" si="36"/>
        <v>315.98699386503068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5">
        <v>3601</v>
      </c>
      <c r="I699" s="70">
        <v>3</v>
      </c>
      <c r="J699" s="206">
        <f>นครพนม!F105</f>
        <v>104665.91</v>
      </c>
      <c r="K699" s="207">
        <f>นครพนม!AK105</f>
        <v>214324.97</v>
      </c>
      <c r="L699" s="208">
        <f>นครพนม!AL105</f>
        <v>410328</v>
      </c>
      <c r="M699" s="208">
        <f>นครพนม!AM105</f>
        <v>337957.58</v>
      </c>
      <c r="N699" s="3"/>
      <c r="O699" s="3"/>
      <c r="P699" s="3"/>
      <c r="Q699" s="77">
        <f t="shared" si="35"/>
        <v>72370.419999999984</v>
      </c>
      <c r="R699" s="78">
        <f t="shared" si="36"/>
        <v>113.94834768119966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5">
        <v>2371</v>
      </c>
      <c r="I700" s="70">
        <v>2</v>
      </c>
      <c r="J700" s="206">
        <f>นครพนม!F106</f>
        <v>182692.47</v>
      </c>
      <c r="K700" s="207">
        <f>นครพนม!AK106</f>
        <v>217517.94</v>
      </c>
      <c r="L700" s="208">
        <f>นครพนม!AL106</f>
        <v>132096.10999999999</v>
      </c>
      <c r="M700" s="208">
        <f>นครพนม!AM106</f>
        <v>109577.87999999999</v>
      </c>
      <c r="N700" s="3"/>
      <c r="O700" s="3"/>
      <c r="P700" s="3"/>
      <c r="Q700" s="77">
        <f t="shared" si="35"/>
        <v>22518.229999999996</v>
      </c>
      <c r="R700" s="78">
        <f t="shared" si="36"/>
        <v>55.713247574862919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5">
        <v>2077</v>
      </c>
      <c r="I701" s="70">
        <v>2</v>
      </c>
      <c r="J701" s="206">
        <f>นครพนม!F107</f>
        <v>69109.710000000006</v>
      </c>
      <c r="K701" s="207">
        <f>นครพนม!AK107</f>
        <v>91797.6</v>
      </c>
      <c r="L701" s="208">
        <f>นครพนม!AL107</f>
        <v>221997</v>
      </c>
      <c r="M701" s="208">
        <f>นครพนม!AM107</f>
        <v>143712.35</v>
      </c>
      <c r="N701" s="3"/>
      <c r="O701" s="3"/>
      <c r="P701" s="3"/>
      <c r="Q701" s="77">
        <f t="shared" si="35"/>
        <v>78284.649999999994</v>
      </c>
      <c r="R701" s="78">
        <f t="shared" si="36"/>
        <v>106.88348579682234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5">
        <v>2981</v>
      </c>
      <c r="I702" s="70">
        <v>2</v>
      </c>
      <c r="J702" s="206">
        <f>นครพนม!F108</f>
        <v>56992.959999999999</v>
      </c>
      <c r="K702" s="207">
        <f>นครพนม!AK108</f>
        <v>83931.48</v>
      </c>
      <c r="L702" s="208">
        <f>นครพนม!AL108</f>
        <v>298834.40000000002</v>
      </c>
      <c r="M702" s="208">
        <f>นครพนม!AM108</f>
        <v>198996.35000000003</v>
      </c>
      <c r="N702" s="3"/>
      <c r="O702" s="3"/>
      <c r="P702" s="3"/>
      <c r="Q702" s="77">
        <f t="shared" si="35"/>
        <v>99838.049999999988</v>
      </c>
      <c r="R702" s="78">
        <f t="shared" si="36"/>
        <v>100.24636028178465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5">
        <v>2573</v>
      </c>
      <c r="I703" s="70">
        <v>2</v>
      </c>
      <c r="J703" s="206">
        <f>นครพนม!F109</f>
        <v>378832.46</v>
      </c>
      <c r="K703" s="207">
        <f>นครพนม!AK109</f>
        <v>191247.26</v>
      </c>
      <c r="L703" s="208">
        <f>นครพนม!AL109</f>
        <v>21631</v>
      </c>
      <c r="M703" s="208">
        <f>นครพนม!AM109</f>
        <v>67393.320000000007</v>
      </c>
      <c r="N703" s="3"/>
      <c r="O703" s="3"/>
      <c r="P703" s="3"/>
      <c r="Q703" s="77">
        <f t="shared" si="35"/>
        <v>-45762.320000000007</v>
      </c>
      <c r="R703" s="78">
        <f t="shared" si="36"/>
        <v>8.4069179945588814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5">
        <v>1978</v>
      </c>
      <c r="I704" s="70">
        <v>2</v>
      </c>
      <c r="J704" s="206">
        <f>นครพนม!F110</f>
        <v>21278.01</v>
      </c>
      <c r="K704" s="207">
        <f>นครพนม!AK110</f>
        <v>373614.75</v>
      </c>
      <c r="L704" s="208">
        <f>นครพนม!AL110</f>
        <v>177700</v>
      </c>
      <c r="M704" s="208">
        <f>นครพนม!AM110</f>
        <v>144971.16</v>
      </c>
      <c r="N704" s="3"/>
      <c r="O704" s="3"/>
      <c r="P704" s="3"/>
      <c r="Q704" s="77">
        <f t="shared" si="35"/>
        <v>32728.839999999997</v>
      </c>
      <c r="R704" s="78">
        <f t="shared" si="36"/>
        <v>89.838220424671391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5">
        <v>2350</v>
      </c>
      <c r="I705" s="70">
        <v>2</v>
      </c>
      <c r="J705" s="206">
        <f>นครพนม!F111</f>
        <v>205208.12</v>
      </c>
      <c r="K705" s="207">
        <f>นครพนม!AK111</f>
        <v>287922.09000000003</v>
      </c>
      <c r="L705" s="208">
        <f>นครพนม!AL111</f>
        <v>191699</v>
      </c>
      <c r="M705" s="208">
        <f>นครพนม!AM111</f>
        <v>231115.39</v>
      </c>
      <c r="N705" s="3"/>
      <c r="O705" s="3"/>
      <c r="P705" s="3"/>
      <c r="Q705" s="77">
        <f t="shared" si="35"/>
        <v>-39416.390000000014</v>
      </c>
      <c r="R705" s="78">
        <f t="shared" si="36"/>
        <v>81.574042553191489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5">
        <v>1698</v>
      </c>
      <c r="I706" s="70">
        <v>2</v>
      </c>
      <c r="J706" s="206">
        <f>นครพนม!F112</f>
        <v>87924.91</v>
      </c>
      <c r="K706" s="207">
        <f>นครพนม!AK112</f>
        <v>46096.75</v>
      </c>
      <c r="L706" s="208">
        <f>นครพนม!AL112</f>
        <v>128840.79999999999</v>
      </c>
      <c r="M706" s="208">
        <f>นครพนม!AM112</f>
        <v>157489.74</v>
      </c>
      <c r="N706" s="3"/>
      <c r="O706" s="3"/>
      <c r="P706" s="3"/>
      <c r="Q706" s="77">
        <f t="shared" si="35"/>
        <v>-28648.940000000002</v>
      </c>
      <c r="R706" s="78">
        <f t="shared" si="36"/>
        <v>75.877974087161363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5">
        <v>2110</v>
      </c>
      <c r="I707" s="70">
        <v>2</v>
      </c>
      <c r="J707" s="206">
        <f>นครพนม!F113</f>
        <v>289684.45</v>
      </c>
      <c r="K707" s="207">
        <f>นครพนม!AK113</f>
        <v>67961.950000000012</v>
      </c>
      <c r="L707" s="208">
        <f>นครพนม!AL113</f>
        <v>290081</v>
      </c>
      <c r="M707" s="208">
        <f>นครพนม!AM113</f>
        <v>173748.28999999998</v>
      </c>
      <c r="N707" s="3"/>
      <c r="O707" s="3"/>
      <c r="P707" s="3"/>
      <c r="Q707" s="77">
        <f t="shared" si="35"/>
        <v>116332.71000000002</v>
      </c>
      <c r="R707" s="78">
        <f t="shared" si="36"/>
        <v>137.47914691943129</v>
      </c>
    </row>
    <row r="708" spans="1:18" ht="24.6" customHeight="1" x14ac:dyDescent="0.7">
      <c r="A708" s="209">
        <v>8</v>
      </c>
      <c r="B708" s="210" t="s">
        <v>38</v>
      </c>
      <c r="C708" s="210"/>
      <c r="D708" s="210"/>
      <c r="E708" s="210" t="s">
        <v>56</v>
      </c>
      <c r="F708" s="210"/>
      <c r="G708" s="210" t="s">
        <v>453</v>
      </c>
      <c r="H708" s="213">
        <f>SUM(H692:H707)</f>
        <v>39446</v>
      </c>
      <c r="I708" s="209"/>
      <c r="J708" s="212">
        <f>SUM(J692:J707)</f>
        <v>3084814.0100000002</v>
      </c>
      <c r="K708" s="228">
        <f>SUM(K692:K707)</f>
        <v>3238211.96</v>
      </c>
      <c r="L708" s="212">
        <f>SUM(L692:L707)</f>
        <v>4076293.9099999997</v>
      </c>
      <c r="M708" s="212">
        <f>SUM(M692:M707)</f>
        <v>2673651.42</v>
      </c>
      <c r="N708" s="210">
        <v>15</v>
      </c>
      <c r="O708" s="210">
        <v>15</v>
      </c>
      <c r="P708" s="210">
        <f>N708-O708</f>
        <v>0</v>
      </c>
      <c r="Q708" s="77">
        <f t="shared" si="35"/>
        <v>1402642.4899999998</v>
      </c>
      <c r="R708" s="78">
        <f>L708/H708</f>
        <v>103.3385871824773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5"/>
      <c r="I709" s="70"/>
      <c r="J709" s="206"/>
      <c r="K709" s="207"/>
      <c r="L709" s="208"/>
      <c r="M709" s="208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988</v>
      </c>
      <c r="H710" s="205">
        <v>3653</v>
      </c>
      <c r="I710" s="70">
        <v>3</v>
      </c>
      <c r="J710" s="206">
        <f>นครพนม!F114</f>
        <v>674591.56</v>
      </c>
      <c r="K710" s="207">
        <f>นครพนม!AK114</f>
        <v>711693.96000000008</v>
      </c>
      <c r="L710" s="208">
        <f>นครพนม!AL114</f>
        <v>278801.59999999998</v>
      </c>
      <c r="M710" s="208">
        <f>นครพนม!AM114</f>
        <v>379456.61</v>
      </c>
      <c r="N710" s="3"/>
      <c r="O710" s="3"/>
      <c r="P710" s="3"/>
      <c r="Q710" s="77">
        <f t="shared" ref="Q710:Q744" si="37">L710-M710</f>
        <v>-100655.01000000001</v>
      </c>
      <c r="R710" s="78">
        <f t="shared" ref="R710:R745" si="38">L710/H710</f>
        <v>76.321270188885848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989</v>
      </c>
      <c r="H711" s="205">
        <v>1433</v>
      </c>
      <c r="I711" s="70">
        <v>1</v>
      </c>
      <c r="J711" s="206">
        <f>นครพนม!F115</f>
        <v>390560.07</v>
      </c>
      <c r="K711" s="207">
        <f>นครพนม!AK115</f>
        <v>371797.85000000003</v>
      </c>
      <c r="L711" s="208">
        <f>นครพนม!AL115</f>
        <v>208191.6</v>
      </c>
      <c r="M711" s="208">
        <f>นครพนม!AM115</f>
        <v>160049.61000000002</v>
      </c>
      <c r="N711" s="3"/>
      <c r="O711" s="3"/>
      <c r="P711" s="3"/>
      <c r="Q711" s="77">
        <f t="shared" si="37"/>
        <v>48141.989999999991</v>
      </c>
      <c r="R711" s="78">
        <f t="shared" si="38"/>
        <v>145.28374040474529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5">
        <v>2145</v>
      </c>
      <c r="I712" s="70">
        <v>2</v>
      </c>
      <c r="J712" s="206">
        <f>นครพนม!F116</f>
        <v>405768.31</v>
      </c>
      <c r="K712" s="207">
        <f>นครพนม!AK116</f>
        <v>802542.07999999996</v>
      </c>
      <c r="L712" s="208">
        <f>นครพนม!AL116</f>
        <v>231443.8</v>
      </c>
      <c r="M712" s="208">
        <f>นครพนม!AM116</f>
        <v>298175.53000000003</v>
      </c>
      <c r="N712" s="3"/>
      <c r="O712" s="3"/>
      <c r="P712" s="3"/>
      <c r="Q712" s="77">
        <f t="shared" si="37"/>
        <v>-66731.73000000004</v>
      </c>
      <c r="R712" s="78">
        <f t="shared" si="38"/>
        <v>107.89920745920746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5">
        <v>2238</v>
      </c>
      <c r="I713" s="70">
        <v>2</v>
      </c>
      <c r="J713" s="206">
        <f>นครพนม!F117</f>
        <v>195450.15</v>
      </c>
      <c r="K713" s="207">
        <f>นครพนม!AK117</f>
        <v>290569.77</v>
      </c>
      <c r="L713" s="208">
        <f>นครพนม!AL117</f>
        <v>286528.2</v>
      </c>
      <c r="M713" s="208">
        <f>นครพนม!AM117</f>
        <v>218056.15000000002</v>
      </c>
      <c r="N713" s="3"/>
      <c r="O713" s="3"/>
      <c r="P713" s="3"/>
      <c r="Q713" s="77">
        <f t="shared" si="37"/>
        <v>68472.049999999988</v>
      </c>
      <c r="R713" s="78">
        <f t="shared" si="38"/>
        <v>128.02868632707776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5">
        <v>2480</v>
      </c>
      <c r="I714" s="70">
        <v>2</v>
      </c>
      <c r="J714" s="206">
        <f>นครพนม!F118</f>
        <v>86081.04</v>
      </c>
      <c r="K714" s="207">
        <f>นครพนม!AK118</f>
        <v>314597.17</v>
      </c>
      <c r="L714" s="208">
        <f>นครพนม!AL118</f>
        <v>174861.4</v>
      </c>
      <c r="M714" s="208">
        <f>นครพนม!AM118</f>
        <v>175210.33999999997</v>
      </c>
      <c r="N714" s="3"/>
      <c r="O714" s="3"/>
      <c r="P714" s="3"/>
      <c r="Q714" s="77">
        <f t="shared" si="37"/>
        <v>-348.93999999997322</v>
      </c>
      <c r="R714" s="78">
        <f t="shared" si="38"/>
        <v>70.508629032258057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5">
        <v>3463</v>
      </c>
      <c r="I715" s="70">
        <v>3</v>
      </c>
      <c r="J715" s="206">
        <f>นครพนม!F119</f>
        <v>605149.53</v>
      </c>
      <c r="K715" s="207">
        <f>นครพนม!AK119</f>
        <v>721429.04</v>
      </c>
      <c r="L715" s="208">
        <f>นครพนม!AL119</f>
        <v>222498.59999999998</v>
      </c>
      <c r="M715" s="208">
        <f>นครพนม!AM119</f>
        <v>325164.33999999997</v>
      </c>
      <c r="N715" s="3"/>
      <c r="O715" s="3"/>
      <c r="P715" s="3"/>
      <c r="Q715" s="77">
        <f t="shared" si="37"/>
        <v>-102665.73999999999</v>
      </c>
      <c r="R715" s="78">
        <f t="shared" si="38"/>
        <v>64.250245451920293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5">
        <v>3634</v>
      </c>
      <c r="I716" s="70">
        <v>3</v>
      </c>
      <c r="J716" s="206">
        <f>นครพนม!F120</f>
        <v>520017.91</v>
      </c>
      <c r="K716" s="207">
        <f>นครพนม!AK120</f>
        <v>553467.94999999995</v>
      </c>
      <c r="L716" s="208">
        <f>นครพนม!AL120</f>
        <v>229937.40000000002</v>
      </c>
      <c r="M716" s="208">
        <f>นครพนม!AM120</f>
        <v>217613.94000000003</v>
      </c>
      <c r="N716" s="3"/>
      <c r="O716" s="3"/>
      <c r="P716" s="3"/>
      <c r="Q716" s="77">
        <f t="shared" si="37"/>
        <v>12323.459999999992</v>
      </c>
      <c r="R716" s="78">
        <f t="shared" si="38"/>
        <v>63.273913043478267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5">
        <v>4283</v>
      </c>
      <c r="I717" s="70">
        <v>3</v>
      </c>
      <c r="J717" s="206">
        <f>นครพนม!F121</f>
        <v>644583.96</v>
      </c>
      <c r="K717" s="207">
        <f>นครพนม!AK121</f>
        <v>819978.28999999992</v>
      </c>
      <c r="L717" s="208">
        <f>นครพนม!AL121</f>
        <v>280473.40000000002</v>
      </c>
      <c r="M717" s="208">
        <f>นครพนม!AM121</f>
        <v>228532.72</v>
      </c>
      <c r="N717" s="3"/>
      <c r="O717" s="3"/>
      <c r="P717" s="3"/>
      <c r="Q717" s="77">
        <f t="shared" si="37"/>
        <v>51940.680000000022</v>
      </c>
      <c r="R717" s="78">
        <f t="shared" si="38"/>
        <v>65.485267335979458</v>
      </c>
    </row>
    <row r="718" spans="1:18" ht="24.6" customHeight="1" x14ac:dyDescent="0.7">
      <c r="A718" s="209">
        <v>9</v>
      </c>
      <c r="B718" s="210" t="s">
        <v>38</v>
      </c>
      <c r="C718" s="210"/>
      <c r="D718" s="210"/>
      <c r="E718" s="210" t="s">
        <v>56</v>
      </c>
      <c r="F718" s="210"/>
      <c r="G718" s="210" t="s">
        <v>457</v>
      </c>
      <c r="H718" s="213">
        <f>SUM(H709:H717)</f>
        <v>23329</v>
      </c>
      <c r="I718" s="209"/>
      <c r="J718" s="212">
        <f>SUM(J709:J717)</f>
        <v>3522202.5300000003</v>
      </c>
      <c r="K718" s="212">
        <f>SUM(K709:K717)</f>
        <v>4586076.1100000003</v>
      </c>
      <c r="L718" s="212">
        <f>SUM(L709:L717)</f>
        <v>1912735.9999999995</v>
      </c>
      <c r="M718" s="212">
        <f>SUM(M709:M717)</f>
        <v>2002259.2399999995</v>
      </c>
      <c r="N718" s="210">
        <v>8</v>
      </c>
      <c r="O718" s="210">
        <v>8</v>
      </c>
      <c r="P718" s="210">
        <f>N718-O718</f>
        <v>0</v>
      </c>
      <c r="Q718" s="77">
        <f t="shared" si="37"/>
        <v>-89523.239999999991</v>
      </c>
      <c r="R718" s="78">
        <f>L718/H718</f>
        <v>81.989626644948331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5"/>
      <c r="I719" s="70"/>
      <c r="J719" s="206"/>
      <c r="K719" s="207"/>
      <c r="L719" s="208"/>
      <c r="M719" s="208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996</v>
      </c>
      <c r="H720" s="205">
        <v>2029</v>
      </c>
      <c r="I720" s="70">
        <v>2</v>
      </c>
      <c r="J720" s="206">
        <f>นครพนม!F122</f>
        <v>137588.38</v>
      </c>
      <c r="K720" s="207">
        <f>นครพนม!AK122</f>
        <v>536271.11</v>
      </c>
      <c r="L720" s="208">
        <f>นครพนม!AL122</f>
        <v>98335</v>
      </c>
      <c r="M720" s="208">
        <f>นครพนม!AM122</f>
        <v>191576.3</v>
      </c>
      <c r="N720" s="3"/>
      <c r="O720" s="3"/>
      <c r="P720" s="3"/>
      <c r="R720" s="78">
        <f t="shared" si="38"/>
        <v>48.464760965993101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997</v>
      </c>
      <c r="H721" s="205">
        <v>3205</v>
      </c>
      <c r="I721" s="70">
        <v>3</v>
      </c>
      <c r="J721" s="206">
        <f>นครพนม!F123</f>
        <v>494196.63</v>
      </c>
      <c r="K721" s="207">
        <f>นครพนม!AK123</f>
        <v>1971236.37</v>
      </c>
      <c r="L721" s="208">
        <f>นครพนม!AL123</f>
        <v>37127</v>
      </c>
      <c r="M721" s="208">
        <f>นครพนม!AM123</f>
        <v>127706.70000000001</v>
      </c>
      <c r="N721" s="3"/>
      <c r="O721" s="3"/>
      <c r="P721" s="3"/>
      <c r="Q721" s="77">
        <f t="shared" si="37"/>
        <v>-90579.700000000012</v>
      </c>
      <c r="R721" s="78">
        <f t="shared" si="38"/>
        <v>11.58408736349454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5">
        <v>1268</v>
      </c>
      <c r="I722" s="70">
        <v>1</v>
      </c>
      <c r="J722" s="206">
        <f>นครพนม!F124</f>
        <v>147196.66</v>
      </c>
      <c r="K722" s="207">
        <f>นครพนม!AK124</f>
        <v>503003.04999999993</v>
      </c>
      <c r="L722" s="208">
        <f>นครพนม!AL124</f>
        <v>367979</v>
      </c>
      <c r="M722" s="208">
        <f>นครพนม!AM124</f>
        <v>308166.56</v>
      </c>
      <c r="N722" s="3"/>
      <c r="O722" s="3"/>
      <c r="P722" s="3"/>
      <c r="Q722" s="77">
        <f t="shared" si="37"/>
        <v>59812.44</v>
      </c>
      <c r="R722" s="78">
        <f t="shared" si="38"/>
        <v>290.20425867507885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5">
        <v>2239</v>
      </c>
      <c r="I723" s="70">
        <v>2</v>
      </c>
      <c r="J723" s="206">
        <f>นครพนม!F125</f>
        <v>168603.58</v>
      </c>
      <c r="K723" s="207">
        <f>นครพนม!AK125</f>
        <v>998240.82000000007</v>
      </c>
      <c r="L723" s="208">
        <f>นครพนม!AL125</f>
        <v>227738</v>
      </c>
      <c r="M723" s="208">
        <f>นครพนม!AM125</f>
        <v>118504.41</v>
      </c>
      <c r="N723" s="3"/>
      <c r="O723" s="3"/>
      <c r="P723" s="3"/>
      <c r="Q723" s="77">
        <f t="shared" si="37"/>
        <v>109233.59</v>
      </c>
      <c r="R723" s="78">
        <f t="shared" si="38"/>
        <v>101.71415810629746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5">
        <v>4836</v>
      </c>
      <c r="I724" s="70">
        <v>4</v>
      </c>
      <c r="J724" s="206">
        <f>นครพนม!F126</f>
        <v>283299.24</v>
      </c>
      <c r="K724" s="207">
        <f>นครพนม!AK126</f>
        <v>540741.77</v>
      </c>
      <c r="L724" s="208">
        <f>นครพนม!AL126</f>
        <v>380431</v>
      </c>
      <c r="M724" s="208">
        <f>นครพนม!AM126</f>
        <v>317209.71999999997</v>
      </c>
      <c r="N724" s="3"/>
      <c r="O724" s="3"/>
      <c r="P724" s="3"/>
      <c r="Q724" s="77">
        <f t="shared" si="37"/>
        <v>63221.280000000028</v>
      </c>
      <c r="R724" s="78">
        <f t="shared" si="38"/>
        <v>78.666459884201814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5">
        <v>4185</v>
      </c>
      <c r="I725" s="70">
        <v>3</v>
      </c>
      <c r="J725" s="206">
        <f>นครพนม!F127</f>
        <v>458922.41</v>
      </c>
      <c r="K725" s="207">
        <f>นครพนม!AK127</f>
        <v>942741.21</v>
      </c>
      <c r="L725" s="208">
        <f>นครพนม!AL127</f>
        <v>354369</v>
      </c>
      <c r="M725" s="208">
        <f>นครพนม!AM127</f>
        <v>532128.95000000007</v>
      </c>
      <c r="N725" s="3"/>
      <c r="O725" s="3"/>
      <c r="P725" s="3"/>
      <c r="Q725" s="77">
        <f t="shared" si="37"/>
        <v>-177759.95000000007</v>
      </c>
      <c r="R725" s="78">
        <f t="shared" si="38"/>
        <v>84.675985663082443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5">
        <v>4152</v>
      </c>
      <c r="I726" s="70">
        <v>3</v>
      </c>
      <c r="J726" s="206">
        <f>นครพนม!F128</f>
        <v>1572164.03</v>
      </c>
      <c r="K726" s="207">
        <f>นครพนม!AK128</f>
        <v>2792059.43</v>
      </c>
      <c r="L726" s="208">
        <f>นครพนม!AL128</f>
        <v>212472</v>
      </c>
      <c r="M726" s="208">
        <f>นครพนม!AM128</f>
        <v>185424.1</v>
      </c>
      <c r="N726" s="3"/>
      <c r="O726" s="3"/>
      <c r="P726" s="3"/>
      <c r="Q726" s="77">
        <f t="shared" si="37"/>
        <v>27047.899999999994</v>
      </c>
      <c r="R726" s="78">
        <f t="shared" si="38"/>
        <v>51.173410404624278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5">
        <v>2523</v>
      </c>
      <c r="I727" s="70">
        <v>2</v>
      </c>
      <c r="J727" s="206">
        <f>นครพนม!F129</f>
        <v>54163.5</v>
      </c>
      <c r="K727" s="337">
        <f>นครพนม!AK129</f>
        <v>-955698.16000000015</v>
      </c>
      <c r="L727" s="208">
        <f>นครพนม!AL129</f>
        <v>304840</v>
      </c>
      <c r="M727" s="208">
        <f>นครพนม!AM129</f>
        <v>493325.04</v>
      </c>
      <c r="N727" s="3"/>
      <c r="O727" s="3"/>
      <c r="P727" s="3"/>
      <c r="Q727" s="77">
        <f t="shared" si="37"/>
        <v>-188485.03999999998</v>
      </c>
      <c r="R727" s="78">
        <f t="shared" si="38"/>
        <v>120.82441537851764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5">
        <v>3309</v>
      </c>
      <c r="I728" s="70">
        <v>3</v>
      </c>
      <c r="J728" s="206">
        <f>นครพนม!F130</f>
        <v>881522.82</v>
      </c>
      <c r="K728" s="206">
        <f>นครพนม!AK130</f>
        <v>941066.12999999989</v>
      </c>
      <c r="L728" s="208">
        <f>นครพนม!AL130</f>
        <v>336495</v>
      </c>
      <c r="M728" s="208">
        <f>นครพนม!AM130</f>
        <v>657992.66</v>
      </c>
      <c r="N728" s="3"/>
      <c r="O728" s="3"/>
      <c r="P728" s="3"/>
      <c r="Q728" s="77">
        <f t="shared" si="37"/>
        <v>-321497.66000000003</v>
      </c>
      <c r="R728" s="78">
        <f t="shared" si="38"/>
        <v>101.69084315503173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5">
        <v>3484</v>
      </c>
      <c r="I729" s="70">
        <v>3</v>
      </c>
      <c r="J729" s="206">
        <f>นครพนม!F131</f>
        <v>474607.97</v>
      </c>
      <c r="K729" s="207">
        <f>นครพนม!AK131</f>
        <v>1185989.53</v>
      </c>
      <c r="L729" s="208">
        <f>นครพนม!AL131</f>
        <v>220101</v>
      </c>
      <c r="M729" s="208">
        <f>นครพนม!AM131</f>
        <v>228918.63</v>
      </c>
      <c r="N729" s="3"/>
      <c r="O729" s="3"/>
      <c r="P729" s="3"/>
      <c r="Q729" s="77">
        <f t="shared" si="37"/>
        <v>-8817.6300000000047</v>
      </c>
      <c r="R729" s="78">
        <f t="shared" si="38"/>
        <v>63.174799081515502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5">
        <v>3542</v>
      </c>
      <c r="I730" s="70">
        <v>3</v>
      </c>
      <c r="J730" s="206">
        <f>นครพนม!F132</f>
        <v>671022.21</v>
      </c>
      <c r="K730" s="207">
        <f>นครพนม!AK132</f>
        <v>2094746.4500000002</v>
      </c>
      <c r="L730" s="208">
        <f>นครพนม!AL132</f>
        <v>298740</v>
      </c>
      <c r="M730" s="208">
        <f>นครพนม!AM132</f>
        <v>218839.11</v>
      </c>
      <c r="N730" s="3"/>
      <c r="O730" s="3"/>
      <c r="P730" s="3"/>
      <c r="Q730" s="77">
        <f t="shared" si="37"/>
        <v>79900.890000000014</v>
      </c>
      <c r="R730" s="78">
        <f t="shared" si="38"/>
        <v>84.342179559570866</v>
      </c>
    </row>
    <row r="731" spans="1:18" ht="24.6" customHeight="1" x14ac:dyDescent="0.7">
      <c r="A731" s="209">
        <v>10</v>
      </c>
      <c r="B731" s="210" t="s">
        <v>38</v>
      </c>
      <c r="C731" s="210"/>
      <c r="D731" s="210"/>
      <c r="E731" s="210" t="s">
        <v>56</v>
      </c>
      <c r="F731" s="210"/>
      <c r="G731" s="210" t="s">
        <v>461</v>
      </c>
      <c r="H731" s="213">
        <f>SUM(H719:H730)</f>
        <v>34772</v>
      </c>
      <c r="I731" s="209"/>
      <c r="J731" s="212">
        <f>SUM(J719:J730)</f>
        <v>5343287.43</v>
      </c>
      <c r="K731" s="228">
        <f>SUM(K719:K730)</f>
        <v>11550397.710000001</v>
      </c>
      <c r="L731" s="212">
        <f>SUM(L719:L730)</f>
        <v>2838627</v>
      </c>
      <c r="M731" s="212">
        <f>SUM(M719:M730)</f>
        <v>3379792.18</v>
      </c>
      <c r="N731" s="210">
        <v>11</v>
      </c>
      <c r="O731" s="210">
        <v>11</v>
      </c>
      <c r="P731" s="210">
        <f>N731-O731</f>
        <v>0</v>
      </c>
      <c r="Q731" s="77">
        <f t="shared" si="37"/>
        <v>-541165.18000000017</v>
      </c>
      <c r="R731" s="78">
        <f>L731/H731</f>
        <v>81.635425054641672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5"/>
      <c r="I732" s="70"/>
      <c r="J732" s="206"/>
      <c r="K732" s="207"/>
      <c r="L732" s="208"/>
      <c r="M732" s="208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1007</v>
      </c>
      <c r="H733" s="205">
        <v>2245</v>
      </c>
      <c r="I733" s="70">
        <v>2</v>
      </c>
      <c r="J733" s="206">
        <f>นครพนม!F133</f>
        <v>113969.67</v>
      </c>
      <c r="K733" s="207">
        <f>นครพนม!AK133</f>
        <v>1681845.56</v>
      </c>
      <c r="L733" s="208">
        <f>นครพนม!AL133</f>
        <v>179823.1</v>
      </c>
      <c r="M733" s="208">
        <f>นครพนม!AM133</f>
        <v>403004.57999999996</v>
      </c>
      <c r="N733" s="3"/>
      <c r="O733" s="3"/>
      <c r="P733" s="3"/>
      <c r="Q733" s="77">
        <f t="shared" si="37"/>
        <v>-223181.47999999995</v>
      </c>
      <c r="R733" s="78">
        <f t="shared" si="38"/>
        <v>80.09937639198219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1008</v>
      </c>
      <c r="H734" s="205">
        <v>4925</v>
      </c>
      <c r="I734" s="70">
        <v>4</v>
      </c>
      <c r="J734" s="206">
        <f>นครพนม!F134</f>
        <v>165150.73000000001</v>
      </c>
      <c r="K734" s="207">
        <f>นครพนม!AK134</f>
        <v>117341.32</v>
      </c>
      <c r="L734" s="208">
        <f>นครพนม!AL134</f>
        <v>329367</v>
      </c>
      <c r="M734" s="208">
        <f>นครพนม!AM134</f>
        <v>218399.53</v>
      </c>
      <c r="N734" s="3"/>
      <c r="O734" s="3"/>
      <c r="P734" s="3"/>
      <c r="Q734" s="77">
        <f t="shared" si="37"/>
        <v>110967.47</v>
      </c>
      <c r="R734" s="78">
        <f t="shared" si="38"/>
        <v>66.876548223350255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5">
        <v>2110</v>
      </c>
      <c r="I735" s="70">
        <v>2</v>
      </c>
      <c r="J735" s="206">
        <f>นครพนม!F135</f>
        <v>176319.99</v>
      </c>
      <c r="K735" s="207">
        <f>นครพนม!AK135</f>
        <v>480190.56</v>
      </c>
      <c r="L735" s="208">
        <f>นครพนม!AL135</f>
        <v>284286.44</v>
      </c>
      <c r="M735" s="208">
        <f>นครพนม!AM135</f>
        <v>202824.37000000002</v>
      </c>
      <c r="N735" s="3"/>
      <c r="O735" s="3"/>
      <c r="P735" s="3"/>
      <c r="Q735" s="77">
        <f t="shared" si="37"/>
        <v>81462.069999999978</v>
      </c>
      <c r="R735" s="78">
        <f t="shared" si="38"/>
        <v>134.73290995260663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5">
        <v>2011</v>
      </c>
      <c r="I736" s="70">
        <v>2</v>
      </c>
      <c r="J736" s="206">
        <f>นครพนม!F136</f>
        <v>442418.71</v>
      </c>
      <c r="K736" s="207">
        <f>นครพนม!AK136</f>
        <v>717245.28000000014</v>
      </c>
      <c r="L736" s="208">
        <f>นครพนม!AL136</f>
        <v>160754</v>
      </c>
      <c r="M736" s="208">
        <f>นครพนม!AM136</f>
        <v>293122.01</v>
      </c>
      <c r="N736" s="3"/>
      <c r="O736" s="3"/>
      <c r="P736" s="3"/>
      <c r="Q736" s="77">
        <f>L736-M736</f>
        <v>-132368.01</v>
      </c>
      <c r="R736" s="78">
        <f>L736/H736</f>
        <v>79.937344604674294</v>
      </c>
    </row>
    <row r="737" spans="1:18" ht="24.6" customHeight="1" x14ac:dyDescent="0.7">
      <c r="A737" s="209">
        <v>11</v>
      </c>
      <c r="B737" s="210" t="s">
        <v>38</v>
      </c>
      <c r="C737" s="210"/>
      <c r="D737" s="210"/>
      <c r="E737" s="210" t="s">
        <v>56</v>
      </c>
      <c r="F737" s="210"/>
      <c r="G737" s="210" t="s">
        <v>467</v>
      </c>
      <c r="H737" s="213">
        <f>SUM(H733:H736)</f>
        <v>11291</v>
      </c>
      <c r="I737" s="209"/>
      <c r="J737" s="212">
        <f>SUM(J732:J736)</f>
        <v>897859.10000000009</v>
      </c>
      <c r="K737" s="228">
        <f>SUM(K732:K736)</f>
        <v>2996622.72</v>
      </c>
      <c r="L737" s="212">
        <f>SUM(L733:L736)</f>
        <v>954230.54</v>
      </c>
      <c r="M737" s="212">
        <f>SUM(M733:M736)</f>
        <v>1117350.49</v>
      </c>
      <c r="N737" s="210">
        <v>4</v>
      </c>
      <c r="O737" s="210">
        <v>4</v>
      </c>
      <c r="P737" s="210">
        <f>N737-O737</f>
        <v>0</v>
      </c>
      <c r="Q737" s="77">
        <f t="shared" si="37"/>
        <v>-163119.94999999995</v>
      </c>
      <c r="R737" s="78">
        <f>L737/H737</f>
        <v>84.512491364803836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5"/>
      <c r="I738" s="70"/>
      <c r="J738" s="206"/>
      <c r="K738" s="207"/>
      <c r="L738" s="208"/>
      <c r="M738" s="208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1011</v>
      </c>
      <c r="H739" s="205">
        <v>2552</v>
      </c>
      <c r="I739" s="70">
        <v>2</v>
      </c>
      <c r="J739" s="206">
        <f>นครพนม!F137</f>
        <v>300402.56</v>
      </c>
      <c r="K739" s="207">
        <f>นครพนม!AK137</f>
        <v>124837.81000000006</v>
      </c>
      <c r="L739" s="208">
        <f>นครพนม!AL137</f>
        <v>265124</v>
      </c>
      <c r="M739" s="208">
        <f>นครพนม!AM137</f>
        <v>196760.05000000002</v>
      </c>
      <c r="N739" s="3"/>
      <c r="O739" s="3"/>
      <c r="P739" s="3"/>
      <c r="Q739" s="77">
        <f t="shared" si="37"/>
        <v>68363.949999999983</v>
      </c>
      <c r="R739" s="78">
        <f t="shared" si="38"/>
        <v>103.88871473354232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1012</v>
      </c>
      <c r="H740" s="205">
        <v>996</v>
      </c>
      <c r="I740" s="70">
        <v>1</v>
      </c>
      <c r="J740" s="206">
        <f>นครพนม!F138</f>
        <v>178194.74</v>
      </c>
      <c r="K740" s="207">
        <f>นครพนม!AK138</f>
        <v>258002.33999999997</v>
      </c>
      <c r="L740" s="208">
        <f>นครพนม!AL138</f>
        <v>156462</v>
      </c>
      <c r="M740" s="208">
        <f>นครพนม!AM138</f>
        <v>124803.51999999999</v>
      </c>
      <c r="N740" s="3"/>
      <c r="O740" s="3"/>
      <c r="P740" s="3"/>
      <c r="Q740" s="77">
        <f t="shared" si="37"/>
        <v>31658.48000000001</v>
      </c>
      <c r="R740" s="78">
        <f t="shared" si="38"/>
        <v>157.09036144578315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5">
        <v>3861</v>
      </c>
      <c r="I741" s="70">
        <v>3</v>
      </c>
      <c r="J741" s="206">
        <f>นครพนม!F139</f>
        <v>1141191.6000000001</v>
      </c>
      <c r="K741" s="207">
        <f>นครพนม!AK139</f>
        <v>1115915.57</v>
      </c>
      <c r="L741" s="208">
        <f>นครพนม!AL139</f>
        <v>414268</v>
      </c>
      <c r="M741" s="208">
        <f>นครพนม!AM139</f>
        <v>381245.05</v>
      </c>
      <c r="N741" s="3"/>
      <c r="O741" s="3"/>
      <c r="P741" s="3"/>
      <c r="Q741" s="77">
        <f t="shared" si="37"/>
        <v>33022.950000000012</v>
      </c>
      <c r="R741" s="78">
        <f t="shared" si="38"/>
        <v>107.2955192955193</v>
      </c>
    </row>
    <row r="742" spans="1:18" ht="24.6" customHeight="1" x14ac:dyDescent="0.7">
      <c r="A742" s="209">
        <v>12</v>
      </c>
      <c r="B742" s="210" t="s">
        <v>38</v>
      </c>
      <c r="C742" s="210"/>
      <c r="D742" s="210"/>
      <c r="E742" s="210" t="s">
        <v>56</v>
      </c>
      <c r="F742" s="210"/>
      <c r="G742" s="210" t="s">
        <v>470</v>
      </c>
      <c r="H742" s="213">
        <f>SUM(H739:H741)</f>
        <v>7409</v>
      </c>
      <c r="I742" s="209"/>
      <c r="J742" s="212">
        <f>SUM(J738:J741)</f>
        <v>1619788.9000000001</v>
      </c>
      <c r="K742" s="228">
        <f>SUM(K738:K741)</f>
        <v>1498755.7200000002</v>
      </c>
      <c r="L742" s="212">
        <f>SUM(L738:L741)</f>
        <v>835854</v>
      </c>
      <c r="M742" s="212">
        <f>SUM(M738:M741)</f>
        <v>702808.62</v>
      </c>
      <c r="N742" s="210">
        <v>3</v>
      </c>
      <c r="O742" s="210">
        <v>3</v>
      </c>
      <c r="P742" s="210">
        <f>N742-O742</f>
        <v>0</v>
      </c>
      <c r="Q742" s="77">
        <f t="shared" si="37"/>
        <v>133045.38</v>
      </c>
      <c r="R742" s="78">
        <f t="shared" si="38"/>
        <v>112.8160345525712</v>
      </c>
    </row>
    <row r="743" spans="1:18" ht="24.6" customHeight="1" x14ac:dyDescent="0.7">
      <c r="A743" s="238"/>
      <c r="B743" s="239" t="s">
        <v>38</v>
      </c>
      <c r="C743" s="239" t="s">
        <v>38</v>
      </c>
      <c r="D743" s="239" t="s">
        <v>38</v>
      </c>
      <c r="E743" s="239" t="s">
        <v>38</v>
      </c>
      <c r="F743" s="239"/>
      <c r="G743" s="239" t="s">
        <v>471</v>
      </c>
      <c r="H743" s="240">
        <f>H607+H616+H634+H643+H660+H670+H691+H708+H718+H731+H737+H742</f>
        <v>389376</v>
      </c>
      <c r="I743" s="238"/>
      <c r="J743" s="241">
        <f t="shared" ref="J743:O743" si="39">J607+J616+J634+J643+J660+J670+J691+J708+J718+J731+J737+J742</f>
        <v>42501612.310000002</v>
      </c>
      <c r="K743" s="242">
        <f t="shared" si="39"/>
        <v>66340092.890000001</v>
      </c>
      <c r="L743" s="241">
        <f t="shared" si="39"/>
        <v>36983207.450000003</v>
      </c>
      <c r="M743" s="241">
        <f t="shared" si="39"/>
        <v>31950071.66</v>
      </c>
      <c r="N743" s="239">
        <f t="shared" si="39"/>
        <v>136</v>
      </c>
      <c r="O743" s="239">
        <f t="shared" si="39"/>
        <v>136</v>
      </c>
      <c r="P743" s="239">
        <f>N743-O743</f>
        <v>0</v>
      </c>
      <c r="Q743" s="77">
        <f t="shared" si="37"/>
        <v>5033135.7900000028</v>
      </c>
      <c r="R743" s="78">
        <f t="shared" si="38"/>
        <v>94.980706181171939</v>
      </c>
    </row>
    <row r="744" spans="1:18" ht="24.6" customHeight="1" x14ac:dyDescent="0.7">
      <c r="A744" s="87"/>
      <c r="B744" s="85"/>
      <c r="C744" s="85"/>
      <c r="D744" s="85"/>
      <c r="E744" s="328" t="s">
        <v>472</v>
      </c>
      <c r="F744" s="329"/>
      <c r="G744" s="330"/>
      <c r="H744" s="86"/>
      <c r="I744" s="87"/>
      <c r="J744" s="83">
        <f>J743/O743</f>
        <v>312511.85522058827</v>
      </c>
      <c r="K744" s="84">
        <f>K743/O743</f>
        <v>487794.80066176469</v>
      </c>
      <c r="L744" s="83">
        <f>L743/O743</f>
        <v>271935.34889705887</v>
      </c>
      <c r="M744" s="83">
        <f>M743/O743</f>
        <v>234926.9975</v>
      </c>
      <c r="N744" s="85"/>
      <c r="O744" s="85"/>
      <c r="P744" s="85"/>
      <c r="Q744" s="77">
        <f t="shared" si="37"/>
        <v>37008.351397058868</v>
      </c>
    </row>
    <row r="745" spans="1:18" ht="24.6" customHeight="1" x14ac:dyDescent="0.7">
      <c r="A745" s="85"/>
      <c r="B745" s="85"/>
      <c r="C745" s="85"/>
      <c r="D745" s="85"/>
      <c r="E745" s="315" t="s">
        <v>477</v>
      </c>
      <c r="F745" s="316"/>
      <c r="G745" s="317"/>
      <c r="H745" s="86">
        <f>H82+H332+H458+H552+H581+H743</f>
        <v>2313865</v>
      </c>
      <c r="I745" s="87"/>
      <c r="J745" s="83">
        <f t="shared" ref="J745:P745" si="40">J82+J332+J458+J552+J581+J743</f>
        <v>352139991.19000006</v>
      </c>
      <c r="K745" s="84">
        <f t="shared" si="40"/>
        <v>486337591.3300001</v>
      </c>
      <c r="L745" s="83">
        <f t="shared" si="40"/>
        <v>164673794.81999999</v>
      </c>
      <c r="M745" s="83">
        <f>M82+M332+M458+M552+M581+M743</f>
        <v>175565555.81999996</v>
      </c>
      <c r="N745" s="88">
        <f t="shared" si="40"/>
        <v>592</v>
      </c>
      <c r="O745" s="88">
        <f t="shared" si="40"/>
        <v>592</v>
      </c>
      <c r="P745" s="88">
        <f t="shared" si="40"/>
        <v>0</v>
      </c>
      <c r="Q745" s="77">
        <f>L745-M745</f>
        <v>-10891760.99999997</v>
      </c>
      <c r="R745" s="78">
        <f t="shared" si="38"/>
        <v>71.168281131353808</v>
      </c>
    </row>
    <row r="746" spans="1:18" ht="24.6" customHeight="1" x14ac:dyDescent="0.7">
      <c r="A746" s="85"/>
      <c r="B746" s="85"/>
      <c r="C746" s="85"/>
      <c r="D746" s="85"/>
      <c r="E746" s="315" t="s">
        <v>478</v>
      </c>
      <c r="F746" s="316"/>
      <c r="G746" s="317"/>
      <c r="H746" s="86"/>
      <c r="I746" s="87"/>
      <c r="J746" s="83">
        <f>J745/O745</f>
        <v>594831.06619932444</v>
      </c>
      <c r="K746" s="83">
        <f>K745/O745</f>
        <v>821516.20157094614</v>
      </c>
      <c r="L746" s="83">
        <f>L745/O745</f>
        <v>278165.19395270268</v>
      </c>
      <c r="M746" s="83">
        <f>M745/O745</f>
        <v>296563.43888513505</v>
      </c>
      <c r="N746" s="85"/>
      <c r="O746" s="85"/>
      <c r="P746" s="85"/>
      <c r="Q746" s="77">
        <f>L746-M746</f>
        <v>-18398.244932432368</v>
      </c>
    </row>
    <row r="747" spans="1:18" x14ac:dyDescent="0.7">
      <c r="A747" s="71" t="s">
        <v>2054</v>
      </c>
    </row>
    <row r="748" spans="1:18" ht="24" customHeight="1" x14ac:dyDescent="0.7"/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3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L151"/>
  <sheetViews>
    <sheetView topLeftCell="W1" zoomScale="98" zoomScaleNormal="98" workbookViewId="0">
      <selection activeCell="AK21" sqref="AK21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34.296875" bestFit="1" customWidth="1"/>
    <col min="6" max="6" width="20.8984375" customWidth="1"/>
    <col min="7" max="32" width="8.796875"/>
    <col min="33" max="33" width="15.09765625" style="123" bestFit="1" customWidth="1"/>
    <col min="34" max="34" width="15.69921875" style="134" bestFit="1" customWidth="1"/>
    <col min="35" max="35" width="14" style="125" bestFit="1" customWidth="1"/>
    <col min="36" max="36" width="15.8984375" style="135" bestFit="1" customWidth="1"/>
    <col min="37" max="37" width="16.59765625" style="136" bestFit="1" customWidth="1"/>
    <col min="38" max="38" width="14.8984375" style="125" bestFit="1" customWidth="1"/>
    <col min="39" max="16384" width="4.8984375" style="121"/>
  </cols>
  <sheetData>
    <row r="1" spans="1:38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2069</v>
      </c>
      <c r="S1" t="s">
        <v>2070</v>
      </c>
      <c r="T1" t="s">
        <v>2071</v>
      </c>
      <c r="U1" t="s">
        <v>2072</v>
      </c>
      <c r="V1" t="s">
        <v>2073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2082</v>
      </c>
      <c r="AF1" t="s">
        <v>2083</v>
      </c>
      <c r="AG1" s="123" t="s">
        <v>0</v>
      </c>
      <c r="AH1" s="124" t="s">
        <v>1</v>
      </c>
      <c r="AI1" s="125" t="s">
        <v>2</v>
      </c>
      <c r="AJ1" s="126" t="s">
        <v>3</v>
      </c>
      <c r="AK1" s="127" t="s">
        <v>4</v>
      </c>
      <c r="AL1" s="128" t="s">
        <v>5</v>
      </c>
    </row>
    <row r="2" spans="1:38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2093</v>
      </c>
      <c r="O2" t="s">
        <v>2094</v>
      </c>
      <c r="P2" t="s">
        <v>2095</v>
      </c>
      <c r="Q2" t="s">
        <v>2096</v>
      </c>
      <c r="R2" t="s">
        <v>2097</v>
      </c>
      <c r="S2" t="s">
        <v>2098</v>
      </c>
      <c r="T2" t="s">
        <v>2099</v>
      </c>
      <c r="U2" t="s">
        <v>2100</v>
      </c>
      <c r="V2" t="s">
        <v>2101</v>
      </c>
      <c r="W2" t="s">
        <v>2102</v>
      </c>
      <c r="X2" t="s">
        <v>2103</v>
      </c>
      <c r="Y2" t="s">
        <v>2104</v>
      </c>
      <c r="Z2" t="s">
        <v>2105</v>
      </c>
      <c r="AA2" t="s">
        <v>2106</v>
      </c>
      <c r="AB2" t="s">
        <v>2107</v>
      </c>
      <c r="AC2" t="s">
        <v>2108</v>
      </c>
      <c r="AD2" t="s">
        <v>2109</v>
      </c>
      <c r="AE2" t="s">
        <v>2110</v>
      </c>
      <c r="AF2" t="s">
        <v>2111</v>
      </c>
    </row>
    <row r="3" spans="1:38" x14ac:dyDescent="0.25">
      <c r="E3" t="s">
        <v>2112</v>
      </c>
      <c r="F3">
        <v>24077096.23</v>
      </c>
      <c r="G3">
        <v>5384753.1500000004</v>
      </c>
      <c r="H3">
        <v>4306794.5599999996</v>
      </c>
      <c r="I3">
        <v>64853919.289999999</v>
      </c>
      <c r="J3">
        <v>27118624.870000001</v>
      </c>
      <c r="K3">
        <v>0</v>
      </c>
      <c r="L3">
        <v>91978.3</v>
      </c>
      <c r="M3">
        <v>1837571.37</v>
      </c>
      <c r="N3">
        <v>299520</v>
      </c>
      <c r="O3">
        <v>352222</v>
      </c>
      <c r="P3">
        <v>318249.34000000003</v>
      </c>
      <c r="Q3">
        <v>1516</v>
      </c>
      <c r="R3">
        <v>2437515.2999999998</v>
      </c>
      <c r="S3">
        <v>-32034819.73</v>
      </c>
      <c r="T3">
        <v>153549219.90000001</v>
      </c>
      <c r="U3">
        <v>7440844.5499999998</v>
      </c>
      <c r="V3">
        <v>1833653</v>
      </c>
      <c r="W3">
        <v>1.85</v>
      </c>
      <c r="X3">
        <v>11469948.85</v>
      </c>
      <c r="Y3">
        <v>1433200</v>
      </c>
      <c r="Z3">
        <v>14225629.85</v>
      </c>
      <c r="AA3">
        <v>41756</v>
      </c>
      <c r="AB3">
        <v>5184</v>
      </c>
      <c r="AC3">
        <v>7712140.9900000002</v>
      </c>
      <c r="AD3">
        <v>1074872.69</v>
      </c>
      <c r="AE3">
        <v>20000</v>
      </c>
      <c r="AF3">
        <v>209849.1</v>
      </c>
      <c r="AG3" s="123">
        <f ca="1">SUM(AG4:AG71)</f>
        <v>0</v>
      </c>
      <c r="AH3" s="129">
        <f>SUM(AH4:AH71)</f>
        <v>2899998.7199999997</v>
      </c>
      <c r="AI3" s="125">
        <f t="shared" ref="AI3:AL3" ca="1" si="0">SUM(AI4:AI71)</f>
        <v>-16611579.989999996</v>
      </c>
      <c r="AJ3" s="130">
        <f t="shared" si="0"/>
        <v>25182063.120000005</v>
      </c>
      <c r="AK3" s="131" t="e">
        <f t="shared" si="0"/>
        <v>#REF!</v>
      </c>
      <c r="AL3" s="125" t="e">
        <f t="shared" si="0"/>
        <v>#REF!</v>
      </c>
    </row>
    <row r="4" spans="1:38" x14ac:dyDescent="0.25">
      <c r="E4" t="s">
        <v>2113</v>
      </c>
      <c r="F4">
        <v>39313.83</v>
      </c>
      <c r="I4">
        <v>1315066.8</v>
      </c>
      <c r="J4">
        <v>209008.26</v>
      </c>
      <c r="L4">
        <v>0</v>
      </c>
      <c r="P4">
        <v>1589.06</v>
      </c>
      <c r="S4">
        <v>-615941.26</v>
      </c>
      <c r="T4">
        <v>2203471.11</v>
      </c>
      <c r="X4">
        <v>192100.5</v>
      </c>
      <c r="Y4">
        <v>80000</v>
      </c>
      <c r="Z4">
        <v>247285.5</v>
      </c>
      <c r="AA4">
        <v>19498</v>
      </c>
      <c r="AC4">
        <v>17368.599999999999</v>
      </c>
      <c r="AD4">
        <v>13562.32</v>
      </c>
      <c r="AF4">
        <v>116.1</v>
      </c>
      <c r="AG4" s="123">
        <f t="shared" ref="AG4:AG9" ca="1" si="1">SUM(AG4:AG71)</f>
        <v>0</v>
      </c>
      <c r="AH4" s="129">
        <f t="shared" ref="AH4:AH9" si="2">SUM(L4:P4)</f>
        <v>1589.06</v>
      </c>
      <c r="AI4" s="125">
        <f ca="1">AG4-AH4</f>
        <v>3590.21</v>
      </c>
      <c r="AJ4" s="130">
        <f t="shared" ref="AJ4:AJ9" si="3">SUM(U4:AF4)</f>
        <v>569931.0199999999</v>
      </c>
      <c r="AK4" s="131" t="e">
        <f>SUM(#REF!)</f>
        <v>#REF!</v>
      </c>
      <c r="AL4" s="125" t="e">
        <f>AJ4-AK4</f>
        <v>#REF!</v>
      </c>
    </row>
    <row r="5" spans="1:38" x14ac:dyDescent="0.25">
      <c r="E5" t="s">
        <v>2114</v>
      </c>
      <c r="F5">
        <v>95403.3</v>
      </c>
      <c r="H5">
        <v>0</v>
      </c>
      <c r="I5">
        <v>2355351</v>
      </c>
      <c r="J5">
        <v>-327707.67</v>
      </c>
      <c r="P5">
        <v>1227</v>
      </c>
      <c r="S5">
        <v>148805.53</v>
      </c>
      <c r="T5">
        <v>2015454.62</v>
      </c>
      <c r="X5">
        <v>2191862.39</v>
      </c>
      <c r="Z5">
        <v>2216382.39</v>
      </c>
      <c r="AC5">
        <v>8388.52</v>
      </c>
      <c r="AD5">
        <v>9532</v>
      </c>
      <c r="AG5" s="123">
        <f t="shared" ca="1" si="1"/>
        <v>0</v>
      </c>
      <c r="AH5" s="129">
        <f t="shared" si="2"/>
        <v>1227</v>
      </c>
      <c r="AI5" s="125">
        <f t="shared" ref="AI5:AI9" ca="1" si="4">AG5-AH5</f>
        <v>0</v>
      </c>
      <c r="AJ5" s="130">
        <f t="shared" si="3"/>
        <v>4426165.3</v>
      </c>
      <c r="AK5" s="131" t="e">
        <f>SUM(#REF!)</f>
        <v>#REF!</v>
      </c>
      <c r="AL5" s="125" t="e">
        <f t="shared" ref="AL5:AL69" si="5">AJ5-AK5</f>
        <v>#REF!</v>
      </c>
    </row>
    <row r="6" spans="1:38" x14ac:dyDescent="0.25">
      <c r="E6" t="s">
        <v>2115</v>
      </c>
      <c r="F6">
        <v>33549.050000000003</v>
      </c>
      <c r="I6">
        <v>2058348.15</v>
      </c>
      <c r="J6">
        <v>-656.55</v>
      </c>
      <c r="M6">
        <v>368.98</v>
      </c>
      <c r="S6">
        <v>1276066.78</v>
      </c>
      <c r="T6">
        <v>840540.25</v>
      </c>
      <c r="X6">
        <v>159442.5</v>
      </c>
      <c r="Z6">
        <v>159442.5</v>
      </c>
      <c r="AC6">
        <v>14849.25</v>
      </c>
      <c r="AD6">
        <v>10886.11</v>
      </c>
      <c r="AG6" s="123">
        <f t="shared" ca="1" si="1"/>
        <v>0</v>
      </c>
      <c r="AH6" s="129">
        <f t="shared" si="2"/>
        <v>368.98</v>
      </c>
      <c r="AI6" s="125">
        <f t="shared" ca="1" si="4"/>
        <v>0</v>
      </c>
      <c r="AJ6" s="130">
        <f t="shared" si="3"/>
        <v>344620.36</v>
      </c>
      <c r="AK6" s="131" t="e">
        <f>SUM(#REF!)</f>
        <v>#REF!</v>
      </c>
      <c r="AL6" s="125" t="e">
        <f t="shared" si="5"/>
        <v>#REF!</v>
      </c>
    </row>
    <row r="7" spans="1:38" x14ac:dyDescent="0.25">
      <c r="E7" t="s">
        <v>2116</v>
      </c>
      <c r="F7">
        <v>65944.100000000006</v>
      </c>
      <c r="H7">
        <v>40775.879999999997</v>
      </c>
      <c r="I7">
        <v>7</v>
      </c>
      <c r="J7">
        <v>200090.71</v>
      </c>
      <c r="P7">
        <v>0</v>
      </c>
      <c r="S7">
        <v>-2769367.52</v>
      </c>
      <c r="T7">
        <v>3075853.92</v>
      </c>
      <c r="X7">
        <v>251348.9</v>
      </c>
      <c r="Y7">
        <v>35000</v>
      </c>
      <c r="Z7">
        <v>251348.9</v>
      </c>
      <c r="AC7">
        <v>23952</v>
      </c>
      <c r="AD7">
        <v>10716.71</v>
      </c>
      <c r="AG7" s="123">
        <f t="shared" ca="1" si="1"/>
        <v>0</v>
      </c>
      <c r="AH7" s="129">
        <f t="shared" si="2"/>
        <v>0</v>
      </c>
      <c r="AI7" s="125">
        <f t="shared" ca="1" si="4"/>
        <v>6882.25</v>
      </c>
      <c r="AJ7" s="130">
        <f t="shared" si="3"/>
        <v>572366.51</v>
      </c>
      <c r="AK7" s="131" t="e">
        <f>SUM(#REF!)</f>
        <v>#REF!</v>
      </c>
      <c r="AL7" s="125" t="e">
        <f t="shared" si="5"/>
        <v>#REF!</v>
      </c>
    </row>
    <row r="8" spans="1:38" x14ac:dyDescent="0.25">
      <c r="E8" t="s">
        <v>2117</v>
      </c>
      <c r="F8">
        <v>65334.52</v>
      </c>
      <c r="G8">
        <v>0</v>
      </c>
      <c r="H8">
        <v>0</v>
      </c>
      <c r="I8">
        <v>685269.37</v>
      </c>
      <c r="J8">
        <v>160259.62</v>
      </c>
      <c r="L8">
        <v>1500</v>
      </c>
      <c r="M8">
        <v>0</v>
      </c>
      <c r="P8">
        <v>0</v>
      </c>
      <c r="S8">
        <v>-1149220.22</v>
      </c>
      <c r="T8">
        <v>2129382.7599999998</v>
      </c>
      <c r="V8">
        <v>10000</v>
      </c>
      <c r="X8">
        <v>47490</v>
      </c>
      <c r="Y8">
        <v>0</v>
      </c>
      <c r="Z8">
        <v>80198</v>
      </c>
      <c r="AC8">
        <v>34374.81</v>
      </c>
      <c r="AD8">
        <v>13716.22</v>
      </c>
      <c r="AG8" s="123">
        <f t="shared" ca="1" si="1"/>
        <v>0</v>
      </c>
      <c r="AH8" s="129">
        <f t="shared" si="2"/>
        <v>1500</v>
      </c>
      <c r="AI8" s="125">
        <f t="shared" ca="1" si="4"/>
        <v>-153674.29</v>
      </c>
      <c r="AJ8" s="130">
        <f t="shared" si="3"/>
        <v>185779.03</v>
      </c>
      <c r="AK8" s="131" t="e">
        <f>SUM(#REF!)</f>
        <v>#REF!</v>
      </c>
      <c r="AL8" s="125" t="e">
        <f t="shared" si="5"/>
        <v>#REF!</v>
      </c>
    </row>
    <row r="9" spans="1:38" x14ac:dyDescent="0.25">
      <c r="E9" t="s">
        <v>2118</v>
      </c>
      <c r="F9">
        <v>11232.8</v>
      </c>
      <c r="H9">
        <v>311746</v>
      </c>
      <c r="I9">
        <v>2466321.91</v>
      </c>
      <c r="J9">
        <v>-580.22</v>
      </c>
      <c r="M9">
        <v>0</v>
      </c>
      <c r="S9">
        <v>2794013.82</v>
      </c>
      <c r="U9">
        <v>10000</v>
      </c>
      <c r="X9">
        <v>38430.11</v>
      </c>
      <c r="Z9">
        <v>38430.11</v>
      </c>
      <c r="AD9">
        <v>15293.33</v>
      </c>
      <c r="AG9" s="123">
        <f t="shared" ca="1" si="1"/>
        <v>0</v>
      </c>
      <c r="AH9" s="129">
        <f t="shared" si="2"/>
        <v>0</v>
      </c>
      <c r="AI9" s="125">
        <f t="shared" ca="1" si="4"/>
        <v>0</v>
      </c>
      <c r="AJ9" s="130">
        <f t="shared" si="3"/>
        <v>102153.55</v>
      </c>
      <c r="AK9" s="131" t="e">
        <f>SUM(#REF!)</f>
        <v>#REF!</v>
      </c>
      <c r="AL9" s="125" t="e">
        <f t="shared" si="5"/>
        <v>#REF!</v>
      </c>
    </row>
    <row r="10" spans="1:38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2119</v>
      </c>
      <c r="F10">
        <v>3616.05</v>
      </c>
      <c r="G10">
        <v>72733</v>
      </c>
      <c r="H10">
        <v>97445.66</v>
      </c>
      <c r="I10">
        <v>828462.13</v>
      </c>
      <c r="J10">
        <v>421727.31</v>
      </c>
      <c r="P10">
        <v>18.690000000000001</v>
      </c>
      <c r="R10">
        <v>-954390.84</v>
      </c>
      <c r="S10">
        <v>-157291.66</v>
      </c>
      <c r="T10">
        <v>2551638.71</v>
      </c>
      <c r="U10">
        <v>82627.06</v>
      </c>
      <c r="X10">
        <v>249359</v>
      </c>
      <c r="Z10">
        <v>252269</v>
      </c>
      <c r="AC10">
        <v>64011.91</v>
      </c>
      <c r="AD10">
        <v>31695.9</v>
      </c>
      <c r="AG10" s="123">
        <f>SUM(F10:H10)</f>
        <v>173794.71000000002</v>
      </c>
      <c r="AH10" s="129">
        <f>SUM(L10:Q10)</f>
        <v>18.690000000000001</v>
      </c>
      <c r="AI10" s="125">
        <f>AG10-AH10</f>
        <v>173776.02000000002</v>
      </c>
      <c r="AJ10" s="130">
        <f>SUM(U10:Y10)</f>
        <v>331986.06</v>
      </c>
      <c r="AK10" s="131">
        <f>SUM(Z10:AF10)</f>
        <v>347976.81000000006</v>
      </c>
      <c r="AL10" s="125">
        <f t="shared" si="5"/>
        <v>-15990.750000000058</v>
      </c>
    </row>
    <row r="11" spans="1:38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2120</v>
      </c>
      <c r="F11">
        <v>16885.599999999999</v>
      </c>
      <c r="G11">
        <v>0</v>
      </c>
      <c r="H11">
        <v>85960.15</v>
      </c>
      <c r="I11">
        <v>1378771.99</v>
      </c>
      <c r="J11">
        <v>13200.57</v>
      </c>
      <c r="L11">
        <v>0</v>
      </c>
      <c r="M11">
        <v>30800</v>
      </c>
      <c r="P11">
        <v>73.84</v>
      </c>
      <c r="S11">
        <v>-612786.91</v>
      </c>
      <c r="T11">
        <v>2241809.08</v>
      </c>
      <c r="U11">
        <v>52817.88</v>
      </c>
      <c r="X11">
        <v>126926.9</v>
      </c>
      <c r="Z11">
        <v>126926.9</v>
      </c>
      <c r="AC11">
        <v>208444.68</v>
      </c>
      <c r="AD11">
        <v>9450.9</v>
      </c>
      <c r="AG11" s="123">
        <f t="shared" ref="AG10:AG41" si="6">SUM(F11:H11)</f>
        <v>102845.75</v>
      </c>
      <c r="AH11" s="129">
        <f t="shared" ref="AH10:AH41" si="7">SUM(L11:Q11)</f>
        <v>30873.84</v>
      </c>
      <c r="AI11" s="125">
        <f t="shared" ref="AI11:AI70" si="8">AG11-AH11</f>
        <v>71971.91</v>
      </c>
      <c r="AJ11" s="130">
        <f t="shared" ref="AJ11:AJ70" si="9">SUM(U11:Y11)</f>
        <v>179744.78</v>
      </c>
      <c r="AK11" s="131">
        <f t="shared" ref="AK11:AK70" si="10">SUM(Z11:AF11)</f>
        <v>344822.48</v>
      </c>
      <c r="AL11" s="125">
        <f t="shared" si="5"/>
        <v>-165077.69999999998</v>
      </c>
    </row>
    <row r="12" spans="1:38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2121</v>
      </c>
      <c r="F12">
        <v>583026.81999999995</v>
      </c>
      <c r="G12">
        <v>55236.1</v>
      </c>
      <c r="H12">
        <v>236042.46</v>
      </c>
      <c r="I12">
        <v>516125.8</v>
      </c>
      <c r="J12">
        <v>261388.33</v>
      </c>
      <c r="M12">
        <v>11017.95</v>
      </c>
      <c r="O12">
        <v>0</v>
      </c>
      <c r="P12">
        <v>6.9</v>
      </c>
      <c r="S12">
        <v>-17200</v>
      </c>
      <c r="T12">
        <v>1469164.78</v>
      </c>
      <c r="U12">
        <v>658236.98</v>
      </c>
      <c r="X12">
        <v>108930.8</v>
      </c>
      <c r="Z12">
        <v>168494.8</v>
      </c>
      <c r="AC12">
        <v>384927.95</v>
      </c>
      <c r="AD12">
        <v>24915.15</v>
      </c>
      <c r="AG12" s="123">
        <f t="shared" si="6"/>
        <v>874305.37999999989</v>
      </c>
      <c r="AH12" s="129">
        <f t="shared" si="7"/>
        <v>11024.85</v>
      </c>
      <c r="AI12" s="125">
        <f t="shared" si="8"/>
        <v>863280.52999999991</v>
      </c>
      <c r="AJ12" s="130">
        <f t="shared" si="9"/>
        <v>767167.78</v>
      </c>
      <c r="AK12" s="131">
        <f t="shared" si="10"/>
        <v>578337.9</v>
      </c>
      <c r="AL12" s="125">
        <f t="shared" si="5"/>
        <v>188829.88</v>
      </c>
    </row>
    <row r="13" spans="1:38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2122</v>
      </c>
      <c r="F13">
        <v>688346.32</v>
      </c>
      <c r="G13">
        <v>26976.83</v>
      </c>
      <c r="H13">
        <v>78677.759999999995</v>
      </c>
      <c r="I13">
        <v>80338.429999999993</v>
      </c>
      <c r="J13">
        <v>685745.73</v>
      </c>
      <c r="L13">
        <v>0</v>
      </c>
      <c r="M13">
        <v>83417.95</v>
      </c>
      <c r="O13">
        <v>0</v>
      </c>
      <c r="P13">
        <v>2512.42</v>
      </c>
      <c r="S13">
        <v>-371982.01</v>
      </c>
      <c r="T13">
        <v>1997230.39</v>
      </c>
      <c r="U13">
        <v>41046.75</v>
      </c>
      <c r="W13">
        <v>0</v>
      </c>
      <c r="X13">
        <v>128376.5</v>
      </c>
      <c r="Y13">
        <v>0</v>
      </c>
      <c r="Z13">
        <v>193446.5</v>
      </c>
      <c r="AC13">
        <v>103930.63</v>
      </c>
      <c r="AD13">
        <v>23139.8</v>
      </c>
      <c r="AG13" s="123">
        <f t="shared" si="6"/>
        <v>794000.90999999992</v>
      </c>
      <c r="AH13" s="129">
        <f t="shared" si="7"/>
        <v>85930.37</v>
      </c>
      <c r="AI13" s="125">
        <f t="shared" si="8"/>
        <v>708070.53999999992</v>
      </c>
      <c r="AJ13" s="130">
        <f t="shared" si="9"/>
        <v>169423.25</v>
      </c>
      <c r="AK13" s="131">
        <f t="shared" si="10"/>
        <v>320516.93</v>
      </c>
      <c r="AL13" s="125">
        <f t="shared" si="5"/>
        <v>-151093.68</v>
      </c>
    </row>
    <row r="14" spans="1:38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2123</v>
      </c>
      <c r="F14">
        <v>649870.47</v>
      </c>
      <c r="G14">
        <v>20632.75</v>
      </c>
      <c r="H14">
        <v>79846.929999999993</v>
      </c>
      <c r="I14">
        <v>601729.29</v>
      </c>
      <c r="J14">
        <v>394986.16</v>
      </c>
      <c r="K14"/>
      <c r="L14">
        <v>0</v>
      </c>
      <c r="M14">
        <v>24949.040000000001</v>
      </c>
      <c r="N14"/>
      <c r="O14"/>
      <c r="P14">
        <v>0</v>
      </c>
      <c r="Q14"/>
      <c r="R14"/>
      <c r="S14">
        <v>-637611.77</v>
      </c>
      <c r="T14">
        <v>2502473.91</v>
      </c>
      <c r="U14">
        <v>58402.66</v>
      </c>
      <c r="V14"/>
      <c r="W14"/>
      <c r="X14">
        <v>186757.6</v>
      </c>
      <c r="Y14"/>
      <c r="Z14">
        <v>294347.59999999998</v>
      </c>
      <c r="AA14"/>
      <c r="AB14"/>
      <c r="AC14">
        <v>81242.31</v>
      </c>
      <c r="AD14">
        <v>12315.93</v>
      </c>
      <c r="AE14"/>
      <c r="AF14"/>
      <c r="AG14" s="123">
        <f t="shared" si="6"/>
        <v>750350.14999999991</v>
      </c>
      <c r="AH14" s="129">
        <f t="shared" si="7"/>
        <v>24949.040000000001</v>
      </c>
      <c r="AI14" s="125">
        <f t="shared" si="8"/>
        <v>725401.10999999987</v>
      </c>
      <c r="AJ14" s="130">
        <f t="shared" si="9"/>
        <v>245160.26</v>
      </c>
      <c r="AK14" s="131">
        <f t="shared" si="10"/>
        <v>387905.83999999997</v>
      </c>
      <c r="AL14" s="125">
        <f t="shared" si="5"/>
        <v>-142745.57999999996</v>
      </c>
    </row>
    <row r="15" spans="1:38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2124</v>
      </c>
      <c r="F15">
        <v>174940.99</v>
      </c>
      <c r="G15">
        <v>224513</v>
      </c>
      <c r="H15">
        <v>61453.63</v>
      </c>
      <c r="I15">
        <v>15.11</v>
      </c>
      <c r="J15">
        <v>1011438.84</v>
      </c>
      <c r="L15">
        <v>4000</v>
      </c>
      <c r="M15">
        <v>8116.25</v>
      </c>
      <c r="P15">
        <v>29771.439999999999</v>
      </c>
      <c r="S15">
        <v>-918493.49</v>
      </c>
      <c r="T15">
        <v>2525004.41</v>
      </c>
      <c r="U15">
        <v>20526.189999999999</v>
      </c>
      <c r="X15">
        <v>155083.20000000001</v>
      </c>
      <c r="Z15">
        <v>229673.2</v>
      </c>
      <c r="AC15">
        <v>103267.09</v>
      </c>
      <c r="AD15">
        <v>18706.14</v>
      </c>
      <c r="AG15" s="123">
        <f t="shared" si="6"/>
        <v>460907.62</v>
      </c>
      <c r="AH15" s="129">
        <f t="shared" si="7"/>
        <v>41887.69</v>
      </c>
      <c r="AI15" s="125">
        <f t="shared" si="8"/>
        <v>419019.93</v>
      </c>
      <c r="AJ15" s="130">
        <f t="shared" si="9"/>
        <v>175609.39</v>
      </c>
      <c r="AK15" s="131">
        <f t="shared" si="10"/>
        <v>351646.43000000005</v>
      </c>
      <c r="AL15" s="125">
        <f t="shared" si="5"/>
        <v>-176037.04000000004</v>
      </c>
    </row>
    <row r="16" spans="1:38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2125</v>
      </c>
      <c r="F16">
        <v>9607.9599999999991</v>
      </c>
      <c r="G16">
        <v>92110</v>
      </c>
      <c r="H16">
        <v>194607.99</v>
      </c>
      <c r="I16">
        <v>48245.37</v>
      </c>
      <c r="J16">
        <v>655495.42000000004</v>
      </c>
      <c r="M16">
        <v>251380.55</v>
      </c>
      <c r="P16">
        <v>2127.0500000000002</v>
      </c>
      <c r="S16">
        <v>-3364498.19</v>
      </c>
      <c r="T16">
        <v>4613167.97</v>
      </c>
      <c r="U16">
        <v>57332.19</v>
      </c>
      <c r="X16">
        <v>208750.1</v>
      </c>
      <c r="Z16">
        <v>272953.09999999998</v>
      </c>
      <c r="AC16">
        <v>484532.38</v>
      </c>
      <c r="AD16">
        <v>10707.45</v>
      </c>
      <c r="AG16" s="123">
        <f t="shared" si="6"/>
        <v>296325.94999999995</v>
      </c>
      <c r="AH16" s="129">
        <f t="shared" si="7"/>
        <v>253507.59999999998</v>
      </c>
      <c r="AI16" s="125">
        <f t="shared" si="8"/>
        <v>42818.349999999977</v>
      </c>
      <c r="AJ16" s="130">
        <f t="shared" si="9"/>
        <v>266082.29000000004</v>
      </c>
      <c r="AK16" s="131">
        <f t="shared" si="10"/>
        <v>768192.92999999993</v>
      </c>
      <c r="AL16" s="125">
        <f t="shared" si="5"/>
        <v>-502110.6399999999</v>
      </c>
    </row>
    <row r="17" spans="1:38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2126</v>
      </c>
      <c r="F17">
        <v>13453.86</v>
      </c>
      <c r="G17">
        <v>40529.85</v>
      </c>
      <c r="H17">
        <v>150625.68</v>
      </c>
      <c r="I17">
        <v>2534322.89</v>
      </c>
      <c r="J17">
        <v>127330.01</v>
      </c>
      <c r="L17">
        <v>15900</v>
      </c>
      <c r="M17">
        <v>180049.4</v>
      </c>
      <c r="S17">
        <v>-81229.56</v>
      </c>
      <c r="T17">
        <v>2841083.43</v>
      </c>
      <c r="U17">
        <v>38810.28</v>
      </c>
      <c r="Z17">
        <v>58697</v>
      </c>
      <c r="AC17">
        <v>57505.89</v>
      </c>
      <c r="AD17">
        <v>12148.37</v>
      </c>
      <c r="AG17" s="123">
        <f t="shared" si="6"/>
        <v>204609.38999999998</v>
      </c>
      <c r="AH17" s="129">
        <f t="shared" si="7"/>
        <v>195949.4</v>
      </c>
      <c r="AI17" s="125">
        <f t="shared" si="8"/>
        <v>8659.9899999999907</v>
      </c>
      <c r="AJ17" s="130">
        <f t="shared" si="9"/>
        <v>38810.28</v>
      </c>
      <c r="AK17" s="131">
        <f t="shared" si="10"/>
        <v>128351.26</v>
      </c>
      <c r="AL17" s="125">
        <f t="shared" si="5"/>
        <v>-89540.98</v>
      </c>
    </row>
    <row r="18" spans="1:38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2127</v>
      </c>
      <c r="F18">
        <v>25860.59</v>
      </c>
      <c r="G18">
        <v>57618.25</v>
      </c>
      <c r="H18">
        <v>51400.53</v>
      </c>
      <c r="I18">
        <v>2980194.21</v>
      </c>
      <c r="J18">
        <v>193763.64</v>
      </c>
      <c r="L18">
        <v>0</v>
      </c>
      <c r="M18">
        <v>16427.599999999999</v>
      </c>
      <c r="P18">
        <v>0</v>
      </c>
      <c r="S18">
        <v>2686120.56</v>
      </c>
      <c r="T18">
        <v>675062.61</v>
      </c>
      <c r="U18">
        <v>30479.200000000001</v>
      </c>
      <c r="X18">
        <v>114163.2</v>
      </c>
      <c r="Z18">
        <v>138566.20000000001</v>
      </c>
      <c r="AC18">
        <v>49344.2</v>
      </c>
      <c r="AD18">
        <v>25505.55</v>
      </c>
      <c r="AG18" s="123">
        <f t="shared" si="6"/>
        <v>134879.37</v>
      </c>
      <c r="AH18" s="129">
        <f t="shared" si="7"/>
        <v>16427.599999999999</v>
      </c>
      <c r="AI18" s="125">
        <f t="shared" si="8"/>
        <v>118451.76999999999</v>
      </c>
      <c r="AJ18" s="130">
        <f t="shared" si="9"/>
        <v>144642.4</v>
      </c>
      <c r="AK18" s="131">
        <f t="shared" si="10"/>
        <v>213415.95</v>
      </c>
      <c r="AL18" s="125">
        <f t="shared" si="5"/>
        <v>-68773.550000000017</v>
      </c>
    </row>
    <row r="19" spans="1:38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2128</v>
      </c>
      <c r="F19">
        <v>23756.79</v>
      </c>
      <c r="G19">
        <v>202974.93</v>
      </c>
      <c r="H19">
        <v>55981.79</v>
      </c>
      <c r="I19">
        <v>11</v>
      </c>
      <c r="J19">
        <v>520614.19</v>
      </c>
      <c r="L19">
        <v>0</v>
      </c>
      <c r="M19">
        <v>36465.629999999997</v>
      </c>
      <c r="O19">
        <v>121900</v>
      </c>
      <c r="P19">
        <v>8327.34</v>
      </c>
      <c r="S19">
        <v>-748861.69</v>
      </c>
      <c r="T19">
        <v>1767990.24</v>
      </c>
      <c r="U19">
        <v>107242.8</v>
      </c>
      <c r="X19">
        <v>182733.1</v>
      </c>
      <c r="Z19">
        <v>182733.1</v>
      </c>
      <c r="AC19">
        <v>466789.88</v>
      </c>
      <c r="AD19">
        <v>22935.74</v>
      </c>
      <c r="AG19" s="123">
        <f t="shared" si="6"/>
        <v>282713.51</v>
      </c>
      <c r="AH19" s="129">
        <f t="shared" si="7"/>
        <v>166692.97</v>
      </c>
      <c r="AI19" s="125">
        <f t="shared" si="8"/>
        <v>116020.54000000001</v>
      </c>
      <c r="AJ19" s="130">
        <f t="shared" si="9"/>
        <v>289975.90000000002</v>
      </c>
      <c r="AK19" s="131">
        <f t="shared" si="10"/>
        <v>672458.72</v>
      </c>
      <c r="AL19" s="125">
        <f t="shared" si="5"/>
        <v>-382482.81999999995</v>
      </c>
    </row>
    <row r="20" spans="1:38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2129</v>
      </c>
      <c r="F20">
        <v>270304.25</v>
      </c>
      <c r="G20">
        <v>158911.13</v>
      </c>
      <c r="H20">
        <v>83689.78</v>
      </c>
      <c r="I20">
        <v>3118432.6</v>
      </c>
      <c r="J20">
        <v>682582.45</v>
      </c>
      <c r="M20">
        <v>34702</v>
      </c>
      <c r="P20">
        <v>232.9</v>
      </c>
      <c r="R20">
        <v>3391806.14</v>
      </c>
      <c r="T20">
        <v>938360.62</v>
      </c>
      <c r="U20">
        <v>71575.210000000006</v>
      </c>
      <c r="W20">
        <v>0.57999999999999996</v>
      </c>
      <c r="X20">
        <v>341643.1</v>
      </c>
      <c r="Z20">
        <v>332229.09999999998</v>
      </c>
      <c r="AC20">
        <v>94203.95</v>
      </c>
      <c r="AD20">
        <v>37967.29</v>
      </c>
      <c r="AG20" s="123">
        <f t="shared" si="6"/>
        <v>512905.16000000003</v>
      </c>
      <c r="AH20" s="129">
        <f t="shared" si="7"/>
        <v>34934.9</v>
      </c>
      <c r="AI20" s="125">
        <f t="shared" si="8"/>
        <v>477970.26</v>
      </c>
      <c r="AJ20" s="130">
        <f t="shared" si="9"/>
        <v>413218.89</v>
      </c>
      <c r="AK20" s="131">
        <f t="shared" si="10"/>
        <v>464400.33999999997</v>
      </c>
      <c r="AL20" s="125">
        <f t="shared" si="5"/>
        <v>-51181.449999999953</v>
      </c>
    </row>
    <row r="21" spans="1:38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2130</v>
      </c>
      <c r="F21">
        <v>31069.52</v>
      </c>
      <c r="G21">
        <v>6597</v>
      </c>
      <c r="H21">
        <v>54126.09</v>
      </c>
      <c r="I21">
        <v>218343.07</v>
      </c>
      <c r="J21">
        <v>281400.69</v>
      </c>
      <c r="L21">
        <v>1500</v>
      </c>
      <c r="M21">
        <v>68356.820000000007</v>
      </c>
      <c r="P21">
        <v>75.900000000000006</v>
      </c>
      <c r="S21">
        <v>-699438.44</v>
      </c>
      <c r="T21">
        <v>1277028.24</v>
      </c>
      <c r="U21">
        <v>51975.97</v>
      </c>
      <c r="X21">
        <v>97530</v>
      </c>
      <c r="Z21">
        <v>154300</v>
      </c>
      <c r="AC21">
        <v>44078.45</v>
      </c>
      <c r="AD21">
        <v>7113.67</v>
      </c>
      <c r="AG21" s="123">
        <f t="shared" si="6"/>
        <v>91792.61</v>
      </c>
      <c r="AH21" s="129">
        <f t="shared" si="7"/>
        <v>69932.72</v>
      </c>
      <c r="AI21" s="125">
        <f t="shared" si="8"/>
        <v>21859.89</v>
      </c>
      <c r="AJ21" s="130">
        <f t="shared" si="9"/>
        <v>149505.97</v>
      </c>
      <c r="AK21" s="131">
        <f t="shared" si="10"/>
        <v>205492.12000000002</v>
      </c>
      <c r="AL21" s="125">
        <f t="shared" si="5"/>
        <v>-55986.150000000023</v>
      </c>
    </row>
    <row r="22" spans="1:38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2131</v>
      </c>
      <c r="F22">
        <v>249184.93</v>
      </c>
      <c r="G22">
        <v>251014.65</v>
      </c>
      <c r="H22">
        <v>54043.29</v>
      </c>
      <c r="I22">
        <v>464511.14</v>
      </c>
      <c r="J22">
        <v>406523.64</v>
      </c>
      <c r="M22">
        <v>98946.6</v>
      </c>
      <c r="P22">
        <v>5694.35</v>
      </c>
      <c r="S22">
        <v>-336939.62</v>
      </c>
      <c r="T22">
        <v>1741975.93</v>
      </c>
      <c r="U22">
        <v>31086.69</v>
      </c>
      <c r="X22">
        <v>185394</v>
      </c>
      <c r="Z22">
        <v>222825</v>
      </c>
      <c r="AC22">
        <v>52357.25</v>
      </c>
      <c r="AD22">
        <v>25698.05</v>
      </c>
      <c r="AG22" s="123">
        <f t="shared" si="6"/>
        <v>554242.87</v>
      </c>
      <c r="AH22" s="129">
        <f t="shared" si="7"/>
        <v>104640.95000000001</v>
      </c>
      <c r="AI22" s="125">
        <f t="shared" si="8"/>
        <v>449601.92</v>
      </c>
      <c r="AJ22" s="130">
        <f t="shared" si="9"/>
        <v>216480.69</v>
      </c>
      <c r="AK22" s="131">
        <f t="shared" si="10"/>
        <v>300880.3</v>
      </c>
      <c r="AL22" s="125">
        <f t="shared" si="5"/>
        <v>-84399.609999999986</v>
      </c>
    </row>
    <row r="23" spans="1:38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2132</v>
      </c>
      <c r="F23">
        <v>293117.06</v>
      </c>
      <c r="G23">
        <v>143943.35</v>
      </c>
      <c r="H23">
        <v>229935.22</v>
      </c>
      <c r="I23">
        <v>982142.59</v>
      </c>
      <c r="J23">
        <v>69921.36</v>
      </c>
      <c r="M23">
        <v>20600</v>
      </c>
      <c r="P23">
        <v>2337.8000000000002</v>
      </c>
      <c r="S23">
        <v>-2371092.2200000002</v>
      </c>
      <c r="T23">
        <v>4167484</v>
      </c>
      <c r="U23">
        <v>8791.1299999999992</v>
      </c>
      <c r="X23">
        <v>72848.7</v>
      </c>
      <c r="Z23">
        <v>126990.7</v>
      </c>
      <c r="AC23">
        <v>50190.43</v>
      </c>
      <c r="AD23">
        <v>4728.7</v>
      </c>
      <c r="AG23" s="123">
        <f t="shared" si="6"/>
        <v>666995.63</v>
      </c>
      <c r="AH23" s="129">
        <f t="shared" si="7"/>
        <v>22937.8</v>
      </c>
      <c r="AI23" s="125">
        <f t="shared" si="8"/>
        <v>644057.82999999996</v>
      </c>
      <c r="AJ23" s="130">
        <f t="shared" si="9"/>
        <v>81639.83</v>
      </c>
      <c r="AK23" s="131">
        <f t="shared" si="10"/>
        <v>181909.83000000002</v>
      </c>
      <c r="AL23" s="125">
        <f t="shared" si="5"/>
        <v>-100270.00000000001</v>
      </c>
    </row>
    <row r="24" spans="1:38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2133</v>
      </c>
      <c r="F24">
        <v>870941.68</v>
      </c>
      <c r="G24">
        <v>0</v>
      </c>
      <c r="H24">
        <v>1851</v>
      </c>
      <c r="I24">
        <v>109874.38</v>
      </c>
      <c r="J24">
        <v>548656.41</v>
      </c>
      <c r="P24">
        <v>0</v>
      </c>
      <c r="S24">
        <v>-2072074.83</v>
      </c>
      <c r="T24">
        <v>3255627.81</v>
      </c>
      <c r="U24">
        <v>489767.64</v>
      </c>
      <c r="W24">
        <v>1.27</v>
      </c>
      <c r="Z24">
        <v>72139</v>
      </c>
      <c r="AB24">
        <v>712</v>
      </c>
      <c r="AC24">
        <v>69147.42</v>
      </c>
      <c r="AG24" s="123">
        <f t="shared" si="6"/>
        <v>872792.68</v>
      </c>
      <c r="AH24" s="129">
        <f t="shared" si="7"/>
        <v>0</v>
      </c>
      <c r="AI24" s="125">
        <f t="shared" si="8"/>
        <v>872792.68</v>
      </c>
      <c r="AJ24" s="130">
        <f t="shared" si="9"/>
        <v>489768.91000000003</v>
      </c>
      <c r="AK24" s="131">
        <f t="shared" si="10"/>
        <v>141998.41999999998</v>
      </c>
      <c r="AL24" s="125">
        <f t="shared" si="5"/>
        <v>347770.49000000005</v>
      </c>
    </row>
    <row r="25" spans="1:38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2134</v>
      </c>
      <c r="F25">
        <v>153028.47</v>
      </c>
      <c r="G25">
        <v>28665.19</v>
      </c>
      <c r="H25">
        <v>50462.05</v>
      </c>
      <c r="I25">
        <v>506853.94</v>
      </c>
      <c r="J25">
        <v>867425.53</v>
      </c>
      <c r="P25">
        <v>9188.42</v>
      </c>
      <c r="S25">
        <v>-272274.77</v>
      </c>
      <c r="T25">
        <v>1812784.26</v>
      </c>
      <c r="U25">
        <v>162045.82</v>
      </c>
      <c r="X25">
        <v>103722.05</v>
      </c>
      <c r="Y25">
        <v>5100</v>
      </c>
      <c r="Z25">
        <v>119012.05</v>
      </c>
      <c r="AC25">
        <v>79971.460000000006</v>
      </c>
      <c r="AD25">
        <v>15147.09</v>
      </c>
      <c r="AG25" s="123">
        <f t="shared" si="6"/>
        <v>232155.71000000002</v>
      </c>
      <c r="AH25" s="129">
        <f t="shared" si="7"/>
        <v>9188.42</v>
      </c>
      <c r="AI25" s="125">
        <f t="shared" si="8"/>
        <v>222967.29</v>
      </c>
      <c r="AJ25" s="130">
        <f t="shared" si="9"/>
        <v>270867.87</v>
      </c>
      <c r="AK25" s="131">
        <f t="shared" si="10"/>
        <v>214130.6</v>
      </c>
      <c r="AL25" s="125">
        <f t="shared" si="5"/>
        <v>56737.26999999999</v>
      </c>
    </row>
    <row r="26" spans="1:38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2135</v>
      </c>
      <c r="F26">
        <v>158455.35999999999</v>
      </c>
      <c r="G26">
        <v>213929.95</v>
      </c>
      <c r="H26">
        <v>33607.46</v>
      </c>
      <c r="I26">
        <v>868008.64</v>
      </c>
      <c r="J26">
        <v>201205.93</v>
      </c>
      <c r="P26">
        <v>1269</v>
      </c>
      <c r="R26">
        <v>100</v>
      </c>
      <c r="S26">
        <v>-472717.81</v>
      </c>
      <c r="T26">
        <v>1839928.23</v>
      </c>
      <c r="U26">
        <v>245337.68</v>
      </c>
      <c r="X26">
        <v>213524</v>
      </c>
      <c r="Z26">
        <v>274133</v>
      </c>
      <c r="AC26">
        <v>78100.759999999995</v>
      </c>
      <c r="AG26" s="123">
        <f t="shared" si="6"/>
        <v>405992.77</v>
      </c>
      <c r="AH26" s="129">
        <f t="shared" si="7"/>
        <v>1269</v>
      </c>
      <c r="AI26" s="125">
        <f t="shared" si="8"/>
        <v>404723.77</v>
      </c>
      <c r="AJ26" s="130">
        <f t="shared" si="9"/>
        <v>458861.68</v>
      </c>
      <c r="AK26" s="131">
        <f t="shared" si="10"/>
        <v>352233.76</v>
      </c>
      <c r="AL26" s="125">
        <f t="shared" si="5"/>
        <v>106627.91999999998</v>
      </c>
    </row>
    <row r="27" spans="1:38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2136</v>
      </c>
      <c r="F27">
        <v>437495.53</v>
      </c>
      <c r="G27">
        <v>4169</v>
      </c>
      <c r="H27">
        <v>9468.7900000000009</v>
      </c>
      <c r="I27">
        <v>678324.3</v>
      </c>
      <c r="J27">
        <v>922180.95</v>
      </c>
      <c r="P27">
        <v>2808</v>
      </c>
      <c r="S27">
        <v>-1188170.22</v>
      </c>
      <c r="T27">
        <v>3263098.4</v>
      </c>
      <c r="U27">
        <v>184966</v>
      </c>
      <c r="X27">
        <v>176980</v>
      </c>
      <c r="Y27">
        <v>32600</v>
      </c>
      <c r="Z27">
        <v>238770</v>
      </c>
      <c r="AC27">
        <v>163890</v>
      </c>
      <c r="AD27">
        <v>17983.61</v>
      </c>
      <c r="AG27" s="123">
        <f t="shared" si="6"/>
        <v>451133.32</v>
      </c>
      <c r="AH27" s="129">
        <f t="shared" si="7"/>
        <v>2808</v>
      </c>
      <c r="AI27" s="125">
        <f t="shared" si="8"/>
        <v>448325.32</v>
      </c>
      <c r="AJ27" s="130">
        <f t="shared" si="9"/>
        <v>394546</v>
      </c>
      <c r="AK27" s="131">
        <f t="shared" si="10"/>
        <v>420643.61</v>
      </c>
      <c r="AL27" s="125">
        <f t="shared" si="5"/>
        <v>-26097.609999999986</v>
      </c>
    </row>
    <row r="28" spans="1:38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2137</v>
      </c>
      <c r="F28">
        <v>161328.84</v>
      </c>
      <c r="G28">
        <v>15872.5</v>
      </c>
      <c r="H28">
        <v>88562.93</v>
      </c>
      <c r="I28">
        <v>941032.02</v>
      </c>
      <c r="J28">
        <v>870420.42</v>
      </c>
      <c r="P28">
        <v>6747.28</v>
      </c>
      <c r="S28">
        <v>-966817.45</v>
      </c>
      <c r="T28">
        <v>3122820.6</v>
      </c>
      <c r="U28">
        <v>140653.34</v>
      </c>
      <c r="Y28">
        <v>47900</v>
      </c>
      <c r="Z28">
        <v>71863</v>
      </c>
      <c r="AC28">
        <v>146428.34</v>
      </c>
      <c r="AD28">
        <v>55795.72</v>
      </c>
      <c r="AG28" s="123">
        <f t="shared" si="6"/>
        <v>265764.27</v>
      </c>
      <c r="AH28" s="129">
        <f t="shared" si="7"/>
        <v>6747.28</v>
      </c>
      <c r="AI28" s="125">
        <f t="shared" si="8"/>
        <v>259016.99000000002</v>
      </c>
      <c r="AJ28" s="130">
        <f t="shared" si="9"/>
        <v>188553.34</v>
      </c>
      <c r="AK28" s="131">
        <f t="shared" si="10"/>
        <v>274087.06</v>
      </c>
      <c r="AL28" s="125">
        <f t="shared" si="5"/>
        <v>-85533.72</v>
      </c>
    </row>
    <row r="29" spans="1:38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2138</v>
      </c>
      <c r="F29">
        <v>390153.65</v>
      </c>
      <c r="G29">
        <v>388047</v>
      </c>
      <c r="H29">
        <v>5348.61</v>
      </c>
      <c r="I29">
        <v>366471.57</v>
      </c>
      <c r="J29">
        <v>426135.91</v>
      </c>
      <c r="P29">
        <v>0</v>
      </c>
      <c r="S29">
        <v>-727631.89</v>
      </c>
      <c r="T29">
        <v>2219243.12</v>
      </c>
      <c r="U29">
        <v>194725.8</v>
      </c>
      <c r="Y29">
        <v>16900</v>
      </c>
      <c r="Z29">
        <v>59597</v>
      </c>
      <c r="AC29">
        <v>67483.289999999994</v>
      </c>
      <c r="AG29" s="123">
        <f t="shared" si="6"/>
        <v>783549.26</v>
      </c>
      <c r="AH29" s="129">
        <f t="shared" si="7"/>
        <v>0</v>
      </c>
      <c r="AI29" s="125">
        <f t="shared" si="8"/>
        <v>783549.26</v>
      </c>
      <c r="AJ29" s="130">
        <f t="shared" si="9"/>
        <v>211625.8</v>
      </c>
      <c r="AK29" s="131">
        <f t="shared" si="10"/>
        <v>127080.29</v>
      </c>
      <c r="AL29" s="125">
        <f t="shared" si="5"/>
        <v>84545.51</v>
      </c>
    </row>
    <row r="30" spans="1:38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2139</v>
      </c>
      <c r="F30">
        <v>626684.18999999994</v>
      </c>
      <c r="G30">
        <v>27335</v>
      </c>
      <c r="H30">
        <v>3384.4</v>
      </c>
      <c r="I30">
        <v>335185.09999999998</v>
      </c>
      <c r="J30">
        <v>611574.74</v>
      </c>
      <c r="L30">
        <v>22000</v>
      </c>
      <c r="P30">
        <v>0</v>
      </c>
      <c r="S30">
        <v>246074.81</v>
      </c>
      <c r="T30">
        <v>1260515.6599999999</v>
      </c>
      <c r="U30">
        <v>119830.12</v>
      </c>
      <c r="X30">
        <v>27700</v>
      </c>
      <c r="Z30">
        <v>33675</v>
      </c>
      <c r="AC30">
        <v>38282.160000000003</v>
      </c>
      <c r="AG30" s="123">
        <f t="shared" si="6"/>
        <v>657403.59</v>
      </c>
      <c r="AH30" s="129">
        <f t="shared" si="7"/>
        <v>22000</v>
      </c>
      <c r="AI30" s="125">
        <f t="shared" si="8"/>
        <v>635403.59</v>
      </c>
      <c r="AJ30" s="130">
        <f t="shared" si="9"/>
        <v>147530.12</v>
      </c>
      <c r="AK30" s="131">
        <f t="shared" si="10"/>
        <v>71957.16</v>
      </c>
      <c r="AL30" s="125">
        <f t="shared" si="5"/>
        <v>75572.959999999992</v>
      </c>
    </row>
    <row r="31" spans="1:38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2140</v>
      </c>
      <c r="F31">
        <v>556119.98</v>
      </c>
      <c r="G31">
        <v>0</v>
      </c>
      <c r="H31">
        <v>2298.85</v>
      </c>
      <c r="I31">
        <v>954450.15</v>
      </c>
      <c r="J31">
        <v>1089739.6100000001</v>
      </c>
      <c r="P31">
        <v>1715</v>
      </c>
      <c r="S31">
        <v>-516040.95</v>
      </c>
      <c r="T31">
        <v>3095144.84</v>
      </c>
      <c r="U31">
        <v>159050.72</v>
      </c>
      <c r="Z31">
        <v>36269</v>
      </c>
      <c r="AC31">
        <v>64621.59</v>
      </c>
      <c r="AD31">
        <v>36370.43</v>
      </c>
      <c r="AG31" s="123">
        <f t="shared" si="6"/>
        <v>558418.82999999996</v>
      </c>
      <c r="AH31" s="129">
        <f t="shared" si="7"/>
        <v>1715</v>
      </c>
      <c r="AI31" s="125">
        <f t="shared" si="8"/>
        <v>556703.82999999996</v>
      </c>
      <c r="AJ31" s="130">
        <f t="shared" si="9"/>
        <v>159050.72</v>
      </c>
      <c r="AK31" s="131">
        <f t="shared" si="10"/>
        <v>137261.01999999999</v>
      </c>
      <c r="AL31" s="125">
        <f t="shared" si="5"/>
        <v>21789.700000000012</v>
      </c>
    </row>
    <row r="32" spans="1:38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2141</v>
      </c>
      <c r="F32">
        <v>298019.56</v>
      </c>
      <c r="G32">
        <v>186403</v>
      </c>
      <c r="H32">
        <v>28891</v>
      </c>
      <c r="I32">
        <v>485577.67</v>
      </c>
      <c r="J32">
        <v>519652.66</v>
      </c>
      <c r="L32">
        <v>0</v>
      </c>
      <c r="M32">
        <v>16900</v>
      </c>
      <c r="P32">
        <v>0</v>
      </c>
      <c r="S32">
        <v>-10276726.4</v>
      </c>
      <c r="T32">
        <v>11903501.289999999</v>
      </c>
      <c r="U32">
        <v>68593.960000000006</v>
      </c>
      <c r="X32">
        <v>16900</v>
      </c>
      <c r="Z32">
        <v>64548</v>
      </c>
      <c r="AC32">
        <v>128344.96000000001</v>
      </c>
      <c r="AD32">
        <v>17732</v>
      </c>
      <c r="AG32" s="123">
        <f t="shared" si="6"/>
        <v>513313.56</v>
      </c>
      <c r="AH32" s="129">
        <f t="shared" si="7"/>
        <v>16900</v>
      </c>
      <c r="AI32" s="125">
        <f t="shared" si="8"/>
        <v>496413.56</v>
      </c>
      <c r="AJ32" s="130">
        <f t="shared" si="9"/>
        <v>85493.96</v>
      </c>
      <c r="AK32" s="131">
        <f t="shared" si="10"/>
        <v>210624.96000000002</v>
      </c>
      <c r="AL32" s="125">
        <f t="shared" si="5"/>
        <v>-125131.00000000001</v>
      </c>
    </row>
    <row r="33" spans="1:38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2142</v>
      </c>
      <c r="F33">
        <v>56760.4</v>
      </c>
      <c r="G33">
        <v>0</v>
      </c>
      <c r="H33">
        <v>19688.86</v>
      </c>
      <c r="I33">
        <v>1835694.92</v>
      </c>
      <c r="J33">
        <v>218289.48</v>
      </c>
      <c r="P33">
        <v>0</v>
      </c>
      <c r="S33">
        <v>371499.27</v>
      </c>
      <c r="T33">
        <v>1736316.04</v>
      </c>
      <c r="U33">
        <v>171549.15</v>
      </c>
      <c r="X33">
        <v>17200</v>
      </c>
      <c r="Z33">
        <v>67653</v>
      </c>
      <c r="AC33">
        <v>79935.88</v>
      </c>
      <c r="AD33">
        <v>18541.919999999998</v>
      </c>
      <c r="AG33" s="123">
        <f t="shared" si="6"/>
        <v>76449.260000000009</v>
      </c>
      <c r="AH33" s="129">
        <f t="shared" si="7"/>
        <v>0</v>
      </c>
      <c r="AI33" s="125">
        <f t="shared" si="8"/>
        <v>76449.260000000009</v>
      </c>
      <c r="AJ33" s="130">
        <f t="shared" si="9"/>
        <v>188749.15</v>
      </c>
      <c r="AK33" s="131">
        <f t="shared" si="10"/>
        <v>166130.79999999999</v>
      </c>
      <c r="AL33" s="125">
        <f t="shared" si="5"/>
        <v>22618.350000000006</v>
      </c>
    </row>
    <row r="34" spans="1:38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2143</v>
      </c>
      <c r="F34">
        <v>966916.4</v>
      </c>
      <c r="G34">
        <v>249445.19</v>
      </c>
      <c r="H34">
        <v>31688.41</v>
      </c>
      <c r="I34">
        <v>643931.43000000005</v>
      </c>
      <c r="J34">
        <v>372286.09</v>
      </c>
      <c r="O34">
        <v>0</v>
      </c>
      <c r="P34">
        <v>2945</v>
      </c>
      <c r="S34">
        <v>67726.86</v>
      </c>
      <c r="T34">
        <v>1214621.52</v>
      </c>
      <c r="U34">
        <v>205454.07</v>
      </c>
      <c r="V34">
        <v>920360</v>
      </c>
      <c r="X34">
        <v>200076.9</v>
      </c>
      <c r="Z34">
        <v>264186.90000000002</v>
      </c>
      <c r="AC34">
        <v>73507.070000000007</v>
      </c>
      <c r="AD34">
        <v>9222.86</v>
      </c>
      <c r="AG34" s="123">
        <f t="shared" si="6"/>
        <v>1248050</v>
      </c>
      <c r="AH34" s="129">
        <f t="shared" si="7"/>
        <v>2945</v>
      </c>
      <c r="AI34" s="125">
        <f t="shared" si="8"/>
        <v>1245105</v>
      </c>
      <c r="AJ34" s="130">
        <f t="shared" si="9"/>
        <v>1325890.97</v>
      </c>
      <c r="AK34" s="131">
        <f t="shared" si="10"/>
        <v>346916.83</v>
      </c>
      <c r="AL34" s="125">
        <f t="shared" si="5"/>
        <v>978974.1399999999</v>
      </c>
    </row>
    <row r="35" spans="1:38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2144</v>
      </c>
      <c r="F35">
        <v>210547.03</v>
      </c>
      <c r="G35">
        <v>0</v>
      </c>
      <c r="H35">
        <v>10267.67</v>
      </c>
      <c r="I35">
        <v>12.03</v>
      </c>
      <c r="J35">
        <v>75822.83</v>
      </c>
      <c r="K35">
        <v>0</v>
      </c>
      <c r="P35">
        <v>2312</v>
      </c>
      <c r="S35">
        <v>-2400856.54</v>
      </c>
      <c r="T35">
        <v>2563303.2200000002</v>
      </c>
      <c r="U35">
        <v>226976.4</v>
      </c>
      <c r="X35">
        <v>110570</v>
      </c>
      <c r="Z35">
        <v>157144</v>
      </c>
      <c r="AC35">
        <v>44411.519999999997</v>
      </c>
      <c r="AD35">
        <v>4100</v>
      </c>
      <c r="AG35" s="123">
        <f t="shared" si="6"/>
        <v>220814.7</v>
      </c>
      <c r="AH35" s="129">
        <f t="shared" si="7"/>
        <v>2312</v>
      </c>
      <c r="AI35" s="125">
        <f t="shared" si="8"/>
        <v>218502.7</v>
      </c>
      <c r="AJ35" s="130">
        <f t="shared" si="9"/>
        <v>337546.4</v>
      </c>
      <c r="AK35" s="131">
        <f t="shared" si="10"/>
        <v>205655.52</v>
      </c>
      <c r="AL35" s="125">
        <f t="shared" si="5"/>
        <v>131890.88000000003</v>
      </c>
    </row>
    <row r="36" spans="1:38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2145</v>
      </c>
      <c r="F36">
        <v>250667.74</v>
      </c>
      <c r="G36">
        <v>47073</v>
      </c>
      <c r="H36">
        <v>5534.51</v>
      </c>
      <c r="I36">
        <v>129510.49</v>
      </c>
      <c r="J36">
        <v>298862.77</v>
      </c>
      <c r="L36">
        <v>0</v>
      </c>
      <c r="M36">
        <v>8200</v>
      </c>
      <c r="P36">
        <v>5180.71</v>
      </c>
      <c r="S36">
        <v>-2853621.85</v>
      </c>
      <c r="T36">
        <v>3551030.77</v>
      </c>
      <c r="U36">
        <v>30628.66</v>
      </c>
      <c r="X36">
        <v>240292</v>
      </c>
      <c r="Y36">
        <v>122500</v>
      </c>
      <c r="Z36">
        <v>322062</v>
      </c>
      <c r="AA36">
        <v>1160</v>
      </c>
      <c r="AC36">
        <v>35132.589999999997</v>
      </c>
      <c r="AD36">
        <v>14207.19</v>
      </c>
      <c r="AG36" s="123">
        <f t="shared" si="6"/>
        <v>303275.25</v>
      </c>
      <c r="AH36" s="129">
        <f t="shared" si="7"/>
        <v>13380.71</v>
      </c>
      <c r="AI36" s="125">
        <f t="shared" si="8"/>
        <v>289894.53999999998</v>
      </c>
      <c r="AJ36" s="130">
        <f t="shared" si="9"/>
        <v>393420.66</v>
      </c>
      <c r="AK36" s="131">
        <f t="shared" si="10"/>
        <v>372561.77999999997</v>
      </c>
      <c r="AL36" s="125">
        <f t="shared" si="5"/>
        <v>20858.880000000005</v>
      </c>
    </row>
    <row r="37" spans="1:38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2146</v>
      </c>
      <c r="F37">
        <v>485703.06</v>
      </c>
      <c r="G37">
        <v>57523</v>
      </c>
      <c r="H37">
        <v>29552.99</v>
      </c>
      <c r="I37">
        <v>23972</v>
      </c>
      <c r="J37">
        <v>35</v>
      </c>
      <c r="L37">
        <v>1800</v>
      </c>
      <c r="M37">
        <v>8200</v>
      </c>
      <c r="P37">
        <v>2870.92</v>
      </c>
      <c r="S37">
        <v>-1414094.92</v>
      </c>
      <c r="T37">
        <v>1997207.95</v>
      </c>
      <c r="U37">
        <v>98640.01</v>
      </c>
      <c r="X37">
        <v>89540.5</v>
      </c>
      <c r="Y37">
        <v>20000</v>
      </c>
      <c r="Z37">
        <v>152763.5</v>
      </c>
      <c r="AC37">
        <v>49347.91</v>
      </c>
      <c r="AD37">
        <v>5267</v>
      </c>
      <c r="AG37" s="123">
        <f t="shared" si="6"/>
        <v>572779.05000000005</v>
      </c>
      <c r="AH37" s="129">
        <f t="shared" si="7"/>
        <v>12870.92</v>
      </c>
      <c r="AI37" s="125">
        <f t="shared" si="8"/>
        <v>559908.13</v>
      </c>
      <c r="AJ37" s="130">
        <f t="shared" si="9"/>
        <v>208180.51</v>
      </c>
      <c r="AK37" s="131">
        <f t="shared" si="10"/>
        <v>207378.41</v>
      </c>
      <c r="AL37" s="125">
        <f t="shared" si="5"/>
        <v>802.10000000000582</v>
      </c>
    </row>
    <row r="38" spans="1:38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2147</v>
      </c>
      <c r="F38">
        <v>219397.26</v>
      </c>
      <c r="G38">
        <v>19025.259999999998</v>
      </c>
      <c r="H38">
        <v>18704.64</v>
      </c>
      <c r="I38">
        <v>276079.39</v>
      </c>
      <c r="J38">
        <v>80533.16</v>
      </c>
      <c r="L38">
        <v>0</v>
      </c>
      <c r="M38">
        <v>20109.41</v>
      </c>
      <c r="P38">
        <v>10518.4</v>
      </c>
      <c r="S38">
        <v>-2348585.9300000002</v>
      </c>
      <c r="T38">
        <v>2854572.07</v>
      </c>
      <c r="U38">
        <v>24663.42</v>
      </c>
      <c r="V38">
        <v>887570</v>
      </c>
      <c r="X38">
        <v>200998</v>
      </c>
      <c r="Y38">
        <v>122500</v>
      </c>
      <c r="Z38">
        <v>254887</v>
      </c>
      <c r="AA38">
        <v>1140</v>
      </c>
      <c r="AC38">
        <v>898161.61</v>
      </c>
      <c r="AD38">
        <v>4417.05</v>
      </c>
      <c r="AG38" s="123">
        <f t="shared" si="6"/>
        <v>257127.16000000003</v>
      </c>
      <c r="AH38" s="129">
        <f t="shared" si="7"/>
        <v>30627.809999999998</v>
      </c>
      <c r="AI38" s="125">
        <f t="shared" si="8"/>
        <v>226499.35000000003</v>
      </c>
      <c r="AJ38" s="130">
        <f t="shared" si="9"/>
        <v>1235731.42</v>
      </c>
      <c r="AK38" s="131">
        <f t="shared" si="10"/>
        <v>1158605.6599999999</v>
      </c>
      <c r="AL38" s="125">
        <f t="shared" si="5"/>
        <v>77125.760000000009</v>
      </c>
    </row>
    <row r="39" spans="1:38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2148</v>
      </c>
      <c r="F39">
        <v>57647.56</v>
      </c>
      <c r="G39">
        <v>5516</v>
      </c>
      <c r="H39">
        <v>30651.62</v>
      </c>
      <c r="I39">
        <v>1016347.24</v>
      </c>
      <c r="J39">
        <v>191128.3</v>
      </c>
      <c r="L39">
        <v>0</v>
      </c>
      <c r="M39">
        <v>10208.379999999999</v>
      </c>
      <c r="P39">
        <v>2792</v>
      </c>
      <c r="S39">
        <v>-158565.35999999999</v>
      </c>
      <c r="T39">
        <v>1440362.48</v>
      </c>
      <c r="U39">
        <v>7578.39</v>
      </c>
      <c r="X39">
        <v>155270.5</v>
      </c>
      <c r="Y39">
        <v>122500</v>
      </c>
      <c r="Z39">
        <v>219904.5</v>
      </c>
      <c r="AC39">
        <v>42712.02</v>
      </c>
      <c r="AD39">
        <v>16239.15</v>
      </c>
      <c r="AG39" s="123">
        <f t="shared" si="6"/>
        <v>93815.18</v>
      </c>
      <c r="AH39" s="129">
        <f t="shared" si="7"/>
        <v>13000.38</v>
      </c>
      <c r="AI39" s="125">
        <f t="shared" si="8"/>
        <v>80814.799999999988</v>
      </c>
      <c r="AJ39" s="130">
        <f t="shared" si="9"/>
        <v>285348.89</v>
      </c>
      <c r="AK39" s="131">
        <f t="shared" si="10"/>
        <v>278855.67000000004</v>
      </c>
      <c r="AL39" s="125">
        <f t="shared" si="5"/>
        <v>6493.2199999999721</v>
      </c>
    </row>
    <row r="40" spans="1:38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2149</v>
      </c>
      <c r="F40">
        <v>137316.63</v>
      </c>
      <c r="G40">
        <v>1460</v>
      </c>
      <c r="H40">
        <v>18593.060000000001</v>
      </c>
      <c r="I40">
        <v>3052713.13</v>
      </c>
      <c r="J40">
        <v>67625.759999999995</v>
      </c>
      <c r="L40">
        <v>738.3</v>
      </c>
      <c r="M40">
        <v>8560</v>
      </c>
      <c r="P40">
        <v>45.91</v>
      </c>
      <c r="S40">
        <v>2788218.34</v>
      </c>
      <c r="T40">
        <v>455164.99</v>
      </c>
      <c r="U40">
        <v>5439.83</v>
      </c>
      <c r="X40">
        <v>92897</v>
      </c>
      <c r="Y40">
        <v>122500</v>
      </c>
      <c r="Z40">
        <v>140581</v>
      </c>
      <c r="AA40">
        <v>8456</v>
      </c>
      <c r="AC40">
        <v>23094.33</v>
      </c>
      <c r="AD40">
        <v>23724.46</v>
      </c>
      <c r="AG40" s="123">
        <f t="shared" si="6"/>
        <v>157369.69</v>
      </c>
      <c r="AH40" s="129">
        <f t="shared" si="7"/>
        <v>9344.2099999999991</v>
      </c>
      <c r="AI40" s="125">
        <f t="shared" si="8"/>
        <v>148025.48000000001</v>
      </c>
      <c r="AJ40" s="130">
        <f t="shared" si="9"/>
        <v>220836.83000000002</v>
      </c>
      <c r="AK40" s="131">
        <f t="shared" si="10"/>
        <v>195855.79</v>
      </c>
      <c r="AL40" s="125">
        <f t="shared" si="5"/>
        <v>24981.040000000008</v>
      </c>
    </row>
    <row r="41" spans="1:38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2150</v>
      </c>
      <c r="F41">
        <v>254764.74</v>
      </c>
      <c r="G41">
        <v>7886.95</v>
      </c>
      <c r="H41">
        <v>16810.75</v>
      </c>
      <c r="I41">
        <v>114474.78</v>
      </c>
      <c r="J41">
        <v>85228.29</v>
      </c>
      <c r="L41">
        <v>0</v>
      </c>
      <c r="M41">
        <v>9685.9500000000007</v>
      </c>
      <c r="P41">
        <v>1411</v>
      </c>
      <c r="S41">
        <v>-1460416.57</v>
      </c>
      <c r="T41">
        <v>1976836.89</v>
      </c>
      <c r="U41">
        <v>12875.73</v>
      </c>
      <c r="X41">
        <v>34671</v>
      </c>
      <c r="Y41">
        <v>122500</v>
      </c>
      <c r="Z41">
        <v>64254</v>
      </c>
      <c r="AC41">
        <v>149749.94</v>
      </c>
      <c r="AD41">
        <v>4394.55</v>
      </c>
      <c r="AG41" s="123">
        <f t="shared" si="6"/>
        <v>279462.44</v>
      </c>
      <c r="AH41" s="129">
        <f t="shared" si="7"/>
        <v>11096.95</v>
      </c>
      <c r="AI41" s="125">
        <f t="shared" si="8"/>
        <v>268365.49</v>
      </c>
      <c r="AJ41" s="130">
        <f t="shared" si="9"/>
        <v>170046.72999999998</v>
      </c>
      <c r="AK41" s="131">
        <f t="shared" si="10"/>
        <v>218398.49</v>
      </c>
      <c r="AL41" s="125">
        <f t="shared" si="5"/>
        <v>-48351.760000000009</v>
      </c>
    </row>
    <row r="42" spans="1:38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2151</v>
      </c>
      <c r="F42">
        <v>298224.32</v>
      </c>
      <c r="G42">
        <v>201815</v>
      </c>
      <c r="H42">
        <v>82491.179999999993</v>
      </c>
      <c r="I42">
        <v>310861.8</v>
      </c>
      <c r="J42">
        <v>51598.06</v>
      </c>
      <c r="M42">
        <v>14455</v>
      </c>
      <c r="P42">
        <v>1798.23</v>
      </c>
      <c r="S42">
        <v>-874037.18</v>
      </c>
      <c r="T42">
        <v>1732965.71</v>
      </c>
      <c r="U42">
        <v>34750.67</v>
      </c>
      <c r="X42">
        <v>126472.5</v>
      </c>
      <c r="Y42">
        <v>122500</v>
      </c>
      <c r="Z42">
        <v>161690.5</v>
      </c>
      <c r="AC42">
        <v>43689.53</v>
      </c>
      <c r="AD42">
        <v>8534.5400000000009</v>
      </c>
      <c r="AG42" s="123">
        <f t="shared" ref="AG42:AG70" si="11">SUM(F42:H42)</f>
        <v>582530.5</v>
      </c>
      <c r="AH42" s="129">
        <f t="shared" ref="AH42:AH70" si="12">SUM(L42:Q42)</f>
        <v>16253.23</v>
      </c>
      <c r="AI42" s="125">
        <f t="shared" si="8"/>
        <v>566277.27</v>
      </c>
      <c r="AJ42" s="130">
        <f t="shared" si="9"/>
        <v>283723.17</v>
      </c>
      <c r="AK42" s="131">
        <f t="shared" si="10"/>
        <v>213914.57</v>
      </c>
      <c r="AL42" s="125">
        <f t="shared" si="5"/>
        <v>69808.599999999977</v>
      </c>
    </row>
    <row r="43" spans="1:38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2152</v>
      </c>
      <c r="F43">
        <v>185420.22</v>
      </c>
      <c r="G43">
        <v>17547</v>
      </c>
      <c r="H43">
        <v>30947.56</v>
      </c>
      <c r="I43">
        <v>275011.07</v>
      </c>
      <c r="J43">
        <v>218</v>
      </c>
      <c r="L43">
        <v>0</v>
      </c>
      <c r="M43">
        <v>12937.71</v>
      </c>
      <c r="P43">
        <v>1689.04</v>
      </c>
      <c r="S43">
        <v>-1668034.45</v>
      </c>
      <c r="T43">
        <v>2083523.09</v>
      </c>
      <c r="U43">
        <v>13157.2</v>
      </c>
      <c r="X43">
        <v>114310</v>
      </c>
      <c r="Y43">
        <v>129700</v>
      </c>
      <c r="Z43">
        <v>148144</v>
      </c>
      <c r="AC43">
        <v>28328.080000000002</v>
      </c>
      <c r="AD43">
        <v>1666.66</v>
      </c>
      <c r="AG43" s="123">
        <f t="shared" si="11"/>
        <v>233914.78</v>
      </c>
      <c r="AH43" s="129">
        <f t="shared" si="12"/>
        <v>14626.75</v>
      </c>
      <c r="AI43" s="125">
        <f t="shared" si="8"/>
        <v>219288.03</v>
      </c>
      <c r="AJ43" s="130">
        <f t="shared" si="9"/>
        <v>257167.2</v>
      </c>
      <c r="AK43" s="131">
        <f t="shared" si="10"/>
        <v>178138.74000000002</v>
      </c>
      <c r="AL43" s="125">
        <f t="shared" si="5"/>
        <v>79028.459999999992</v>
      </c>
    </row>
    <row r="44" spans="1:38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2153</v>
      </c>
      <c r="F44">
        <v>797278.82</v>
      </c>
      <c r="G44">
        <v>28214.51</v>
      </c>
      <c r="H44">
        <v>57209.26</v>
      </c>
      <c r="I44">
        <v>3822301.61</v>
      </c>
      <c r="J44">
        <v>371700.38</v>
      </c>
      <c r="L44">
        <v>2200</v>
      </c>
      <c r="M44">
        <v>10446.379999999999</v>
      </c>
      <c r="P44">
        <v>2404.36</v>
      </c>
      <c r="Q44">
        <v>1456</v>
      </c>
      <c r="S44">
        <v>4474472.92</v>
      </c>
      <c r="T44">
        <v>664987.81999999995</v>
      </c>
      <c r="U44">
        <v>46045.69</v>
      </c>
      <c r="X44">
        <v>93373</v>
      </c>
      <c r="Z44">
        <v>143990</v>
      </c>
      <c r="AC44">
        <v>37851.879999999997</v>
      </c>
      <c r="AD44">
        <v>29639.71</v>
      </c>
      <c r="AF44">
        <v>7200</v>
      </c>
      <c r="AG44" s="123">
        <f t="shared" si="11"/>
        <v>882702.59</v>
      </c>
      <c r="AH44" s="129">
        <f t="shared" si="12"/>
        <v>16506.739999999998</v>
      </c>
      <c r="AI44" s="125">
        <f t="shared" si="8"/>
        <v>866195.85</v>
      </c>
      <c r="AJ44" s="130">
        <f t="shared" si="9"/>
        <v>139418.69</v>
      </c>
      <c r="AK44" s="131">
        <f t="shared" si="10"/>
        <v>218681.59</v>
      </c>
      <c r="AL44" s="125">
        <f t="shared" si="5"/>
        <v>-79262.899999999994</v>
      </c>
    </row>
    <row r="45" spans="1:38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2154</v>
      </c>
      <c r="F45">
        <v>122825.25</v>
      </c>
      <c r="G45">
        <v>29516</v>
      </c>
      <c r="H45">
        <v>30254.16</v>
      </c>
      <c r="I45">
        <v>432234.77</v>
      </c>
      <c r="J45">
        <v>6177.3</v>
      </c>
      <c r="L45">
        <v>1000</v>
      </c>
      <c r="M45">
        <v>19295.419999999998</v>
      </c>
      <c r="P45">
        <v>2869.25</v>
      </c>
      <c r="S45">
        <v>-939949.3</v>
      </c>
      <c r="T45">
        <v>1500565.11</v>
      </c>
      <c r="U45">
        <v>22703.55</v>
      </c>
      <c r="X45">
        <v>51978.5</v>
      </c>
      <c r="Y45">
        <v>122500</v>
      </c>
      <c r="Z45">
        <v>119820.5</v>
      </c>
      <c r="AC45">
        <v>35100.03</v>
      </c>
      <c r="AD45">
        <v>5034.5200000000004</v>
      </c>
      <c r="AG45" s="123">
        <f t="shared" si="11"/>
        <v>182595.41</v>
      </c>
      <c r="AH45" s="129">
        <f t="shared" si="12"/>
        <v>23164.67</v>
      </c>
      <c r="AI45" s="125">
        <f t="shared" si="8"/>
        <v>159430.74</v>
      </c>
      <c r="AJ45" s="130">
        <f t="shared" si="9"/>
        <v>197182.05</v>
      </c>
      <c r="AK45" s="131">
        <f t="shared" si="10"/>
        <v>159955.04999999999</v>
      </c>
      <c r="AL45" s="125">
        <f t="shared" si="5"/>
        <v>37227</v>
      </c>
    </row>
    <row r="46" spans="1:38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2155</v>
      </c>
      <c r="F46">
        <v>89240.29</v>
      </c>
      <c r="G46">
        <v>11220</v>
      </c>
      <c r="H46">
        <v>66130.2</v>
      </c>
      <c r="I46">
        <v>4</v>
      </c>
      <c r="J46">
        <v>33</v>
      </c>
      <c r="M46">
        <v>29255.759999999998</v>
      </c>
      <c r="P46">
        <v>2745</v>
      </c>
      <c r="S46">
        <v>-2176782.7599999998</v>
      </c>
      <c r="T46">
        <v>2280594.58</v>
      </c>
      <c r="U46">
        <v>9091.2999999999993</v>
      </c>
      <c r="X46">
        <v>179445</v>
      </c>
      <c r="Y46">
        <v>122500</v>
      </c>
      <c r="Z46">
        <v>236976</v>
      </c>
      <c r="AC46">
        <v>23242.39</v>
      </c>
      <c r="AD46">
        <v>3</v>
      </c>
      <c r="AF46">
        <v>20000</v>
      </c>
      <c r="AG46" s="123">
        <f t="shared" si="11"/>
        <v>166590.49</v>
      </c>
      <c r="AH46" s="129">
        <f t="shared" si="12"/>
        <v>32000.76</v>
      </c>
      <c r="AI46" s="125">
        <f t="shared" si="8"/>
        <v>134589.72999999998</v>
      </c>
      <c r="AJ46" s="130">
        <f t="shared" si="9"/>
        <v>311036.3</v>
      </c>
      <c r="AK46" s="131">
        <f t="shared" si="10"/>
        <v>280221.39</v>
      </c>
      <c r="AL46" s="125">
        <f t="shared" si="5"/>
        <v>30814.909999999974</v>
      </c>
    </row>
    <row r="47" spans="1:38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2156</v>
      </c>
      <c r="F47">
        <v>97446.82</v>
      </c>
      <c r="G47">
        <v>255201.78</v>
      </c>
      <c r="H47">
        <v>206224.8</v>
      </c>
      <c r="I47">
        <v>5023208.5</v>
      </c>
      <c r="J47">
        <v>388179.81</v>
      </c>
      <c r="L47">
        <v>0</v>
      </c>
      <c r="M47">
        <v>0</v>
      </c>
      <c r="O47">
        <v>198000</v>
      </c>
      <c r="P47">
        <v>3749.26</v>
      </c>
      <c r="S47">
        <v>3719459.88</v>
      </c>
      <c r="T47">
        <v>2114009</v>
      </c>
      <c r="X47">
        <v>88000.5</v>
      </c>
      <c r="Y47">
        <v>42000</v>
      </c>
      <c r="Z47">
        <v>121640.5</v>
      </c>
      <c r="AC47">
        <v>41129.75</v>
      </c>
      <c r="AD47">
        <v>32186.68</v>
      </c>
      <c r="AG47" s="123">
        <f t="shared" si="11"/>
        <v>558873.39999999991</v>
      </c>
      <c r="AH47" s="129">
        <f t="shared" si="12"/>
        <v>201749.26</v>
      </c>
      <c r="AI47" s="125">
        <f t="shared" si="8"/>
        <v>357124.1399999999</v>
      </c>
      <c r="AJ47" s="130">
        <f t="shared" si="9"/>
        <v>130000.5</v>
      </c>
      <c r="AK47" s="131">
        <f t="shared" si="10"/>
        <v>194956.93</v>
      </c>
      <c r="AL47" s="125">
        <f t="shared" si="5"/>
        <v>-64956.429999999993</v>
      </c>
    </row>
    <row r="48" spans="1:38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2157</v>
      </c>
      <c r="F48">
        <v>221484.57</v>
      </c>
      <c r="G48">
        <v>26622.17</v>
      </c>
      <c r="H48">
        <v>19274.900000000001</v>
      </c>
      <c r="I48">
        <v>1531556.81</v>
      </c>
      <c r="J48">
        <v>315938.88</v>
      </c>
      <c r="M48">
        <v>108000</v>
      </c>
      <c r="P48">
        <v>17062</v>
      </c>
      <c r="S48">
        <v>424488.87</v>
      </c>
      <c r="T48">
        <v>1646714.98</v>
      </c>
      <c r="U48">
        <v>10932.01</v>
      </c>
      <c r="X48">
        <v>104345.5</v>
      </c>
      <c r="Z48">
        <v>152465.5</v>
      </c>
      <c r="AC48">
        <v>21061.01</v>
      </c>
      <c r="AD48">
        <v>23139.52</v>
      </c>
      <c r="AG48" s="123">
        <f t="shared" si="11"/>
        <v>267381.64</v>
      </c>
      <c r="AH48" s="129">
        <f t="shared" si="12"/>
        <v>125062</v>
      </c>
      <c r="AI48" s="125">
        <f t="shared" si="8"/>
        <v>142319.64000000001</v>
      </c>
      <c r="AJ48" s="130">
        <f t="shared" si="9"/>
        <v>115277.51</v>
      </c>
      <c r="AK48" s="131">
        <f t="shared" si="10"/>
        <v>196666.03</v>
      </c>
      <c r="AL48" s="125">
        <f t="shared" si="5"/>
        <v>-81388.52</v>
      </c>
    </row>
    <row r="49" spans="1:38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2158</v>
      </c>
      <c r="F49">
        <v>514831.61</v>
      </c>
      <c r="G49">
        <v>8453</v>
      </c>
      <c r="H49">
        <v>330628.52</v>
      </c>
      <c r="I49">
        <v>839352.65</v>
      </c>
      <c r="J49">
        <v>254160.39</v>
      </c>
      <c r="M49">
        <v>0</v>
      </c>
      <c r="O49">
        <v>0</v>
      </c>
      <c r="P49">
        <v>2025</v>
      </c>
      <c r="S49">
        <v>-226688.05</v>
      </c>
      <c r="T49">
        <v>2273364.33</v>
      </c>
      <c r="U49">
        <v>11309.27</v>
      </c>
      <c r="X49">
        <v>58984</v>
      </c>
      <c r="Z49">
        <v>113542</v>
      </c>
      <c r="AC49">
        <v>35271.5</v>
      </c>
      <c r="AD49">
        <v>22754.880000000001</v>
      </c>
      <c r="AG49" s="123">
        <f t="shared" si="11"/>
        <v>853913.13</v>
      </c>
      <c r="AH49" s="129">
        <f t="shared" si="12"/>
        <v>2025</v>
      </c>
      <c r="AI49" s="125">
        <f t="shared" si="8"/>
        <v>851888.13</v>
      </c>
      <c r="AJ49" s="130">
        <f t="shared" si="9"/>
        <v>70293.27</v>
      </c>
      <c r="AK49" s="131">
        <f t="shared" si="10"/>
        <v>171568.38</v>
      </c>
      <c r="AL49" s="125">
        <f t="shared" si="5"/>
        <v>-101275.11</v>
      </c>
    </row>
    <row r="50" spans="1:38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2159</v>
      </c>
      <c r="F50">
        <v>772894.18</v>
      </c>
      <c r="G50">
        <v>153707.76</v>
      </c>
      <c r="H50">
        <v>0</v>
      </c>
      <c r="I50">
        <v>19368.580000000002</v>
      </c>
      <c r="J50">
        <v>698977.06</v>
      </c>
      <c r="M50">
        <v>0</v>
      </c>
      <c r="P50">
        <v>2121.1999999999998</v>
      </c>
      <c r="S50">
        <v>-621463.54</v>
      </c>
      <c r="T50">
        <v>2191305.25</v>
      </c>
      <c r="U50">
        <v>117160.08</v>
      </c>
      <c r="Z50">
        <v>1188</v>
      </c>
      <c r="AC50">
        <v>26528.080000000002</v>
      </c>
      <c r="AD50">
        <v>11459.33</v>
      </c>
      <c r="AF50">
        <v>5000</v>
      </c>
      <c r="AG50" s="123">
        <f t="shared" si="11"/>
        <v>926601.94000000006</v>
      </c>
      <c r="AH50" s="129">
        <f t="shared" si="12"/>
        <v>2121.1999999999998</v>
      </c>
      <c r="AI50" s="125">
        <f t="shared" si="8"/>
        <v>924480.74000000011</v>
      </c>
      <c r="AJ50" s="130">
        <f t="shared" si="9"/>
        <v>117160.08</v>
      </c>
      <c r="AK50" s="131">
        <f t="shared" si="10"/>
        <v>44175.41</v>
      </c>
      <c r="AL50" s="125">
        <f t="shared" si="5"/>
        <v>72984.67</v>
      </c>
    </row>
    <row r="51" spans="1:38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2160</v>
      </c>
      <c r="F51">
        <v>966280.49</v>
      </c>
      <c r="G51">
        <v>315271.40000000002</v>
      </c>
      <c r="H51">
        <v>233332.29</v>
      </c>
      <c r="I51">
        <v>933150.4</v>
      </c>
      <c r="J51">
        <v>2344868.66</v>
      </c>
      <c r="L51">
        <v>0</v>
      </c>
      <c r="M51">
        <v>0</v>
      </c>
      <c r="P51">
        <v>415</v>
      </c>
      <c r="S51">
        <v>2771232.38</v>
      </c>
      <c r="T51">
        <v>2281491.52</v>
      </c>
      <c r="U51">
        <v>221583.33</v>
      </c>
      <c r="X51">
        <v>350616.6</v>
      </c>
      <c r="Z51">
        <v>409231.6</v>
      </c>
      <c r="AC51">
        <v>395939.07</v>
      </c>
      <c r="AD51">
        <v>17264.919999999998</v>
      </c>
      <c r="AE51">
        <v>10000</v>
      </c>
      <c r="AG51" s="123">
        <f t="shared" si="11"/>
        <v>1514884.1800000002</v>
      </c>
      <c r="AH51" s="129">
        <f t="shared" si="12"/>
        <v>415</v>
      </c>
      <c r="AI51" s="125">
        <f t="shared" si="8"/>
        <v>1514469.1800000002</v>
      </c>
      <c r="AJ51" s="130">
        <f t="shared" si="9"/>
        <v>572199.92999999993</v>
      </c>
      <c r="AK51" s="131">
        <f t="shared" si="10"/>
        <v>832435.59</v>
      </c>
      <c r="AL51" s="125">
        <f t="shared" si="5"/>
        <v>-260235.66000000003</v>
      </c>
    </row>
    <row r="52" spans="1:38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2161</v>
      </c>
      <c r="F52">
        <v>307586.87</v>
      </c>
      <c r="G52">
        <v>125791.97</v>
      </c>
      <c r="H52">
        <v>188459.63</v>
      </c>
      <c r="I52">
        <v>42193.14</v>
      </c>
      <c r="J52">
        <v>1960947.47</v>
      </c>
      <c r="L52">
        <v>0</v>
      </c>
      <c r="M52">
        <v>0</v>
      </c>
      <c r="P52">
        <v>9788.11</v>
      </c>
      <c r="S52">
        <v>188732.13</v>
      </c>
      <c r="T52">
        <v>2647377.69</v>
      </c>
      <c r="U52">
        <v>115390.7</v>
      </c>
      <c r="X52">
        <v>173359.3</v>
      </c>
      <c r="Z52">
        <v>195744.3</v>
      </c>
      <c r="AC52">
        <v>295071.83</v>
      </c>
      <c r="AD52">
        <v>13852.72</v>
      </c>
      <c r="AE52">
        <v>5000</v>
      </c>
      <c r="AG52" s="123">
        <f t="shared" si="11"/>
        <v>621838.47</v>
      </c>
      <c r="AH52" s="129">
        <f t="shared" si="12"/>
        <v>9788.11</v>
      </c>
      <c r="AI52" s="125">
        <f t="shared" si="8"/>
        <v>612050.36</v>
      </c>
      <c r="AJ52" s="130">
        <f t="shared" si="9"/>
        <v>288750</v>
      </c>
      <c r="AK52" s="131">
        <f t="shared" si="10"/>
        <v>509668.85</v>
      </c>
      <c r="AL52" s="125">
        <f t="shared" si="5"/>
        <v>-220918.84999999998</v>
      </c>
    </row>
    <row r="53" spans="1:38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2162</v>
      </c>
      <c r="F53">
        <v>2174708.71</v>
      </c>
      <c r="G53">
        <v>280428.53999999998</v>
      </c>
      <c r="H53">
        <v>281660.59999999998</v>
      </c>
      <c r="I53">
        <v>14</v>
      </c>
      <c r="J53">
        <v>507977.84</v>
      </c>
      <c r="L53">
        <v>0</v>
      </c>
      <c r="M53">
        <v>0</v>
      </c>
      <c r="N53">
        <v>299520</v>
      </c>
      <c r="P53">
        <v>6455.31</v>
      </c>
      <c r="S53">
        <v>-1749568.31</v>
      </c>
      <c r="T53">
        <v>4706462.17</v>
      </c>
      <c r="U53">
        <v>181020.58</v>
      </c>
      <c r="X53">
        <v>139810.70000000001</v>
      </c>
      <c r="Z53">
        <v>182211.7</v>
      </c>
      <c r="AA53">
        <v>1000</v>
      </c>
      <c r="AC53">
        <v>141908.46</v>
      </c>
      <c r="AD53">
        <v>8790.6</v>
      </c>
      <c r="AE53">
        <v>5000</v>
      </c>
      <c r="AG53" s="123">
        <f t="shared" si="11"/>
        <v>2736797.85</v>
      </c>
      <c r="AH53" s="129">
        <f t="shared" si="12"/>
        <v>305975.31</v>
      </c>
      <c r="AI53" s="125">
        <f t="shared" si="8"/>
        <v>2430822.54</v>
      </c>
      <c r="AJ53" s="130">
        <f t="shared" si="9"/>
        <v>320831.28000000003</v>
      </c>
      <c r="AK53" s="131">
        <f t="shared" si="10"/>
        <v>338910.76</v>
      </c>
      <c r="AL53" s="125">
        <f t="shared" si="5"/>
        <v>-18079.479999999981</v>
      </c>
    </row>
    <row r="54" spans="1:38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2163</v>
      </c>
      <c r="F54">
        <v>182368.37</v>
      </c>
      <c r="G54">
        <v>168425.04</v>
      </c>
      <c r="H54">
        <v>42901.34</v>
      </c>
      <c r="I54">
        <v>1591878.49</v>
      </c>
      <c r="J54">
        <v>893333.69</v>
      </c>
      <c r="K54"/>
      <c r="L54"/>
      <c r="M54">
        <v>18900</v>
      </c>
      <c r="N54"/>
      <c r="O54"/>
      <c r="P54">
        <v>2779</v>
      </c>
      <c r="Q54"/>
      <c r="R54"/>
      <c r="S54">
        <v>1918868.68</v>
      </c>
      <c r="T54">
        <v>954921</v>
      </c>
      <c r="U54">
        <v>173154.19</v>
      </c>
      <c r="V54"/>
      <c r="W54"/>
      <c r="X54">
        <v>98564.5</v>
      </c>
      <c r="Y54"/>
      <c r="Z54">
        <v>165763.5</v>
      </c>
      <c r="AA54"/>
      <c r="AB54"/>
      <c r="AC54">
        <v>67010.97</v>
      </c>
      <c r="AD54">
        <v>55505.97</v>
      </c>
      <c r="AE54"/>
      <c r="AF54"/>
      <c r="AG54" s="123">
        <f t="shared" si="11"/>
        <v>393694.75</v>
      </c>
      <c r="AH54" s="129">
        <f t="shared" si="12"/>
        <v>21679</v>
      </c>
      <c r="AI54" s="125">
        <f t="shared" si="8"/>
        <v>372015.75</v>
      </c>
      <c r="AJ54" s="130">
        <f t="shared" si="9"/>
        <v>271718.69</v>
      </c>
      <c r="AK54" s="131">
        <f t="shared" si="10"/>
        <v>288280.44</v>
      </c>
      <c r="AL54" s="176">
        <f t="shared" si="5"/>
        <v>-16561.75</v>
      </c>
    </row>
    <row r="55" spans="1:38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2164</v>
      </c>
      <c r="F55">
        <v>1757214.17</v>
      </c>
      <c r="G55">
        <v>2962</v>
      </c>
      <c r="H55">
        <v>54166.27</v>
      </c>
      <c r="I55">
        <v>1012400.68</v>
      </c>
      <c r="J55">
        <v>373453.14</v>
      </c>
      <c r="K55"/>
      <c r="L55"/>
      <c r="M55">
        <v>49833.01</v>
      </c>
      <c r="N55"/>
      <c r="O55"/>
      <c r="P55">
        <v>700</v>
      </c>
      <c r="Q55"/>
      <c r="R55"/>
      <c r="S55">
        <v>597838.57999999996</v>
      </c>
      <c r="T55">
        <v>2528782.23</v>
      </c>
      <c r="U55">
        <v>88538.97</v>
      </c>
      <c r="V55"/>
      <c r="W55"/>
      <c r="X55">
        <v>155248.16</v>
      </c>
      <c r="Y55">
        <v>24000</v>
      </c>
      <c r="Z55">
        <v>169923.16</v>
      </c>
      <c r="AA55"/>
      <c r="AB55"/>
      <c r="AC55">
        <v>60216.67</v>
      </c>
      <c r="AD55">
        <v>14604.86</v>
      </c>
      <c r="AE55"/>
      <c r="AF55"/>
      <c r="AG55" s="123">
        <f t="shared" si="11"/>
        <v>1814342.44</v>
      </c>
      <c r="AH55" s="129">
        <f t="shared" si="12"/>
        <v>50533.01</v>
      </c>
      <c r="AI55" s="125">
        <f t="shared" si="8"/>
        <v>1763809.43</v>
      </c>
      <c r="AJ55" s="130">
        <f t="shared" si="9"/>
        <v>267787.13</v>
      </c>
      <c r="AK55" s="131">
        <f t="shared" si="10"/>
        <v>244744.69</v>
      </c>
      <c r="AL55" s="176">
        <f t="shared" si="5"/>
        <v>23042.440000000002</v>
      </c>
    </row>
    <row r="56" spans="1:38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2165</v>
      </c>
      <c r="F56">
        <v>79752.09</v>
      </c>
      <c r="G56">
        <v>203094</v>
      </c>
      <c r="H56">
        <v>67088</v>
      </c>
      <c r="I56">
        <v>533014.93000000005</v>
      </c>
      <c r="J56">
        <v>144853.96</v>
      </c>
      <c r="K56"/>
      <c r="L56"/>
      <c r="M56">
        <v>68056.61</v>
      </c>
      <c r="N56"/>
      <c r="O56"/>
      <c r="P56">
        <v>6402</v>
      </c>
      <c r="Q56">
        <v>60</v>
      </c>
      <c r="R56"/>
      <c r="S56">
        <v>-1475145.44</v>
      </c>
      <c r="T56">
        <v>2500517.0699999998</v>
      </c>
      <c r="U56">
        <v>100047.8</v>
      </c>
      <c r="V56"/>
      <c r="W56"/>
      <c r="X56">
        <v>189537.66</v>
      </c>
      <c r="Y56"/>
      <c r="Z56">
        <v>205918.66</v>
      </c>
      <c r="AA56">
        <v>6000</v>
      </c>
      <c r="AB56"/>
      <c r="AC56">
        <v>134359.48000000001</v>
      </c>
      <c r="AD56">
        <v>15394.58</v>
      </c>
      <c r="AE56"/>
      <c r="AF56"/>
      <c r="AG56" s="123">
        <f t="shared" si="11"/>
        <v>349934.08999999997</v>
      </c>
      <c r="AH56" s="129">
        <f t="shared" si="12"/>
        <v>74518.61</v>
      </c>
      <c r="AI56" s="125">
        <f t="shared" si="8"/>
        <v>275415.48</v>
      </c>
      <c r="AJ56" s="130">
        <f t="shared" si="9"/>
        <v>289585.46000000002</v>
      </c>
      <c r="AK56" s="131">
        <f t="shared" si="10"/>
        <v>361672.72000000003</v>
      </c>
      <c r="AL56" s="176">
        <f t="shared" si="5"/>
        <v>-72087.260000000009</v>
      </c>
    </row>
    <row r="57" spans="1:38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2166</v>
      </c>
      <c r="F57">
        <v>348511.45</v>
      </c>
      <c r="G57">
        <v>19281</v>
      </c>
      <c r="H57">
        <v>14254.59</v>
      </c>
      <c r="I57">
        <v>258466.19</v>
      </c>
      <c r="J57">
        <v>189452.18</v>
      </c>
      <c r="K57"/>
      <c r="L57"/>
      <c r="M57">
        <v>46627</v>
      </c>
      <c r="N57"/>
      <c r="O57"/>
      <c r="P57">
        <v>2130</v>
      </c>
      <c r="Q57"/>
      <c r="R57"/>
      <c r="S57">
        <v>-1141766.75</v>
      </c>
      <c r="T57">
        <v>1946573.94</v>
      </c>
      <c r="U57">
        <v>163563.81</v>
      </c>
      <c r="V57"/>
      <c r="W57"/>
      <c r="X57">
        <v>203751</v>
      </c>
      <c r="Y57"/>
      <c r="Z57">
        <v>258139</v>
      </c>
      <c r="AA57"/>
      <c r="AB57"/>
      <c r="AC57">
        <v>96247.85</v>
      </c>
      <c r="AD57">
        <v>24526.74</v>
      </c>
      <c r="AE57"/>
      <c r="AF57">
        <v>12000</v>
      </c>
      <c r="AG57" s="123">
        <f t="shared" si="11"/>
        <v>382047.04000000004</v>
      </c>
      <c r="AH57" s="129">
        <f t="shared" si="12"/>
        <v>48757</v>
      </c>
      <c r="AI57" s="125">
        <f t="shared" si="8"/>
        <v>333290.04000000004</v>
      </c>
      <c r="AJ57" s="130">
        <f t="shared" si="9"/>
        <v>367314.81</v>
      </c>
      <c r="AK57" s="131">
        <f t="shared" si="10"/>
        <v>390913.58999999997</v>
      </c>
      <c r="AL57" s="176">
        <f t="shared" si="5"/>
        <v>-23598.77999999997</v>
      </c>
    </row>
    <row r="58" spans="1:38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2167</v>
      </c>
      <c r="F58">
        <v>726090.61</v>
      </c>
      <c r="G58">
        <v>4647</v>
      </c>
      <c r="H58">
        <v>10840.48</v>
      </c>
      <c r="I58">
        <v>522406.34</v>
      </c>
      <c r="J58">
        <v>179843.66</v>
      </c>
      <c r="K58"/>
      <c r="L58"/>
      <c r="M58">
        <v>49360.66</v>
      </c>
      <c r="N58"/>
      <c r="O58"/>
      <c r="P58">
        <v>599</v>
      </c>
      <c r="Q58"/>
      <c r="R58"/>
      <c r="S58">
        <v>626140.97</v>
      </c>
      <c r="T58">
        <v>980950.37</v>
      </c>
      <c r="U58">
        <v>80130.45</v>
      </c>
      <c r="V58"/>
      <c r="W58"/>
      <c r="X58">
        <v>142698.5</v>
      </c>
      <c r="Y58"/>
      <c r="Z58">
        <v>156795.5</v>
      </c>
      <c r="AA58"/>
      <c r="AB58"/>
      <c r="AC58">
        <v>155048.68</v>
      </c>
      <c r="AD58">
        <v>12207.68</v>
      </c>
      <c r="AE58"/>
      <c r="AF58">
        <v>112000</v>
      </c>
      <c r="AG58" s="123">
        <f t="shared" si="11"/>
        <v>741578.09</v>
      </c>
      <c r="AH58" s="129">
        <f t="shared" si="12"/>
        <v>49959.66</v>
      </c>
      <c r="AI58" s="125">
        <f t="shared" si="8"/>
        <v>691618.42999999993</v>
      </c>
      <c r="AJ58" s="130">
        <f t="shared" si="9"/>
        <v>222828.95</v>
      </c>
      <c r="AK58" s="131">
        <f t="shared" si="10"/>
        <v>436051.86</v>
      </c>
      <c r="AL58" s="176">
        <f t="shared" si="5"/>
        <v>-213222.90999999997</v>
      </c>
    </row>
    <row r="59" spans="1:38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2168</v>
      </c>
      <c r="F59">
        <v>64103.41</v>
      </c>
      <c r="G59">
        <v>19672</v>
      </c>
      <c r="H59">
        <v>12281.85</v>
      </c>
      <c r="I59">
        <v>314788.95</v>
      </c>
      <c r="J59">
        <v>72909.42</v>
      </c>
      <c r="K59"/>
      <c r="L59"/>
      <c r="M59">
        <v>53136.06</v>
      </c>
      <c r="N59"/>
      <c r="O59"/>
      <c r="P59">
        <v>1339</v>
      </c>
      <c r="Q59"/>
      <c r="R59"/>
      <c r="S59">
        <v>-1229868.3500000001</v>
      </c>
      <c r="T59">
        <v>1692734</v>
      </c>
      <c r="U59">
        <v>81465.350000000006</v>
      </c>
      <c r="V59"/>
      <c r="W59"/>
      <c r="X59">
        <v>73724</v>
      </c>
      <c r="Y59"/>
      <c r="Z59">
        <v>88782</v>
      </c>
      <c r="AA59"/>
      <c r="AB59"/>
      <c r="AC59">
        <v>84935</v>
      </c>
      <c r="AD59">
        <v>15057.43</v>
      </c>
      <c r="AE59"/>
      <c r="AF59"/>
      <c r="AG59" s="123">
        <f t="shared" si="11"/>
        <v>96057.260000000009</v>
      </c>
      <c r="AH59" s="129">
        <f t="shared" si="12"/>
        <v>54475.06</v>
      </c>
      <c r="AI59" s="125">
        <f t="shared" si="8"/>
        <v>41582.200000000012</v>
      </c>
      <c r="AJ59" s="130">
        <f t="shared" si="9"/>
        <v>155189.35</v>
      </c>
      <c r="AK59" s="131">
        <f t="shared" si="10"/>
        <v>188774.43</v>
      </c>
      <c r="AL59" s="176">
        <f t="shared" si="5"/>
        <v>-33585.079999999987</v>
      </c>
    </row>
    <row r="60" spans="1:38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2169</v>
      </c>
      <c r="F60">
        <v>300469.53999999998</v>
      </c>
      <c r="G60">
        <v>1500</v>
      </c>
      <c r="H60">
        <v>16492.580000000002</v>
      </c>
      <c r="I60">
        <v>654680.64</v>
      </c>
      <c r="J60">
        <v>301961.27</v>
      </c>
      <c r="K60"/>
      <c r="L60">
        <v>0</v>
      </c>
      <c r="M60">
        <v>29440</v>
      </c>
      <c r="N60"/>
      <c r="O60"/>
      <c r="P60">
        <v>0</v>
      </c>
      <c r="Q60"/>
      <c r="R60"/>
      <c r="S60">
        <v>-1123318.67</v>
      </c>
      <c r="T60">
        <v>2210713.7999999998</v>
      </c>
      <c r="U60">
        <v>286211.61</v>
      </c>
      <c r="V60"/>
      <c r="W60"/>
      <c r="X60">
        <v>139911.1</v>
      </c>
      <c r="Y60"/>
      <c r="Z60">
        <v>196059.1</v>
      </c>
      <c r="AA60"/>
      <c r="AB60"/>
      <c r="AC60">
        <v>51759.51</v>
      </c>
      <c r="AD60">
        <v>19695.2</v>
      </c>
      <c r="AE60"/>
      <c r="AF60">
        <v>340</v>
      </c>
      <c r="AG60" s="123">
        <f t="shared" si="11"/>
        <v>318462.12</v>
      </c>
      <c r="AH60" s="129">
        <f t="shared" si="12"/>
        <v>29440</v>
      </c>
      <c r="AI60" s="125">
        <f t="shared" si="8"/>
        <v>289022.12</v>
      </c>
      <c r="AJ60" s="130">
        <f t="shared" si="9"/>
        <v>426122.70999999996</v>
      </c>
      <c r="AK60" s="131">
        <f t="shared" si="10"/>
        <v>267853.81</v>
      </c>
      <c r="AL60" s="125">
        <f t="shared" si="5"/>
        <v>158268.89999999997</v>
      </c>
    </row>
    <row r="61" spans="1:38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2170</v>
      </c>
      <c r="F61">
        <v>329311.40999999997</v>
      </c>
      <c r="G61">
        <v>174647</v>
      </c>
      <c r="H61">
        <v>48422.23</v>
      </c>
      <c r="I61">
        <v>891286.1</v>
      </c>
      <c r="J61">
        <v>351546.16</v>
      </c>
      <c r="L61">
        <v>0</v>
      </c>
      <c r="M61">
        <v>16810</v>
      </c>
      <c r="P61">
        <v>20483</v>
      </c>
      <c r="S61">
        <v>100316.24</v>
      </c>
      <c r="T61">
        <v>1549075.07</v>
      </c>
      <c r="U61">
        <v>324088.3</v>
      </c>
      <c r="X61">
        <v>245581</v>
      </c>
      <c r="Z61">
        <v>296801</v>
      </c>
      <c r="AB61">
        <v>1400</v>
      </c>
      <c r="AC61">
        <v>143030.39000000001</v>
      </c>
      <c r="AD61">
        <v>13576.32</v>
      </c>
      <c r="AF61">
        <v>6333</v>
      </c>
      <c r="AG61" s="123">
        <f t="shared" si="11"/>
        <v>552380.64</v>
      </c>
      <c r="AH61" s="129">
        <f t="shared" si="12"/>
        <v>37293</v>
      </c>
      <c r="AI61" s="125">
        <f t="shared" si="8"/>
        <v>515087.64</v>
      </c>
      <c r="AJ61" s="130">
        <f t="shared" si="9"/>
        <v>569669.30000000005</v>
      </c>
      <c r="AK61" s="131">
        <f t="shared" si="10"/>
        <v>461140.71</v>
      </c>
      <c r="AL61" s="125">
        <f t="shared" si="5"/>
        <v>108528.59000000003</v>
      </c>
    </row>
    <row r="62" spans="1:38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2171</v>
      </c>
      <c r="F62">
        <v>429287.73</v>
      </c>
      <c r="G62">
        <v>74797</v>
      </c>
      <c r="H62">
        <v>18262.32</v>
      </c>
      <c r="I62">
        <v>2071776.58</v>
      </c>
      <c r="J62">
        <v>186027</v>
      </c>
      <c r="L62">
        <v>0</v>
      </c>
      <c r="M62">
        <v>73254.179999999993</v>
      </c>
      <c r="P62">
        <v>0</v>
      </c>
      <c r="S62">
        <v>-923870.98</v>
      </c>
      <c r="T62">
        <v>3406179.86</v>
      </c>
      <c r="U62">
        <v>433316.65</v>
      </c>
      <c r="X62">
        <v>207412.5</v>
      </c>
      <c r="Z62">
        <v>278504.5</v>
      </c>
      <c r="AC62">
        <v>111633.09</v>
      </c>
      <c r="AD62">
        <v>18596.990000000002</v>
      </c>
      <c r="AF62">
        <v>7407</v>
      </c>
      <c r="AG62" s="123">
        <f t="shared" si="11"/>
        <v>522347.05</v>
      </c>
      <c r="AH62" s="129">
        <f t="shared" si="12"/>
        <v>73254.179999999993</v>
      </c>
      <c r="AI62" s="125">
        <f t="shared" si="8"/>
        <v>449092.87</v>
      </c>
      <c r="AJ62" s="130">
        <f t="shared" si="9"/>
        <v>640729.15</v>
      </c>
      <c r="AK62" s="131">
        <f t="shared" si="10"/>
        <v>416141.57999999996</v>
      </c>
      <c r="AL62" s="125">
        <f t="shared" si="5"/>
        <v>224587.57000000007</v>
      </c>
    </row>
    <row r="63" spans="1:38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2172</v>
      </c>
      <c r="F63">
        <v>1082006.06</v>
      </c>
      <c r="G63">
        <v>19400</v>
      </c>
      <c r="H63">
        <v>16599.02</v>
      </c>
      <c r="I63">
        <v>893007</v>
      </c>
      <c r="J63">
        <v>133967</v>
      </c>
      <c r="L63">
        <v>0</v>
      </c>
      <c r="M63">
        <v>34510</v>
      </c>
      <c r="P63">
        <v>11050</v>
      </c>
      <c r="S63">
        <v>409622.24</v>
      </c>
      <c r="T63">
        <v>1679166.57</v>
      </c>
      <c r="U63">
        <v>181039.88</v>
      </c>
      <c r="X63">
        <v>131574.5</v>
      </c>
      <c r="Z63">
        <v>154769.5</v>
      </c>
      <c r="AA63">
        <v>1440</v>
      </c>
      <c r="AB63">
        <v>3072</v>
      </c>
      <c r="AC63">
        <v>127961.95</v>
      </c>
      <c r="AD63">
        <v>8876.66</v>
      </c>
      <c r="AF63">
        <v>5864</v>
      </c>
      <c r="AG63" s="123">
        <f t="shared" si="11"/>
        <v>1118005.08</v>
      </c>
      <c r="AH63" s="129">
        <f t="shared" si="12"/>
        <v>45560</v>
      </c>
      <c r="AI63" s="125">
        <f t="shared" si="8"/>
        <v>1072445.08</v>
      </c>
      <c r="AJ63" s="130">
        <f t="shared" si="9"/>
        <v>312614.38</v>
      </c>
      <c r="AK63" s="131">
        <f t="shared" si="10"/>
        <v>301984.11</v>
      </c>
      <c r="AL63" s="125">
        <f t="shared" si="5"/>
        <v>10630.270000000019</v>
      </c>
    </row>
    <row r="64" spans="1:38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2173</v>
      </c>
      <c r="F64">
        <v>278585.43</v>
      </c>
      <c r="G64">
        <v>245246.51</v>
      </c>
      <c r="H64">
        <v>36363.760000000002</v>
      </c>
      <c r="I64">
        <v>818804.13</v>
      </c>
      <c r="J64">
        <v>121763.35</v>
      </c>
      <c r="L64">
        <v>0</v>
      </c>
      <c r="M64">
        <v>26400</v>
      </c>
      <c r="P64">
        <v>0</v>
      </c>
      <c r="S64">
        <v>130859.63</v>
      </c>
      <c r="T64">
        <v>1290095</v>
      </c>
      <c r="U64">
        <v>151404.18</v>
      </c>
      <c r="X64">
        <v>219627.18</v>
      </c>
      <c r="Z64">
        <v>242045.18</v>
      </c>
      <c r="AC64">
        <v>69663.47</v>
      </c>
      <c r="AD64">
        <v>5914.16</v>
      </c>
      <c r="AG64" s="123">
        <f t="shared" si="11"/>
        <v>560195.69999999995</v>
      </c>
      <c r="AH64" s="129">
        <f t="shared" si="12"/>
        <v>26400</v>
      </c>
      <c r="AI64" s="125">
        <f t="shared" si="8"/>
        <v>533795.69999999995</v>
      </c>
      <c r="AJ64" s="130">
        <f t="shared" si="9"/>
        <v>371031.36</v>
      </c>
      <c r="AK64" s="131">
        <f t="shared" si="10"/>
        <v>317622.81</v>
      </c>
      <c r="AL64" s="125">
        <f t="shared" si="5"/>
        <v>53408.549999999988</v>
      </c>
    </row>
    <row r="65" spans="1:38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2174</v>
      </c>
      <c r="F65">
        <v>363965.03</v>
      </c>
      <c r="G65">
        <v>92792</v>
      </c>
      <c r="H65">
        <v>23091.57</v>
      </c>
      <c r="I65">
        <v>7</v>
      </c>
      <c r="J65">
        <v>260109.58</v>
      </c>
      <c r="L65">
        <v>0</v>
      </c>
      <c r="M65">
        <v>39400</v>
      </c>
      <c r="P65">
        <v>23150</v>
      </c>
      <c r="S65">
        <v>-1396064.69</v>
      </c>
      <c r="T65">
        <v>2056145.55</v>
      </c>
      <c r="U65">
        <v>252462.99</v>
      </c>
      <c r="X65">
        <v>172186.6</v>
      </c>
      <c r="Z65">
        <v>201079.6</v>
      </c>
      <c r="AC65">
        <v>189634.98</v>
      </c>
      <c r="AD65">
        <v>11254.69</v>
      </c>
      <c r="AF65">
        <v>5346</v>
      </c>
      <c r="AG65" s="123">
        <f t="shared" si="11"/>
        <v>479848.60000000003</v>
      </c>
      <c r="AH65" s="129">
        <f t="shared" si="12"/>
        <v>62550</v>
      </c>
      <c r="AI65" s="125">
        <f t="shared" si="8"/>
        <v>417298.60000000003</v>
      </c>
      <c r="AJ65" s="130">
        <f t="shared" si="9"/>
        <v>424649.58999999997</v>
      </c>
      <c r="AK65" s="131">
        <f t="shared" si="10"/>
        <v>407315.27</v>
      </c>
      <c r="AL65" s="125">
        <f t="shared" si="5"/>
        <v>17334.319999999949</v>
      </c>
    </row>
    <row r="66" spans="1:38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2175</v>
      </c>
      <c r="F66">
        <v>280356</v>
      </c>
      <c r="G66">
        <v>29972.5</v>
      </c>
      <c r="H66">
        <v>37006.74</v>
      </c>
      <c r="I66">
        <v>299173.59000000003</v>
      </c>
      <c r="J66">
        <v>735833.43</v>
      </c>
      <c r="L66">
        <v>12500</v>
      </c>
      <c r="M66">
        <v>40813.74</v>
      </c>
      <c r="O66">
        <v>32322</v>
      </c>
      <c r="P66">
        <v>49843.16</v>
      </c>
      <c r="S66">
        <v>-1569045.93</v>
      </c>
      <c r="T66">
        <v>2912713.08</v>
      </c>
      <c r="U66">
        <v>249427.22</v>
      </c>
      <c r="V66">
        <v>15723</v>
      </c>
      <c r="X66">
        <v>181527.5</v>
      </c>
      <c r="Z66">
        <v>240289.5</v>
      </c>
      <c r="AC66">
        <v>274091.56</v>
      </c>
      <c r="AD66">
        <v>19992.45</v>
      </c>
      <c r="AF66">
        <v>9108</v>
      </c>
      <c r="AG66" s="123">
        <f t="shared" si="11"/>
        <v>347335.24</v>
      </c>
      <c r="AH66" s="129">
        <f t="shared" si="12"/>
        <v>135478.9</v>
      </c>
      <c r="AI66" s="125">
        <f t="shared" si="8"/>
        <v>211856.34</v>
      </c>
      <c r="AJ66" s="130">
        <f t="shared" si="9"/>
        <v>446677.72</v>
      </c>
      <c r="AK66" s="131">
        <f t="shared" si="10"/>
        <v>543481.51</v>
      </c>
      <c r="AL66" s="125">
        <f t="shared" si="5"/>
        <v>-96803.790000000037</v>
      </c>
    </row>
    <row r="67" spans="1:38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2176</v>
      </c>
      <c r="F67">
        <v>698677.74</v>
      </c>
      <c r="G67">
        <v>48076</v>
      </c>
      <c r="H67">
        <v>28655.21</v>
      </c>
      <c r="I67">
        <v>579033.79</v>
      </c>
      <c r="J67">
        <v>377136.24</v>
      </c>
      <c r="L67">
        <v>0</v>
      </c>
      <c r="M67">
        <v>39927.760000000002</v>
      </c>
      <c r="P67">
        <v>489.38</v>
      </c>
      <c r="S67">
        <v>474068.71</v>
      </c>
      <c r="T67">
        <v>1364480.05</v>
      </c>
      <c r="U67">
        <v>32083.5</v>
      </c>
      <c r="X67">
        <v>270710</v>
      </c>
      <c r="Z67">
        <v>309952</v>
      </c>
      <c r="AC67">
        <v>117548.98</v>
      </c>
      <c r="AD67">
        <v>13192.44</v>
      </c>
      <c r="AF67">
        <v>9487</v>
      </c>
      <c r="AG67" s="123">
        <f t="shared" si="11"/>
        <v>775408.95</v>
      </c>
      <c r="AH67" s="129">
        <f t="shared" si="12"/>
        <v>40417.14</v>
      </c>
      <c r="AI67" s="125">
        <f t="shared" si="8"/>
        <v>734991.80999999994</v>
      </c>
      <c r="AJ67" s="130">
        <f t="shared" si="9"/>
        <v>302793.5</v>
      </c>
      <c r="AK67" s="131">
        <f t="shared" si="10"/>
        <v>450180.42</v>
      </c>
      <c r="AL67" s="125">
        <f t="shared" si="5"/>
        <v>-147386.91999999998</v>
      </c>
    </row>
    <row r="68" spans="1:38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2177</v>
      </c>
      <c r="F68">
        <v>332767.05</v>
      </c>
      <c r="G68">
        <v>15817.09</v>
      </c>
      <c r="H68">
        <v>28806.74</v>
      </c>
      <c r="I68">
        <v>1494442.63</v>
      </c>
      <c r="J68">
        <v>317713.5</v>
      </c>
      <c r="L68">
        <v>28840</v>
      </c>
      <c r="M68">
        <v>26981</v>
      </c>
      <c r="P68">
        <v>19625.419999999998</v>
      </c>
      <c r="S68">
        <v>135005.06</v>
      </c>
      <c r="T68">
        <v>2067672.51</v>
      </c>
      <c r="U68">
        <v>25564.43</v>
      </c>
      <c r="X68">
        <v>157570</v>
      </c>
      <c r="Z68">
        <v>168910</v>
      </c>
      <c r="AC68">
        <v>86499.67</v>
      </c>
      <c r="AD68">
        <v>15451.74</v>
      </c>
      <c r="AF68">
        <v>850</v>
      </c>
      <c r="AG68" s="123">
        <f t="shared" si="11"/>
        <v>377390.88</v>
      </c>
      <c r="AH68" s="129">
        <f t="shared" si="12"/>
        <v>75446.42</v>
      </c>
      <c r="AI68" s="125">
        <f t="shared" si="8"/>
        <v>301944.46000000002</v>
      </c>
      <c r="AJ68" s="130">
        <f t="shared" si="9"/>
        <v>183134.43</v>
      </c>
      <c r="AK68" s="131">
        <f t="shared" si="10"/>
        <v>271711.40999999997</v>
      </c>
      <c r="AL68" s="125">
        <f t="shared" si="5"/>
        <v>-88576.979999999981</v>
      </c>
    </row>
    <row r="69" spans="1:38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2178</v>
      </c>
      <c r="F69">
        <v>307084.45</v>
      </c>
      <c r="G69">
        <v>16181</v>
      </c>
      <c r="H69">
        <v>8032.09</v>
      </c>
      <c r="I69">
        <v>800004.12</v>
      </c>
      <c r="J69">
        <v>1480489.91</v>
      </c>
      <c r="L69">
        <v>0</v>
      </c>
      <c r="M69">
        <v>35313</v>
      </c>
      <c r="P69">
        <v>10459</v>
      </c>
      <c r="S69">
        <v>491144.01</v>
      </c>
      <c r="T69">
        <v>2226508.67</v>
      </c>
      <c r="U69">
        <v>14921.21</v>
      </c>
      <c r="X69">
        <v>282850</v>
      </c>
      <c r="Z69">
        <v>322919</v>
      </c>
      <c r="AC69">
        <v>104490.32</v>
      </c>
      <c r="AD69">
        <v>18545</v>
      </c>
      <c r="AF69">
        <v>3450</v>
      </c>
      <c r="AG69" s="123">
        <f t="shared" si="11"/>
        <v>331297.54000000004</v>
      </c>
      <c r="AH69" s="129">
        <f t="shared" si="12"/>
        <v>45772</v>
      </c>
      <c r="AI69" s="125">
        <f t="shared" si="8"/>
        <v>285525.54000000004</v>
      </c>
      <c r="AJ69" s="130">
        <f t="shared" si="9"/>
        <v>297771.21000000002</v>
      </c>
      <c r="AK69" s="131">
        <f t="shared" si="10"/>
        <v>449404.32</v>
      </c>
      <c r="AL69" s="125">
        <f t="shared" si="5"/>
        <v>-151633.10999999999</v>
      </c>
    </row>
    <row r="70" spans="1:38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2179</v>
      </c>
      <c r="F70">
        <v>146265.29</v>
      </c>
      <c r="G70">
        <v>11064</v>
      </c>
      <c r="H70">
        <v>41290.230000000003</v>
      </c>
      <c r="I70">
        <v>473354.56</v>
      </c>
      <c r="J70">
        <v>171201.59</v>
      </c>
      <c r="L70">
        <v>0</v>
      </c>
      <c r="M70">
        <v>46955.57</v>
      </c>
      <c r="P70">
        <v>11222</v>
      </c>
      <c r="S70">
        <v>-1358482.02</v>
      </c>
      <c r="T70">
        <v>2114406.96</v>
      </c>
      <c r="U70">
        <v>150551.9</v>
      </c>
      <c r="X70">
        <v>236340</v>
      </c>
      <c r="Z70">
        <v>246399</v>
      </c>
      <c r="AC70">
        <v>92171.57</v>
      </c>
      <c r="AD70">
        <v>13900.17</v>
      </c>
      <c r="AF70">
        <v>5348</v>
      </c>
      <c r="AG70" s="123">
        <f t="shared" si="11"/>
        <v>198619.52000000002</v>
      </c>
      <c r="AH70" s="129">
        <f t="shared" si="12"/>
        <v>58177.57</v>
      </c>
      <c r="AI70" s="125">
        <f t="shared" si="8"/>
        <v>140441.95000000001</v>
      </c>
      <c r="AJ70" s="130">
        <f t="shared" si="9"/>
        <v>386891.9</v>
      </c>
      <c r="AK70" s="131">
        <f t="shared" si="10"/>
        <v>357818.74</v>
      </c>
      <c r="AL70" s="125">
        <f>AJ70-AK70</f>
        <v>29073.160000000033</v>
      </c>
    </row>
    <row r="71" spans="1:38" ht="24.6" x14ac:dyDescent="0.7">
      <c r="D71" s="82"/>
      <c r="AG71" s="123">
        <f t="shared" ref="AG71" ca="1" si="13">SUM(AG71:AG138)</f>
        <v>0</v>
      </c>
      <c r="AH71" s="129">
        <f>SUM(M71:Q71)</f>
        <v>0</v>
      </c>
      <c r="AI71" s="125">
        <f t="shared" ref="AI71" ca="1" si="14">AG71-AH71</f>
        <v>0</v>
      </c>
      <c r="AJ71" s="130">
        <f>SUM(V71:AF71)</f>
        <v>0</v>
      </c>
      <c r="AK71" s="131" t="e">
        <f>SUM(#REF!)</f>
        <v>#REF!</v>
      </c>
      <c r="AL71" s="125" t="e">
        <f>AJ71-AK71</f>
        <v>#REF!</v>
      </c>
    </row>
    <row r="72" spans="1:38" x14ac:dyDescent="0.25">
      <c r="AH72" s="129"/>
      <c r="AJ72" s="130"/>
      <c r="AK72" s="131"/>
    </row>
    <row r="73" spans="1:38" x14ac:dyDescent="0.25">
      <c r="AH73" s="129"/>
      <c r="AJ73" s="130"/>
      <c r="AK73" s="131"/>
    </row>
    <row r="74" spans="1:38" x14ac:dyDescent="0.25">
      <c r="AH74" s="129"/>
      <c r="AJ74" s="130"/>
      <c r="AK74" s="131"/>
    </row>
    <row r="75" spans="1:38" x14ac:dyDescent="0.25">
      <c r="AH75" s="129"/>
      <c r="AJ75" s="130"/>
      <c r="AK75" s="131"/>
    </row>
    <row r="76" spans="1:38" x14ac:dyDescent="0.25">
      <c r="AH76" s="129"/>
      <c r="AJ76" s="130"/>
      <c r="AK76" s="131"/>
    </row>
    <row r="77" spans="1:38" x14ac:dyDescent="0.25">
      <c r="AH77" s="129"/>
      <c r="AJ77" s="130"/>
      <c r="AK77" s="131"/>
    </row>
    <row r="78" spans="1:38" x14ac:dyDescent="0.25">
      <c r="AH78" s="129"/>
      <c r="AJ78" s="130"/>
      <c r="AK78" s="131"/>
    </row>
    <row r="79" spans="1:38" x14ac:dyDescent="0.25">
      <c r="AH79" s="129"/>
      <c r="AJ79" s="130"/>
      <c r="AK79" s="131"/>
    </row>
    <row r="80" spans="1:38" x14ac:dyDescent="0.25">
      <c r="AH80" s="129"/>
      <c r="AJ80" s="130"/>
      <c r="AK80" s="131"/>
    </row>
    <row r="81" spans="34:37" x14ac:dyDescent="0.25">
      <c r="AH81" s="129"/>
      <c r="AJ81" s="130"/>
      <c r="AK81" s="131"/>
    </row>
    <row r="82" spans="34:37" x14ac:dyDescent="0.25">
      <c r="AH82" s="129"/>
      <c r="AJ82" s="130"/>
      <c r="AK82" s="131"/>
    </row>
    <row r="83" spans="34:37" x14ac:dyDescent="0.25">
      <c r="AH83" s="129"/>
      <c r="AJ83" s="130"/>
      <c r="AK83" s="131"/>
    </row>
    <row r="84" spans="34:37" x14ac:dyDescent="0.25">
      <c r="AH84" s="129"/>
      <c r="AJ84" s="130"/>
      <c r="AK84" s="131"/>
    </row>
    <row r="85" spans="34:37" x14ac:dyDescent="0.25">
      <c r="AH85" s="129"/>
      <c r="AJ85" s="130"/>
      <c r="AK85" s="131"/>
    </row>
    <row r="86" spans="34:37" x14ac:dyDescent="0.25">
      <c r="AH86" s="129"/>
      <c r="AJ86" s="130"/>
      <c r="AK86" s="131"/>
    </row>
    <row r="87" spans="34:37" x14ac:dyDescent="0.25">
      <c r="AH87" s="129"/>
      <c r="AJ87" s="130"/>
      <c r="AK87" s="131"/>
    </row>
    <row r="88" spans="34:37" x14ac:dyDescent="0.25">
      <c r="AH88" s="129"/>
      <c r="AJ88" s="130"/>
      <c r="AK88" s="131"/>
    </row>
    <row r="89" spans="34:37" x14ac:dyDescent="0.25">
      <c r="AH89" s="129"/>
      <c r="AJ89" s="130"/>
      <c r="AK89" s="131"/>
    </row>
    <row r="90" spans="34:37" x14ac:dyDescent="0.25">
      <c r="AH90" s="129"/>
      <c r="AJ90" s="130"/>
      <c r="AK90" s="131"/>
    </row>
    <row r="91" spans="34:37" x14ac:dyDescent="0.25">
      <c r="AH91" s="129"/>
      <c r="AJ91" s="130"/>
      <c r="AK91" s="131"/>
    </row>
    <row r="92" spans="34:37" x14ac:dyDescent="0.25">
      <c r="AH92" s="129"/>
      <c r="AJ92" s="130"/>
      <c r="AK92" s="131"/>
    </row>
    <row r="93" spans="34:37" x14ac:dyDescent="0.25">
      <c r="AH93" s="129"/>
      <c r="AJ93" s="130"/>
      <c r="AK93" s="131"/>
    </row>
    <row r="94" spans="34:37" x14ac:dyDescent="0.25">
      <c r="AH94" s="129"/>
      <c r="AJ94" s="130"/>
      <c r="AK94" s="131"/>
    </row>
    <row r="95" spans="34:37" x14ac:dyDescent="0.25">
      <c r="AH95" s="129"/>
      <c r="AJ95" s="130"/>
      <c r="AK95" s="131"/>
    </row>
    <row r="96" spans="34:37" x14ac:dyDescent="0.25">
      <c r="AH96" s="129"/>
      <c r="AJ96" s="130"/>
      <c r="AK96" s="131"/>
    </row>
    <row r="97" spans="34:37" x14ac:dyDescent="0.25">
      <c r="AH97" s="129"/>
      <c r="AJ97" s="130"/>
      <c r="AK97" s="131"/>
    </row>
    <row r="98" spans="34:37" x14ac:dyDescent="0.25">
      <c r="AH98" s="129"/>
      <c r="AJ98" s="130"/>
      <c r="AK98" s="131"/>
    </row>
    <row r="99" spans="34:37" x14ac:dyDescent="0.25">
      <c r="AH99" s="129"/>
      <c r="AJ99" s="130"/>
      <c r="AK99" s="131"/>
    </row>
    <row r="100" spans="34:37" x14ac:dyDescent="0.25">
      <c r="AH100" s="129"/>
      <c r="AJ100" s="130"/>
      <c r="AK100" s="131"/>
    </row>
    <row r="101" spans="34:37" x14ac:dyDescent="0.25">
      <c r="AH101" s="129"/>
      <c r="AJ101" s="130"/>
      <c r="AK101" s="131"/>
    </row>
    <row r="102" spans="34:37" x14ac:dyDescent="0.25">
      <c r="AH102" s="129"/>
      <c r="AJ102" s="130"/>
      <c r="AK102" s="131"/>
    </row>
    <row r="103" spans="34:37" x14ac:dyDescent="0.25">
      <c r="AH103" s="129"/>
      <c r="AJ103" s="130"/>
      <c r="AK103" s="131"/>
    </row>
    <row r="104" spans="34:37" x14ac:dyDescent="0.25">
      <c r="AH104" s="129"/>
      <c r="AJ104" s="130"/>
      <c r="AK104" s="131"/>
    </row>
    <row r="105" spans="34:37" x14ac:dyDescent="0.25">
      <c r="AH105" s="129"/>
      <c r="AJ105" s="130"/>
      <c r="AK105" s="131"/>
    </row>
    <row r="106" spans="34:37" x14ac:dyDescent="0.25">
      <c r="AH106" s="129"/>
      <c r="AJ106" s="130"/>
      <c r="AK106" s="131"/>
    </row>
    <row r="107" spans="34:37" x14ac:dyDescent="0.25">
      <c r="AH107" s="129"/>
      <c r="AJ107" s="130"/>
      <c r="AK107" s="131"/>
    </row>
    <row r="108" spans="34:37" x14ac:dyDescent="0.25">
      <c r="AH108" s="129"/>
      <c r="AJ108" s="130"/>
      <c r="AK108" s="131"/>
    </row>
    <row r="109" spans="34:37" x14ac:dyDescent="0.25">
      <c r="AH109" s="129"/>
      <c r="AJ109" s="130"/>
      <c r="AK109" s="131"/>
    </row>
    <row r="110" spans="34:37" x14ac:dyDescent="0.25">
      <c r="AH110" s="129"/>
      <c r="AJ110" s="130"/>
      <c r="AK110" s="131"/>
    </row>
    <row r="111" spans="34:37" x14ac:dyDescent="0.25">
      <c r="AH111" s="129"/>
      <c r="AJ111" s="130"/>
      <c r="AK111" s="131"/>
    </row>
    <row r="112" spans="34:37" x14ac:dyDescent="0.25">
      <c r="AH112" s="129"/>
      <c r="AJ112" s="130"/>
      <c r="AK112" s="131"/>
    </row>
    <row r="113" spans="34:37" x14ac:dyDescent="0.25">
      <c r="AH113" s="129"/>
      <c r="AJ113" s="130"/>
      <c r="AK113" s="131"/>
    </row>
    <row r="114" spans="34:37" x14ac:dyDescent="0.25">
      <c r="AH114" s="129"/>
      <c r="AJ114" s="130"/>
      <c r="AK114" s="131"/>
    </row>
    <row r="115" spans="34:37" x14ac:dyDescent="0.25">
      <c r="AH115" s="129"/>
      <c r="AJ115" s="130"/>
      <c r="AK115" s="131"/>
    </row>
    <row r="116" spans="34:37" x14ac:dyDescent="0.25">
      <c r="AH116" s="129"/>
      <c r="AJ116" s="130"/>
      <c r="AK116" s="131"/>
    </row>
    <row r="117" spans="34:37" x14ac:dyDescent="0.25">
      <c r="AH117" s="129"/>
      <c r="AJ117" s="130"/>
      <c r="AK117" s="131"/>
    </row>
    <row r="118" spans="34:37" x14ac:dyDescent="0.25">
      <c r="AH118" s="129"/>
      <c r="AJ118" s="130"/>
      <c r="AK118" s="131"/>
    </row>
    <row r="119" spans="34:37" x14ac:dyDescent="0.25">
      <c r="AH119" s="129"/>
      <c r="AJ119" s="130"/>
      <c r="AK119" s="131"/>
    </row>
    <row r="120" spans="34:37" x14ac:dyDescent="0.25">
      <c r="AH120" s="129"/>
      <c r="AJ120" s="130"/>
      <c r="AK120" s="131"/>
    </row>
    <row r="121" spans="34:37" x14ac:dyDescent="0.25">
      <c r="AH121" s="129"/>
      <c r="AJ121" s="130"/>
      <c r="AK121" s="131"/>
    </row>
    <row r="122" spans="34:37" x14ac:dyDescent="0.25">
      <c r="AH122" s="129"/>
      <c r="AJ122" s="130"/>
      <c r="AK122" s="131"/>
    </row>
    <row r="123" spans="34:37" x14ac:dyDescent="0.25">
      <c r="AH123" s="129"/>
      <c r="AJ123" s="130"/>
      <c r="AK123" s="131"/>
    </row>
    <row r="124" spans="34:37" x14ac:dyDescent="0.25">
      <c r="AH124" s="129"/>
      <c r="AJ124" s="130"/>
      <c r="AK124" s="131"/>
    </row>
    <row r="125" spans="34:37" x14ac:dyDescent="0.25">
      <c r="AH125" s="129"/>
      <c r="AJ125" s="130"/>
      <c r="AK125" s="131"/>
    </row>
    <row r="126" spans="34:37" x14ac:dyDescent="0.25">
      <c r="AH126" s="129"/>
      <c r="AJ126" s="130"/>
      <c r="AK126" s="131"/>
    </row>
    <row r="127" spans="34:37" x14ac:dyDescent="0.25">
      <c r="AH127" s="129"/>
      <c r="AJ127" s="130"/>
      <c r="AK127" s="131"/>
    </row>
    <row r="128" spans="34:37" x14ac:dyDescent="0.25">
      <c r="AH128" s="129"/>
      <c r="AJ128" s="130"/>
      <c r="AK128" s="131"/>
    </row>
    <row r="129" spans="34:37" x14ac:dyDescent="0.25">
      <c r="AH129" s="129"/>
      <c r="AJ129" s="130"/>
      <c r="AK129" s="131"/>
    </row>
    <row r="130" spans="34:37" x14ac:dyDescent="0.25">
      <c r="AH130" s="129"/>
      <c r="AJ130" s="130"/>
      <c r="AK130" s="131"/>
    </row>
    <row r="131" spans="34:37" x14ac:dyDescent="0.25">
      <c r="AH131" s="129"/>
      <c r="AJ131" s="130"/>
      <c r="AK131" s="131"/>
    </row>
    <row r="132" spans="34:37" x14ac:dyDescent="0.25">
      <c r="AH132" s="129"/>
      <c r="AJ132" s="130"/>
      <c r="AK132" s="131"/>
    </row>
    <row r="133" spans="34:37" x14ac:dyDescent="0.25">
      <c r="AH133" s="129"/>
      <c r="AJ133" s="130"/>
      <c r="AK133" s="131"/>
    </row>
    <row r="134" spans="34:37" x14ac:dyDescent="0.25">
      <c r="AH134" s="129"/>
      <c r="AJ134" s="130"/>
      <c r="AK134" s="131"/>
    </row>
    <row r="135" spans="34:37" x14ac:dyDescent="0.25">
      <c r="AH135" s="129"/>
      <c r="AJ135" s="130"/>
      <c r="AK135" s="131"/>
    </row>
    <row r="136" spans="34:37" x14ac:dyDescent="0.25">
      <c r="AH136" s="129"/>
      <c r="AJ136" s="130"/>
      <c r="AK136" s="131"/>
    </row>
    <row r="137" spans="34:37" x14ac:dyDescent="0.25">
      <c r="AH137" s="129"/>
      <c r="AJ137" s="130"/>
      <c r="AK137" s="131"/>
    </row>
    <row r="138" spans="34:37" x14ac:dyDescent="0.25">
      <c r="AH138" s="129"/>
      <c r="AJ138" s="130"/>
      <c r="AK138" s="131"/>
    </row>
    <row r="139" spans="34:37" x14ac:dyDescent="0.25">
      <c r="AH139" s="129"/>
      <c r="AJ139" s="130"/>
      <c r="AK139" s="131"/>
    </row>
    <row r="140" spans="34:37" x14ac:dyDescent="0.25">
      <c r="AH140" s="129"/>
      <c r="AJ140" s="130"/>
      <c r="AK140" s="131"/>
    </row>
    <row r="141" spans="34:37" x14ac:dyDescent="0.25">
      <c r="AH141" s="129"/>
      <c r="AJ141" s="130"/>
      <c r="AK141" s="131"/>
    </row>
    <row r="142" spans="34:37" x14ac:dyDescent="0.25">
      <c r="AH142" s="129"/>
      <c r="AJ142" s="130"/>
      <c r="AK142" s="131"/>
    </row>
    <row r="143" spans="34:37" x14ac:dyDescent="0.25">
      <c r="AH143" s="129"/>
      <c r="AJ143" s="130"/>
      <c r="AK143" s="131"/>
    </row>
    <row r="144" spans="34:37" x14ac:dyDescent="0.25">
      <c r="AH144" s="129"/>
      <c r="AJ144" s="130"/>
      <c r="AK144" s="131"/>
    </row>
    <row r="145" spans="34:37" x14ac:dyDescent="0.25">
      <c r="AH145" s="129"/>
      <c r="AJ145" s="130"/>
      <c r="AK145" s="131"/>
    </row>
    <row r="146" spans="34:37" x14ac:dyDescent="0.25">
      <c r="AH146" s="129"/>
      <c r="AJ146" s="130"/>
      <c r="AK146" s="131"/>
    </row>
    <row r="147" spans="34:37" x14ac:dyDescent="0.25">
      <c r="AH147" s="129"/>
      <c r="AJ147" s="130"/>
      <c r="AK147" s="131"/>
    </row>
    <row r="148" spans="34:37" x14ac:dyDescent="0.25">
      <c r="AH148" s="129"/>
      <c r="AJ148" s="130"/>
      <c r="AK148" s="131"/>
    </row>
    <row r="149" spans="34:37" x14ac:dyDescent="0.25">
      <c r="AH149" s="129"/>
      <c r="AJ149" s="130"/>
      <c r="AK149" s="131"/>
    </row>
    <row r="150" spans="34:37" x14ac:dyDescent="0.25">
      <c r="AH150" s="129"/>
      <c r="AJ150" s="130"/>
      <c r="AK150" s="131"/>
    </row>
    <row r="151" spans="34:37" x14ac:dyDescent="0.25">
      <c r="AH151" s="129"/>
      <c r="AJ151" s="130"/>
      <c r="AK151" s="131"/>
    </row>
  </sheetData>
  <autoFilter ref="A1:AL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02D4-CCB3-43EE-AB5A-B384AC0E0A11}">
  <dimension ref="A1:AG215"/>
  <sheetViews>
    <sheetView topLeftCell="P1" workbookViewId="0">
      <selection sqref="A1:AG1048576"/>
    </sheetView>
  </sheetViews>
  <sheetFormatPr defaultRowHeight="13.8" x14ac:dyDescent="0.25"/>
  <cols>
    <col min="1" max="1" width="34.3984375" customWidth="1"/>
    <col min="2" max="2" width="30.89843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2180</v>
      </c>
      <c r="F1" t="s">
        <v>2181</v>
      </c>
      <c r="G1" t="s">
        <v>2060</v>
      </c>
      <c r="H1" t="s">
        <v>2061</v>
      </c>
      <c r="I1" t="s">
        <v>2062</v>
      </c>
      <c r="J1" t="s">
        <v>2182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2183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2082</v>
      </c>
      <c r="AE1" t="s">
        <v>2184</v>
      </c>
      <c r="AF1" t="s">
        <v>2185</v>
      </c>
      <c r="AG1" t="s">
        <v>2083</v>
      </c>
    </row>
    <row r="2" spans="1:33" x14ac:dyDescent="0.25">
      <c r="A2" t="s">
        <v>2084</v>
      </c>
      <c r="B2" t="s">
        <v>2085</v>
      </c>
      <c r="C2" t="s">
        <v>2086</v>
      </c>
      <c r="D2" t="s">
        <v>2087</v>
      </c>
      <c r="E2" t="s">
        <v>2186</v>
      </c>
      <c r="F2" t="s">
        <v>2187</v>
      </c>
      <c r="G2" t="s">
        <v>2088</v>
      </c>
      <c r="H2" t="s">
        <v>2089</v>
      </c>
      <c r="I2" t="s">
        <v>2090</v>
      </c>
      <c r="J2" t="s">
        <v>2188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2189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2110</v>
      </c>
      <c r="AE2" t="s">
        <v>2190</v>
      </c>
      <c r="AF2" t="s">
        <v>2191</v>
      </c>
      <c r="AG2" t="s">
        <v>2111</v>
      </c>
    </row>
    <row r="3" spans="1:33" ht="13.2" customHeight="1" x14ac:dyDescent="0.25">
      <c r="A3" t="s">
        <v>2112</v>
      </c>
      <c r="B3">
        <v>175932411.80000001</v>
      </c>
      <c r="C3">
        <v>61624731.350000001</v>
      </c>
      <c r="D3">
        <v>45798813.130000003</v>
      </c>
      <c r="E3">
        <v>0</v>
      </c>
      <c r="F3">
        <v>0</v>
      </c>
      <c r="G3">
        <v>94578948.299999997</v>
      </c>
      <c r="H3">
        <v>115364364.19</v>
      </c>
      <c r="I3">
        <v>-122457.77</v>
      </c>
      <c r="J3">
        <v>0</v>
      </c>
      <c r="K3">
        <v>3238797.81</v>
      </c>
      <c r="L3">
        <v>14569565.869999999</v>
      </c>
      <c r="M3">
        <v>1042676.16</v>
      </c>
      <c r="N3">
        <v>4624267.13</v>
      </c>
      <c r="O3">
        <v>1166</v>
      </c>
      <c r="P3">
        <v>3790176.34</v>
      </c>
      <c r="Q3">
        <v>-9899517.2799999993</v>
      </c>
      <c r="R3">
        <v>-27431153.18</v>
      </c>
      <c r="S3">
        <v>507712516.56999999</v>
      </c>
      <c r="T3">
        <v>26767717.039999999</v>
      </c>
      <c r="U3">
        <v>5876774</v>
      </c>
      <c r="V3">
        <v>102</v>
      </c>
      <c r="W3">
        <v>31944567.129999999</v>
      </c>
      <c r="X3">
        <v>1969169.64</v>
      </c>
      <c r="Y3">
        <v>43502332.539999999</v>
      </c>
      <c r="Z3">
        <v>54133.23</v>
      </c>
      <c r="AA3">
        <v>52090</v>
      </c>
      <c r="AB3">
        <v>20190211.219999999</v>
      </c>
      <c r="AC3">
        <v>3655772.35</v>
      </c>
      <c r="AD3">
        <v>207473.2</v>
      </c>
      <c r="AE3">
        <v>22516.5</v>
      </c>
      <c r="AF3">
        <v>28600.92</v>
      </c>
      <c r="AG3">
        <v>3316884.27</v>
      </c>
    </row>
    <row r="4" spans="1:33" ht="13.2" customHeight="1" x14ac:dyDescent="0.25"/>
    <row r="5" spans="1:33" ht="13.2" customHeight="1" x14ac:dyDescent="0.25"/>
    <row r="6" spans="1:33" ht="13.2" customHeight="1" x14ac:dyDescent="0.25"/>
    <row r="7" spans="1:33" ht="13.2" customHeight="1" x14ac:dyDescent="0.25"/>
    <row r="8" spans="1:33" ht="13.2" customHeight="1" x14ac:dyDescent="0.25"/>
    <row r="9" spans="1:33" ht="13.2" customHeight="1" x14ac:dyDescent="0.25"/>
    <row r="10" spans="1:33" x14ac:dyDescent="0.25">
      <c r="A10" t="s">
        <v>2192</v>
      </c>
      <c r="B10">
        <v>752218.03</v>
      </c>
      <c r="C10">
        <v>5566.25</v>
      </c>
      <c r="D10">
        <v>358580.6</v>
      </c>
      <c r="G10">
        <v>291202.95</v>
      </c>
      <c r="H10">
        <v>763234.58</v>
      </c>
      <c r="K10">
        <v>9403</v>
      </c>
      <c r="L10">
        <v>67639.679999999993</v>
      </c>
      <c r="N10">
        <v>0</v>
      </c>
      <c r="P10">
        <v>1500</v>
      </c>
      <c r="R10">
        <v>865438.99</v>
      </c>
      <c r="S10">
        <v>1534772.11</v>
      </c>
      <c r="T10">
        <v>40777.839999999997</v>
      </c>
      <c r="U10">
        <v>500</v>
      </c>
      <c r="W10">
        <v>289544.46000000002</v>
      </c>
      <c r="X10">
        <v>1097</v>
      </c>
      <c r="Y10">
        <v>359045.46</v>
      </c>
      <c r="AB10">
        <v>255082.59</v>
      </c>
      <c r="AC10">
        <v>25742.62</v>
      </c>
    </row>
    <row r="11" spans="1:33" x14ac:dyDescent="0.25">
      <c r="A11" t="s">
        <v>2193</v>
      </c>
      <c r="B11">
        <v>1445353.15</v>
      </c>
      <c r="C11">
        <v>43000</v>
      </c>
      <c r="D11">
        <v>173258.48</v>
      </c>
      <c r="G11">
        <v>46568.63</v>
      </c>
      <c r="H11">
        <v>1377906.46</v>
      </c>
      <c r="K11">
        <v>13788</v>
      </c>
      <c r="L11">
        <v>53715</v>
      </c>
      <c r="N11">
        <v>1596</v>
      </c>
      <c r="R11">
        <v>2156724.17</v>
      </c>
      <c r="S11">
        <v>1097038.29</v>
      </c>
      <c r="T11">
        <v>12179</v>
      </c>
      <c r="W11">
        <v>210702</v>
      </c>
      <c r="Y11">
        <v>243504</v>
      </c>
      <c r="AB11">
        <v>125010.11</v>
      </c>
      <c r="AC11">
        <v>91141.63</v>
      </c>
    </row>
    <row r="12" spans="1:33" x14ac:dyDescent="0.25">
      <c r="A12" t="s">
        <v>2194</v>
      </c>
      <c r="B12">
        <v>414383.25</v>
      </c>
      <c r="C12">
        <v>10831.44</v>
      </c>
      <c r="D12">
        <v>230440.26</v>
      </c>
      <c r="G12">
        <v>1377520.74</v>
      </c>
      <c r="H12">
        <v>1034334.58</v>
      </c>
      <c r="K12">
        <v>4020.31</v>
      </c>
      <c r="L12">
        <v>36734.15</v>
      </c>
      <c r="N12">
        <v>0</v>
      </c>
      <c r="R12">
        <v>1435694.4</v>
      </c>
      <c r="S12">
        <v>1718005.94</v>
      </c>
      <c r="T12">
        <v>5355</v>
      </c>
      <c r="W12">
        <v>165040</v>
      </c>
      <c r="X12">
        <v>2100</v>
      </c>
      <c r="Y12">
        <v>201640</v>
      </c>
      <c r="AB12">
        <v>59975.21</v>
      </c>
      <c r="AC12">
        <v>37824.32</v>
      </c>
    </row>
    <row r="13" spans="1:33" x14ac:dyDescent="0.25">
      <c r="A13" t="s">
        <v>2195</v>
      </c>
      <c r="B13">
        <v>2756779.89</v>
      </c>
      <c r="C13">
        <v>131521.63</v>
      </c>
      <c r="D13">
        <v>694594.2</v>
      </c>
      <c r="G13">
        <v>7</v>
      </c>
      <c r="H13">
        <v>635584.80000000005</v>
      </c>
      <c r="K13">
        <v>11251</v>
      </c>
      <c r="L13">
        <v>123428.26</v>
      </c>
      <c r="N13">
        <v>31400</v>
      </c>
      <c r="P13">
        <v>1000</v>
      </c>
      <c r="R13">
        <v>267315.02</v>
      </c>
      <c r="S13">
        <v>3950541.16</v>
      </c>
      <c r="T13">
        <v>138625</v>
      </c>
      <c r="W13">
        <v>471680.08</v>
      </c>
      <c r="Y13">
        <v>519813.08</v>
      </c>
      <c r="AB13">
        <v>232529.89</v>
      </c>
      <c r="AC13">
        <v>22318.03</v>
      </c>
      <c r="AG13">
        <v>2092</v>
      </c>
    </row>
    <row r="14" spans="1:33" x14ac:dyDescent="0.25">
      <c r="A14" t="s">
        <v>2196</v>
      </c>
      <c r="B14">
        <v>2134977.94</v>
      </c>
      <c r="C14">
        <v>71663.929999999993</v>
      </c>
      <c r="D14">
        <v>588034.87</v>
      </c>
      <c r="G14">
        <v>428630.89</v>
      </c>
      <c r="H14">
        <v>380257.07</v>
      </c>
      <c r="K14">
        <v>14000</v>
      </c>
      <c r="L14">
        <v>94135.17</v>
      </c>
      <c r="N14">
        <v>7271.99</v>
      </c>
      <c r="O14">
        <v>300</v>
      </c>
      <c r="R14">
        <v>1074298.45</v>
      </c>
      <c r="S14">
        <v>2643840</v>
      </c>
      <c r="T14">
        <v>58263</v>
      </c>
      <c r="W14">
        <v>382835.08</v>
      </c>
      <c r="X14">
        <v>500</v>
      </c>
      <c r="Y14">
        <v>466184.08</v>
      </c>
      <c r="AB14">
        <v>190302.44</v>
      </c>
      <c r="AC14">
        <v>15392.47</v>
      </c>
    </row>
    <row r="15" spans="1:33" x14ac:dyDescent="0.25">
      <c r="A15" t="s">
        <v>2197</v>
      </c>
      <c r="B15">
        <v>815658.04</v>
      </c>
      <c r="C15">
        <v>5759</v>
      </c>
      <c r="D15">
        <v>217032.34</v>
      </c>
      <c r="G15">
        <v>370696.53</v>
      </c>
      <c r="H15">
        <v>517276.03</v>
      </c>
      <c r="K15">
        <v>4300</v>
      </c>
      <c r="L15">
        <v>43687.06</v>
      </c>
      <c r="N15">
        <v>84</v>
      </c>
      <c r="R15">
        <v>-241828.74</v>
      </c>
      <c r="S15">
        <v>2287723.02</v>
      </c>
      <c r="T15">
        <v>6731</v>
      </c>
      <c r="W15">
        <v>117709</v>
      </c>
      <c r="Y15">
        <v>141586</v>
      </c>
      <c r="AB15">
        <v>129678.18</v>
      </c>
      <c r="AC15">
        <v>20719.22</v>
      </c>
    </row>
    <row r="16" spans="1:33" x14ac:dyDescent="0.25">
      <c r="A16" t="s">
        <v>2198</v>
      </c>
      <c r="B16">
        <v>904417.63</v>
      </c>
      <c r="C16">
        <v>71221.5</v>
      </c>
      <c r="D16">
        <v>910446.55</v>
      </c>
      <c r="G16">
        <v>486293.69</v>
      </c>
      <c r="H16">
        <v>617068.81999999995</v>
      </c>
      <c r="K16">
        <v>12100</v>
      </c>
      <c r="L16">
        <v>76538.87</v>
      </c>
      <c r="N16">
        <v>28</v>
      </c>
      <c r="R16">
        <v>2812121.87</v>
      </c>
      <c r="S16">
        <v>312292.87</v>
      </c>
      <c r="T16">
        <v>21268</v>
      </c>
      <c r="W16">
        <v>344917.36</v>
      </c>
      <c r="Y16">
        <v>424774.36</v>
      </c>
      <c r="AB16">
        <v>134751.97</v>
      </c>
      <c r="AC16">
        <v>30292.45</v>
      </c>
    </row>
    <row r="17" spans="1:33" x14ac:dyDescent="0.25">
      <c r="A17" t="s">
        <v>2199</v>
      </c>
      <c r="B17">
        <v>2069928.89</v>
      </c>
      <c r="C17">
        <v>51640</v>
      </c>
      <c r="D17">
        <v>965829.78</v>
      </c>
      <c r="G17">
        <v>836307.59</v>
      </c>
      <c r="H17">
        <v>272867.26</v>
      </c>
      <c r="L17">
        <v>96076</v>
      </c>
      <c r="N17">
        <v>9715</v>
      </c>
      <c r="R17">
        <v>3495420.08</v>
      </c>
      <c r="S17">
        <v>928313.81</v>
      </c>
      <c r="T17">
        <v>18477</v>
      </c>
      <c r="W17">
        <v>218454.23</v>
      </c>
      <c r="X17">
        <v>3471</v>
      </c>
      <c r="Y17">
        <v>291208.23</v>
      </c>
      <c r="AB17">
        <v>260599.59</v>
      </c>
      <c r="AC17">
        <v>21545.78</v>
      </c>
    </row>
    <row r="18" spans="1:33" x14ac:dyDescent="0.25">
      <c r="A18" t="s">
        <v>2200</v>
      </c>
      <c r="B18">
        <v>2439599.36</v>
      </c>
      <c r="C18">
        <v>95300</v>
      </c>
      <c r="D18">
        <v>162409.53</v>
      </c>
      <c r="G18">
        <v>148294.26</v>
      </c>
      <c r="H18">
        <v>220011.75</v>
      </c>
      <c r="L18">
        <v>73317.929999999993</v>
      </c>
      <c r="N18">
        <v>0</v>
      </c>
      <c r="R18">
        <v>2161039.0499999998</v>
      </c>
      <c r="S18">
        <v>955989.15</v>
      </c>
      <c r="T18">
        <v>47822</v>
      </c>
      <c r="W18">
        <v>307925.07</v>
      </c>
      <c r="Y18">
        <v>341095.07</v>
      </c>
      <c r="AB18">
        <v>120721.01</v>
      </c>
      <c r="AC18">
        <v>16662.22</v>
      </c>
      <c r="AG18">
        <v>2000</v>
      </c>
    </row>
    <row r="19" spans="1:33" x14ac:dyDescent="0.25">
      <c r="A19" t="s">
        <v>2201</v>
      </c>
      <c r="B19">
        <v>989699.93</v>
      </c>
      <c r="C19">
        <v>15200</v>
      </c>
      <c r="D19">
        <v>267435.03000000003</v>
      </c>
      <c r="G19">
        <v>1289021.27</v>
      </c>
      <c r="H19">
        <v>824523.17</v>
      </c>
      <c r="K19">
        <v>3265</v>
      </c>
      <c r="L19">
        <v>56384.4</v>
      </c>
      <c r="N19">
        <v>0</v>
      </c>
      <c r="R19">
        <v>1973659.14</v>
      </c>
      <c r="S19">
        <v>1540469.93</v>
      </c>
      <c r="T19">
        <v>10929</v>
      </c>
      <c r="W19">
        <v>303146.5</v>
      </c>
      <c r="Y19">
        <v>361979.5</v>
      </c>
      <c r="AB19">
        <v>105776</v>
      </c>
      <c r="AC19">
        <v>34219.07</v>
      </c>
    </row>
    <row r="20" spans="1:33" x14ac:dyDescent="0.25">
      <c r="A20" t="s">
        <v>2202</v>
      </c>
      <c r="B20">
        <v>2159181.2599999998</v>
      </c>
      <c r="C20">
        <v>13113.5</v>
      </c>
      <c r="D20">
        <v>506826.68</v>
      </c>
      <c r="G20">
        <v>1021461.08</v>
      </c>
      <c r="H20">
        <v>1211015.83</v>
      </c>
      <c r="K20">
        <v>2000</v>
      </c>
      <c r="L20">
        <v>119781.75</v>
      </c>
      <c r="N20">
        <v>3673</v>
      </c>
      <c r="R20">
        <v>2624924.7799999998</v>
      </c>
      <c r="S20">
        <v>2399548.4500000002</v>
      </c>
      <c r="T20">
        <v>64492</v>
      </c>
      <c r="W20">
        <v>488754</v>
      </c>
      <c r="Y20">
        <v>568279</v>
      </c>
      <c r="AB20">
        <v>187720.62</v>
      </c>
      <c r="AC20">
        <v>32726.01</v>
      </c>
      <c r="AG20">
        <v>2850</v>
      </c>
    </row>
    <row r="21" spans="1:33" x14ac:dyDescent="0.25">
      <c r="A21" t="s">
        <v>2203</v>
      </c>
      <c r="B21">
        <v>684503.5</v>
      </c>
      <c r="C21">
        <v>51900</v>
      </c>
      <c r="D21">
        <v>527880.69999999995</v>
      </c>
      <c r="G21">
        <v>626627.97</v>
      </c>
      <c r="H21">
        <v>1235058.93</v>
      </c>
      <c r="L21">
        <v>66867.78</v>
      </c>
      <c r="N21">
        <v>0</v>
      </c>
      <c r="R21">
        <v>-491992.44</v>
      </c>
      <c r="S21">
        <v>3847094.62</v>
      </c>
      <c r="T21">
        <v>105305.29</v>
      </c>
      <c r="W21">
        <v>287773.95</v>
      </c>
      <c r="X21">
        <v>15300</v>
      </c>
      <c r="Y21">
        <v>389193.95</v>
      </c>
      <c r="AB21">
        <v>276971.13</v>
      </c>
      <c r="AC21">
        <v>38213.019999999997</v>
      </c>
    </row>
    <row r="22" spans="1:33" x14ac:dyDescent="0.25">
      <c r="A22" t="s">
        <v>2204</v>
      </c>
      <c r="B22">
        <v>2434528.6800000002</v>
      </c>
      <c r="C22">
        <v>43953.5</v>
      </c>
      <c r="D22">
        <v>2768384.28</v>
      </c>
      <c r="G22">
        <v>4</v>
      </c>
      <c r="H22">
        <v>1409265.44</v>
      </c>
      <c r="L22">
        <v>222563.67</v>
      </c>
      <c r="N22">
        <v>3490</v>
      </c>
      <c r="R22">
        <v>4179876.79</v>
      </c>
      <c r="S22">
        <v>2781867.7</v>
      </c>
      <c r="T22">
        <v>23680</v>
      </c>
      <c r="W22">
        <v>349447.5</v>
      </c>
      <c r="Y22">
        <v>432896.5</v>
      </c>
      <c r="AB22">
        <v>447610.95</v>
      </c>
      <c r="AC22">
        <v>17422.310000000001</v>
      </c>
      <c r="AG22">
        <v>6860</v>
      </c>
    </row>
    <row r="23" spans="1:33" x14ac:dyDescent="0.25">
      <c r="A23" t="s">
        <v>2205</v>
      </c>
      <c r="B23">
        <v>755412.51</v>
      </c>
      <c r="C23">
        <v>36268.19</v>
      </c>
      <c r="D23">
        <v>226791.01</v>
      </c>
      <c r="G23">
        <v>160727.5</v>
      </c>
      <c r="H23">
        <v>1691165.69</v>
      </c>
      <c r="K23">
        <v>10260</v>
      </c>
      <c r="L23">
        <v>114257.21</v>
      </c>
      <c r="N23">
        <v>2551.4699999999998</v>
      </c>
      <c r="R23">
        <v>963219.48</v>
      </c>
      <c r="S23">
        <v>1887309.56</v>
      </c>
      <c r="T23">
        <v>77195.92</v>
      </c>
      <c r="W23">
        <v>365767.07</v>
      </c>
      <c r="X23">
        <v>700</v>
      </c>
      <c r="Y23">
        <v>392802.07</v>
      </c>
      <c r="AB23">
        <v>124790.36</v>
      </c>
      <c r="AC23">
        <v>33303.379999999997</v>
      </c>
    </row>
    <row r="24" spans="1:33" x14ac:dyDescent="0.25">
      <c r="A24" t="s">
        <v>2206</v>
      </c>
      <c r="B24">
        <v>1689569.68</v>
      </c>
      <c r="C24">
        <v>30900.89</v>
      </c>
      <c r="D24">
        <v>142472.32999999999</v>
      </c>
      <c r="G24">
        <v>435641.95</v>
      </c>
      <c r="H24">
        <v>199675.07</v>
      </c>
      <c r="L24">
        <v>67986</v>
      </c>
      <c r="N24">
        <v>28</v>
      </c>
      <c r="R24">
        <v>235423.78</v>
      </c>
      <c r="S24">
        <v>2302867.0299999998</v>
      </c>
      <c r="T24">
        <v>72616</v>
      </c>
      <c r="W24">
        <v>179038.57</v>
      </c>
      <c r="X24">
        <v>1400</v>
      </c>
      <c r="Y24">
        <v>209009.57</v>
      </c>
      <c r="AB24">
        <v>140873.67000000001</v>
      </c>
      <c r="AC24">
        <v>11216.22</v>
      </c>
    </row>
    <row r="25" spans="1:33" x14ac:dyDescent="0.25">
      <c r="A25" t="s">
        <v>2207</v>
      </c>
      <c r="B25">
        <v>2172720.92</v>
      </c>
      <c r="C25">
        <v>841.6</v>
      </c>
      <c r="D25">
        <v>529005.71</v>
      </c>
      <c r="G25">
        <v>138472</v>
      </c>
      <c r="H25">
        <v>792981.2</v>
      </c>
      <c r="L25">
        <v>66146.66</v>
      </c>
      <c r="N25">
        <v>440</v>
      </c>
      <c r="R25">
        <v>2059958.16</v>
      </c>
      <c r="S25">
        <v>1722667.58</v>
      </c>
      <c r="T25">
        <v>87929.66</v>
      </c>
      <c r="W25">
        <v>252866</v>
      </c>
      <c r="Y25">
        <v>284661</v>
      </c>
      <c r="AB25">
        <v>268892.09000000003</v>
      </c>
      <c r="AC25">
        <v>2433.54</v>
      </c>
    </row>
    <row r="26" spans="1:33" x14ac:dyDescent="0.25">
      <c r="A26" t="s">
        <v>2208</v>
      </c>
      <c r="B26">
        <v>1077131.8600000001</v>
      </c>
      <c r="C26">
        <v>2598.64</v>
      </c>
      <c r="D26">
        <v>901953.79</v>
      </c>
      <c r="G26">
        <v>230069.71</v>
      </c>
      <c r="H26">
        <v>800420.2</v>
      </c>
      <c r="K26">
        <v>129220.34</v>
      </c>
      <c r="L26">
        <v>148237.29999999999</v>
      </c>
      <c r="N26">
        <v>123.57</v>
      </c>
      <c r="R26">
        <v>942615.91</v>
      </c>
      <c r="S26">
        <v>2074532.05</v>
      </c>
      <c r="T26">
        <v>57315.42</v>
      </c>
      <c r="W26">
        <v>184049.07</v>
      </c>
      <c r="X26">
        <v>50000</v>
      </c>
      <c r="Y26">
        <v>258441.07</v>
      </c>
      <c r="AB26">
        <v>283891.15999999997</v>
      </c>
      <c r="AC26">
        <v>24727.23</v>
      </c>
      <c r="AG26">
        <v>6860</v>
      </c>
    </row>
    <row r="27" spans="1:33" x14ac:dyDescent="0.25">
      <c r="A27" t="s">
        <v>2209</v>
      </c>
      <c r="B27">
        <v>707486.53</v>
      </c>
      <c r="C27">
        <v>12889.29</v>
      </c>
      <c r="D27">
        <v>163345.19</v>
      </c>
      <c r="G27">
        <v>158087.59</v>
      </c>
      <c r="H27">
        <v>1381950.27</v>
      </c>
      <c r="L27">
        <v>125446.88</v>
      </c>
      <c r="N27">
        <v>0</v>
      </c>
      <c r="R27">
        <v>1604398.4</v>
      </c>
      <c r="S27">
        <v>900591.29</v>
      </c>
      <c r="T27">
        <v>14151.4</v>
      </c>
      <c r="W27">
        <v>327364</v>
      </c>
      <c r="X27">
        <v>5069.13</v>
      </c>
      <c r="Y27">
        <v>354395.13</v>
      </c>
      <c r="AB27">
        <v>156270.16</v>
      </c>
      <c r="AC27">
        <v>39951.15</v>
      </c>
      <c r="AG27">
        <v>2645.79</v>
      </c>
    </row>
    <row r="28" spans="1:33" x14ac:dyDescent="0.25">
      <c r="A28" t="s">
        <v>2210</v>
      </c>
      <c r="B28">
        <v>671643.9</v>
      </c>
      <c r="C28">
        <v>41572.800000000003</v>
      </c>
      <c r="D28">
        <v>527915.05000000005</v>
      </c>
      <c r="G28">
        <v>169372.57</v>
      </c>
      <c r="H28">
        <v>707466.02</v>
      </c>
      <c r="K28">
        <v>12574</v>
      </c>
      <c r="L28">
        <v>47887</v>
      </c>
      <c r="N28">
        <v>38869.519999999997</v>
      </c>
      <c r="R28">
        <v>-491077.1</v>
      </c>
      <c r="S28">
        <v>2673935.1</v>
      </c>
      <c r="T28">
        <v>101144.5</v>
      </c>
      <c r="W28">
        <v>269896</v>
      </c>
      <c r="Y28">
        <v>332199</v>
      </c>
      <c r="AB28">
        <v>175832.34</v>
      </c>
      <c r="AC28">
        <v>27227.34</v>
      </c>
    </row>
    <row r="29" spans="1:33" x14ac:dyDescent="0.25">
      <c r="A29" t="s">
        <v>2211</v>
      </c>
      <c r="B29">
        <v>1442499.15</v>
      </c>
      <c r="C29">
        <v>51318.35</v>
      </c>
      <c r="D29">
        <v>274748.65000000002</v>
      </c>
      <c r="G29">
        <v>756117.75</v>
      </c>
      <c r="H29">
        <v>370237.36</v>
      </c>
      <c r="K29">
        <v>17472.89</v>
      </c>
      <c r="L29">
        <v>50259.32</v>
      </c>
      <c r="N29">
        <v>3626.73</v>
      </c>
      <c r="R29">
        <v>1025295.58</v>
      </c>
      <c r="S29">
        <v>1942985.43</v>
      </c>
      <c r="T29">
        <v>31419.35</v>
      </c>
      <c r="W29">
        <v>214577.93</v>
      </c>
      <c r="Y29">
        <v>236218.93</v>
      </c>
      <c r="AB29">
        <v>114533.93</v>
      </c>
      <c r="AC29">
        <v>33103.11</v>
      </c>
      <c r="AG29">
        <v>6860</v>
      </c>
    </row>
    <row r="30" spans="1:33" x14ac:dyDescent="0.25">
      <c r="A30" t="s">
        <v>2212</v>
      </c>
      <c r="B30">
        <v>39173.74</v>
      </c>
      <c r="C30">
        <v>11743.47</v>
      </c>
      <c r="D30">
        <v>259199.94</v>
      </c>
      <c r="G30">
        <v>886141.62</v>
      </c>
      <c r="H30">
        <v>2056023.83</v>
      </c>
      <c r="L30">
        <v>60197</v>
      </c>
      <c r="N30">
        <v>0</v>
      </c>
      <c r="R30">
        <v>1195891.52</v>
      </c>
      <c r="S30">
        <v>2306439.37</v>
      </c>
      <c r="T30">
        <v>7426</v>
      </c>
      <c r="W30">
        <v>65550</v>
      </c>
      <c r="Y30">
        <v>107182</v>
      </c>
      <c r="AB30">
        <v>225977.91</v>
      </c>
      <c r="AC30">
        <v>43201.38</v>
      </c>
      <c r="AG30">
        <v>6860</v>
      </c>
    </row>
    <row r="31" spans="1:33" x14ac:dyDescent="0.25">
      <c r="A31" t="s">
        <v>2213</v>
      </c>
      <c r="B31">
        <v>678959.24</v>
      </c>
      <c r="C31">
        <v>4985.82</v>
      </c>
      <c r="D31">
        <v>429802.2</v>
      </c>
      <c r="G31">
        <v>190566.73</v>
      </c>
      <c r="H31">
        <v>1473907.71</v>
      </c>
      <c r="K31">
        <v>6354.02</v>
      </c>
      <c r="L31">
        <v>45772.75</v>
      </c>
      <c r="N31">
        <v>983.48</v>
      </c>
      <c r="R31">
        <v>1345289.46</v>
      </c>
      <c r="S31">
        <v>1600056.47</v>
      </c>
      <c r="T31">
        <v>25569.89</v>
      </c>
      <c r="W31">
        <v>190100</v>
      </c>
      <c r="Y31">
        <v>236357</v>
      </c>
      <c r="AB31">
        <v>167273.25</v>
      </c>
      <c r="AC31">
        <v>25414.12</v>
      </c>
      <c r="AG31">
        <v>6860</v>
      </c>
    </row>
    <row r="32" spans="1:33" x14ac:dyDescent="0.25">
      <c r="A32" t="s">
        <v>2214</v>
      </c>
      <c r="B32">
        <v>1930732.3</v>
      </c>
      <c r="C32">
        <v>118600</v>
      </c>
      <c r="D32">
        <v>501805.5</v>
      </c>
      <c r="G32">
        <v>397336.34</v>
      </c>
      <c r="H32">
        <v>1167584.6399999999</v>
      </c>
      <c r="K32">
        <v>11800</v>
      </c>
      <c r="L32">
        <v>62779.7</v>
      </c>
      <c r="N32">
        <v>28</v>
      </c>
      <c r="P32">
        <v>0</v>
      </c>
      <c r="R32">
        <v>1288508.68</v>
      </c>
      <c r="S32">
        <v>2970314.75</v>
      </c>
      <c r="T32">
        <v>114735.9</v>
      </c>
      <c r="W32">
        <v>170786.5</v>
      </c>
      <c r="Y32">
        <v>240256.5</v>
      </c>
      <c r="AB32">
        <v>226712.53</v>
      </c>
      <c r="AC32">
        <v>35925.72</v>
      </c>
    </row>
    <row r="33" spans="1:33" x14ac:dyDescent="0.25">
      <c r="A33" t="s">
        <v>2215</v>
      </c>
      <c r="B33">
        <v>338880.23</v>
      </c>
      <c r="C33">
        <v>87547.3</v>
      </c>
      <c r="D33">
        <v>859981.96</v>
      </c>
      <c r="G33">
        <v>3</v>
      </c>
      <c r="H33">
        <v>998041.67</v>
      </c>
      <c r="L33">
        <v>68639.67</v>
      </c>
      <c r="N33">
        <v>21</v>
      </c>
      <c r="R33">
        <v>394926.14</v>
      </c>
      <c r="S33">
        <v>2001291.5</v>
      </c>
      <c r="T33">
        <v>3393</v>
      </c>
      <c r="W33">
        <v>192010.95</v>
      </c>
      <c r="Y33">
        <v>204127.95</v>
      </c>
      <c r="Z33">
        <v>500</v>
      </c>
      <c r="AB33">
        <v>133744.32000000001</v>
      </c>
      <c r="AC33">
        <v>26595.83</v>
      </c>
      <c r="AG33">
        <v>10860</v>
      </c>
    </row>
    <row r="34" spans="1:33" x14ac:dyDescent="0.25">
      <c r="A34" t="s">
        <v>2216</v>
      </c>
      <c r="B34">
        <v>1447607.65</v>
      </c>
      <c r="C34">
        <v>85904.49</v>
      </c>
      <c r="D34">
        <v>488754.3</v>
      </c>
      <c r="G34">
        <v>1421479.53</v>
      </c>
      <c r="H34">
        <v>517051.26</v>
      </c>
      <c r="L34">
        <v>72429.89</v>
      </c>
      <c r="N34">
        <v>0</v>
      </c>
      <c r="R34">
        <v>217111.75</v>
      </c>
      <c r="S34">
        <v>3800882.66</v>
      </c>
      <c r="T34">
        <v>110412</v>
      </c>
      <c r="W34">
        <v>287231.5</v>
      </c>
      <c r="X34">
        <v>2282</v>
      </c>
      <c r="Y34">
        <v>318232.5</v>
      </c>
      <c r="AB34">
        <v>170763.4</v>
      </c>
      <c r="AC34">
        <v>33696.67</v>
      </c>
      <c r="AG34">
        <v>6860</v>
      </c>
    </row>
    <row r="35" spans="1:33" x14ac:dyDescent="0.25">
      <c r="A35" t="s">
        <v>2217</v>
      </c>
      <c r="B35">
        <v>934241.74</v>
      </c>
      <c r="C35">
        <v>240977.05</v>
      </c>
      <c r="D35">
        <v>57518.65</v>
      </c>
      <c r="G35">
        <v>441302.36</v>
      </c>
      <c r="H35">
        <v>514506.36</v>
      </c>
      <c r="K35">
        <v>0</v>
      </c>
      <c r="L35">
        <v>15800</v>
      </c>
      <c r="N35">
        <v>33.94</v>
      </c>
      <c r="R35">
        <v>73665.37</v>
      </c>
      <c r="S35">
        <v>2024806.3999999999</v>
      </c>
      <c r="T35">
        <v>172746.75</v>
      </c>
      <c r="X35">
        <v>15800</v>
      </c>
      <c r="Y35">
        <v>113675</v>
      </c>
      <c r="AB35">
        <v>631.29999999999995</v>
      </c>
    </row>
    <row r="36" spans="1:33" x14ac:dyDescent="0.25">
      <c r="A36" t="s">
        <v>2218</v>
      </c>
      <c r="B36">
        <v>1689278.26</v>
      </c>
      <c r="C36">
        <v>14897.45</v>
      </c>
      <c r="D36">
        <v>52979.49</v>
      </c>
      <c r="G36">
        <v>49260.03</v>
      </c>
      <c r="H36">
        <v>792822.77</v>
      </c>
      <c r="K36">
        <v>2000</v>
      </c>
      <c r="L36">
        <v>62896.66</v>
      </c>
      <c r="N36">
        <v>2387.81</v>
      </c>
      <c r="R36">
        <v>255667.4</v>
      </c>
      <c r="S36">
        <v>2381908.6800000002</v>
      </c>
      <c r="T36">
        <v>81779.899999999994</v>
      </c>
      <c r="W36">
        <v>183834</v>
      </c>
      <c r="X36">
        <v>27496.959999999999</v>
      </c>
      <c r="Y36">
        <v>238504</v>
      </c>
      <c r="AB36">
        <v>129301.84</v>
      </c>
      <c r="AC36">
        <v>26336.81</v>
      </c>
      <c r="AG36">
        <v>4590.76</v>
      </c>
    </row>
    <row r="37" spans="1:33" x14ac:dyDescent="0.25">
      <c r="A37" t="s">
        <v>2219</v>
      </c>
      <c r="B37">
        <v>237169.01</v>
      </c>
      <c r="C37">
        <v>10442.200000000001</v>
      </c>
      <c r="D37">
        <v>103696.74</v>
      </c>
      <c r="G37">
        <v>459734.08</v>
      </c>
      <c r="H37">
        <v>629611.35</v>
      </c>
      <c r="L37">
        <v>52761.9</v>
      </c>
      <c r="N37">
        <v>0</v>
      </c>
      <c r="R37">
        <v>-1340135.28</v>
      </c>
      <c r="S37">
        <v>2692203.68</v>
      </c>
      <c r="T37">
        <v>273562.64</v>
      </c>
      <c r="W37">
        <v>293244</v>
      </c>
      <c r="X37">
        <v>19800</v>
      </c>
      <c r="Y37">
        <v>400185</v>
      </c>
      <c r="AB37">
        <v>103925.9</v>
      </c>
      <c r="AC37">
        <v>27273.06</v>
      </c>
      <c r="AG37">
        <v>19399.599999999999</v>
      </c>
    </row>
    <row r="38" spans="1:33" x14ac:dyDescent="0.25">
      <c r="A38" t="s">
        <v>2220</v>
      </c>
      <c r="B38">
        <v>218567.47</v>
      </c>
      <c r="C38">
        <v>10582</v>
      </c>
      <c r="D38">
        <v>185661.39</v>
      </c>
      <c r="G38">
        <v>62135.72</v>
      </c>
      <c r="H38">
        <v>342592.74</v>
      </c>
      <c r="K38">
        <v>4000</v>
      </c>
      <c r="L38">
        <v>54565.25</v>
      </c>
      <c r="N38">
        <v>0</v>
      </c>
      <c r="R38">
        <v>415875.21</v>
      </c>
      <c r="S38">
        <v>288756.2</v>
      </c>
      <c r="T38">
        <v>225014.49</v>
      </c>
      <c r="W38">
        <v>105546</v>
      </c>
      <c r="X38">
        <v>1000</v>
      </c>
      <c r="Y38">
        <v>193192</v>
      </c>
      <c r="AB38">
        <v>60872.25</v>
      </c>
      <c r="AC38">
        <v>13926.58</v>
      </c>
      <c r="AG38">
        <v>7227</v>
      </c>
    </row>
    <row r="39" spans="1:33" x14ac:dyDescent="0.25">
      <c r="A39" t="s">
        <v>2221</v>
      </c>
      <c r="B39">
        <v>3353729.65</v>
      </c>
      <c r="C39">
        <v>53820.75</v>
      </c>
      <c r="D39">
        <v>166310.95000000001</v>
      </c>
      <c r="G39">
        <v>97559.3</v>
      </c>
      <c r="H39">
        <v>904987.23</v>
      </c>
      <c r="K39">
        <v>8000</v>
      </c>
      <c r="L39">
        <v>62674.33</v>
      </c>
      <c r="N39">
        <v>0</v>
      </c>
      <c r="R39">
        <v>1116500.96</v>
      </c>
      <c r="S39">
        <v>3281518.85</v>
      </c>
      <c r="T39">
        <v>422633.53</v>
      </c>
      <c r="V39">
        <v>2</v>
      </c>
      <c r="W39">
        <v>252962.5</v>
      </c>
      <c r="X39">
        <v>54951.77</v>
      </c>
      <c r="Y39">
        <v>385151.5</v>
      </c>
      <c r="AB39">
        <v>205824.64000000001</v>
      </c>
      <c r="AC39">
        <v>23691.42</v>
      </c>
      <c r="AE39">
        <v>7328.5</v>
      </c>
      <c r="AG39">
        <v>840</v>
      </c>
    </row>
    <row r="40" spans="1:33" x14ac:dyDescent="0.25">
      <c r="A40" t="s">
        <v>2222</v>
      </c>
      <c r="B40">
        <v>1762941.22</v>
      </c>
      <c r="C40">
        <v>28699.19</v>
      </c>
      <c r="D40">
        <v>89258.51</v>
      </c>
      <c r="G40">
        <v>410170.9</v>
      </c>
      <c r="H40">
        <v>424163.29</v>
      </c>
      <c r="K40">
        <v>2850</v>
      </c>
      <c r="L40">
        <v>65784</v>
      </c>
      <c r="N40">
        <v>19</v>
      </c>
      <c r="R40">
        <v>-947247.94</v>
      </c>
      <c r="S40">
        <v>3750097.45</v>
      </c>
      <c r="T40">
        <v>133965.07999999999</v>
      </c>
      <c r="W40">
        <v>284529</v>
      </c>
      <c r="X40">
        <v>3720.32</v>
      </c>
      <c r="Y40">
        <v>343768</v>
      </c>
      <c r="AB40">
        <v>186449.13</v>
      </c>
      <c r="AC40">
        <v>20135.87</v>
      </c>
      <c r="AG40">
        <v>28130.799999999999</v>
      </c>
    </row>
    <row r="41" spans="1:33" x14ac:dyDescent="0.25">
      <c r="A41" t="s">
        <v>2223</v>
      </c>
      <c r="B41">
        <v>699087.56</v>
      </c>
      <c r="C41">
        <v>7426.17</v>
      </c>
      <c r="D41">
        <v>117655.85</v>
      </c>
      <c r="G41">
        <v>506779.27</v>
      </c>
      <c r="H41">
        <v>247606.19</v>
      </c>
      <c r="K41">
        <v>3400</v>
      </c>
      <c r="L41">
        <v>47428.34</v>
      </c>
      <c r="N41">
        <v>0</v>
      </c>
      <c r="R41">
        <v>-322472.77</v>
      </c>
      <c r="S41">
        <v>1851653.95</v>
      </c>
      <c r="T41">
        <v>188638.39</v>
      </c>
      <c r="W41">
        <v>203318.5</v>
      </c>
      <c r="X41">
        <v>4000</v>
      </c>
      <c r="Y41">
        <v>259511.5</v>
      </c>
      <c r="AB41">
        <v>108791.61</v>
      </c>
      <c r="AC41">
        <v>21070.16</v>
      </c>
      <c r="AG41">
        <v>8038.1</v>
      </c>
    </row>
    <row r="42" spans="1:33" x14ac:dyDescent="0.25">
      <c r="A42" t="s">
        <v>2224</v>
      </c>
      <c r="B42">
        <v>509287.89</v>
      </c>
      <c r="C42">
        <v>7554.14</v>
      </c>
      <c r="D42">
        <v>18988.189999999999</v>
      </c>
      <c r="G42">
        <v>70776.259999999995</v>
      </c>
      <c r="H42">
        <v>1027185.9</v>
      </c>
      <c r="K42">
        <v>3000</v>
      </c>
      <c r="L42">
        <v>51812.26</v>
      </c>
      <c r="N42">
        <v>6960.04</v>
      </c>
      <c r="R42">
        <v>-263804.57</v>
      </c>
      <c r="S42">
        <v>1865771.67</v>
      </c>
      <c r="T42">
        <v>198636.89</v>
      </c>
      <c r="W42">
        <v>54610.5</v>
      </c>
      <c r="X42">
        <v>43757.29</v>
      </c>
      <c r="Y42">
        <v>173426.5</v>
      </c>
      <c r="AB42">
        <v>121827.1</v>
      </c>
      <c r="AC42">
        <v>28220.11</v>
      </c>
      <c r="AG42">
        <v>3477.99</v>
      </c>
    </row>
    <row r="43" spans="1:33" x14ac:dyDescent="0.25">
      <c r="A43" t="s">
        <v>2225</v>
      </c>
      <c r="B43">
        <v>442681.32</v>
      </c>
      <c r="C43">
        <v>3856</v>
      </c>
      <c r="D43">
        <v>88903.25</v>
      </c>
      <c r="G43">
        <v>426974.9</v>
      </c>
      <c r="H43">
        <v>345160.83</v>
      </c>
      <c r="L43">
        <v>43066</v>
      </c>
      <c r="N43">
        <v>3528.01</v>
      </c>
      <c r="R43">
        <v>98932.79</v>
      </c>
      <c r="S43">
        <v>1234901.48</v>
      </c>
      <c r="T43">
        <v>51168.67</v>
      </c>
      <c r="W43">
        <v>106419.5</v>
      </c>
      <c r="X43">
        <v>14733.19</v>
      </c>
      <c r="Y43">
        <v>173538.98</v>
      </c>
      <c r="AB43">
        <v>49384.959999999999</v>
      </c>
      <c r="AC43">
        <v>18185.400000000001</v>
      </c>
      <c r="AG43">
        <v>4064</v>
      </c>
    </row>
    <row r="44" spans="1:33" x14ac:dyDescent="0.25">
      <c r="A44" t="s">
        <v>2226</v>
      </c>
      <c r="B44">
        <v>836484.84</v>
      </c>
      <c r="C44">
        <v>10016.299999999999</v>
      </c>
      <c r="D44">
        <v>44141.25</v>
      </c>
      <c r="G44">
        <v>390951.41</v>
      </c>
      <c r="H44">
        <v>1238834.26</v>
      </c>
      <c r="K44">
        <v>11300</v>
      </c>
      <c r="L44">
        <v>55428</v>
      </c>
      <c r="N44">
        <v>0</v>
      </c>
      <c r="R44">
        <v>286777.19</v>
      </c>
      <c r="S44">
        <v>2300894.7000000002</v>
      </c>
      <c r="T44">
        <v>61732.23</v>
      </c>
      <c r="W44">
        <v>135737</v>
      </c>
      <c r="X44">
        <v>31113.73</v>
      </c>
      <c r="Y44">
        <v>217158</v>
      </c>
      <c r="Z44">
        <v>720</v>
      </c>
      <c r="AB44">
        <v>117859.36</v>
      </c>
      <c r="AC44">
        <v>14693.43</v>
      </c>
      <c r="AG44">
        <v>12124</v>
      </c>
    </row>
    <row r="45" spans="1:33" x14ac:dyDescent="0.25">
      <c r="A45" t="s">
        <v>2227</v>
      </c>
      <c r="B45">
        <v>761534.32</v>
      </c>
      <c r="C45">
        <v>4421.8</v>
      </c>
      <c r="D45">
        <v>50802.44</v>
      </c>
      <c r="G45">
        <v>3404894.68</v>
      </c>
      <c r="H45">
        <v>537598.89</v>
      </c>
      <c r="K45">
        <v>8000</v>
      </c>
      <c r="L45">
        <v>51747.22</v>
      </c>
      <c r="N45">
        <v>0</v>
      </c>
      <c r="R45">
        <v>700164.84</v>
      </c>
      <c r="S45">
        <v>4006426</v>
      </c>
      <c r="T45">
        <v>198773.3</v>
      </c>
      <c r="W45">
        <v>150894</v>
      </c>
      <c r="X45">
        <v>3155.76</v>
      </c>
      <c r="Y45">
        <v>225377</v>
      </c>
      <c r="AB45">
        <v>89141.43</v>
      </c>
      <c r="AC45">
        <v>36993.760000000002</v>
      </c>
      <c r="AF45">
        <v>6473.9</v>
      </c>
      <c r="AG45">
        <v>1922.9</v>
      </c>
    </row>
    <row r="46" spans="1:33" x14ac:dyDescent="0.25">
      <c r="A46" t="s">
        <v>2228</v>
      </c>
      <c r="B46">
        <v>587090.63</v>
      </c>
      <c r="C46">
        <v>374402.44</v>
      </c>
      <c r="D46">
        <v>249901.9</v>
      </c>
      <c r="G46">
        <v>4</v>
      </c>
      <c r="H46">
        <v>427198.3</v>
      </c>
      <c r="L46">
        <v>55017.5</v>
      </c>
      <c r="N46">
        <v>1260</v>
      </c>
      <c r="R46">
        <v>-373048.38</v>
      </c>
      <c r="S46">
        <v>1895478.66</v>
      </c>
      <c r="T46">
        <v>140961.5</v>
      </c>
      <c r="W46">
        <v>154377.63</v>
      </c>
      <c r="Y46">
        <v>181887.63</v>
      </c>
      <c r="AB46">
        <v>52735.01</v>
      </c>
      <c r="AC46">
        <v>827</v>
      </c>
    </row>
    <row r="47" spans="1:33" x14ac:dyDescent="0.25">
      <c r="A47" t="s">
        <v>2229</v>
      </c>
      <c r="B47">
        <v>189117.53</v>
      </c>
      <c r="C47">
        <v>77166.2</v>
      </c>
      <c r="D47">
        <v>73663.17</v>
      </c>
      <c r="G47">
        <v>465732.6</v>
      </c>
      <c r="H47">
        <v>314205.32</v>
      </c>
      <c r="K47">
        <v>5000</v>
      </c>
      <c r="L47">
        <v>48055.5</v>
      </c>
      <c r="N47">
        <v>3530.79</v>
      </c>
      <c r="R47">
        <v>-1685013.46</v>
      </c>
      <c r="S47">
        <v>2675458.59</v>
      </c>
      <c r="T47">
        <v>180770.77</v>
      </c>
      <c r="W47">
        <v>239347.24</v>
      </c>
      <c r="Y47">
        <v>273546.23999999999</v>
      </c>
      <c r="AB47">
        <v>55162.5</v>
      </c>
      <c r="AC47">
        <v>6209.42</v>
      </c>
      <c r="AG47">
        <v>12346.45</v>
      </c>
    </row>
    <row r="48" spans="1:33" x14ac:dyDescent="0.25">
      <c r="A48" t="s">
        <v>2230</v>
      </c>
      <c r="B48">
        <v>312599.59999999998</v>
      </c>
      <c r="C48">
        <v>42171.75</v>
      </c>
      <c r="D48">
        <v>608198.97</v>
      </c>
      <c r="G48">
        <v>3</v>
      </c>
      <c r="H48">
        <v>119254.84</v>
      </c>
      <c r="K48">
        <v>10200</v>
      </c>
      <c r="L48">
        <v>90903</v>
      </c>
      <c r="N48">
        <v>15174.29</v>
      </c>
      <c r="R48">
        <v>-557942.41</v>
      </c>
      <c r="S48">
        <v>1985151.03</v>
      </c>
      <c r="T48">
        <v>206764.5</v>
      </c>
      <c r="W48">
        <v>242239.15</v>
      </c>
      <c r="Y48">
        <v>285681.15000000002</v>
      </c>
      <c r="AB48">
        <v>57725.5</v>
      </c>
      <c r="AC48">
        <v>12849.5</v>
      </c>
      <c r="AG48">
        <v>554005.25</v>
      </c>
    </row>
    <row r="49" spans="1:33" x14ac:dyDescent="0.25">
      <c r="A49" t="s">
        <v>2231</v>
      </c>
      <c r="B49">
        <v>86417.84</v>
      </c>
      <c r="C49">
        <v>78142.66</v>
      </c>
      <c r="D49">
        <v>260769.54</v>
      </c>
      <c r="G49">
        <v>470365.63</v>
      </c>
      <c r="H49">
        <v>88463.95</v>
      </c>
      <c r="L49">
        <v>30065</v>
      </c>
      <c r="Q49">
        <v>-1073643.94</v>
      </c>
      <c r="R49">
        <v>-298600</v>
      </c>
      <c r="S49">
        <v>2326338.5600000001</v>
      </c>
    </row>
    <row r="50" spans="1:33" x14ac:dyDescent="0.25">
      <c r="A50" t="s">
        <v>2232</v>
      </c>
      <c r="B50">
        <v>279484.58</v>
      </c>
      <c r="C50">
        <v>242059.14</v>
      </c>
      <c r="D50">
        <v>181294.73</v>
      </c>
      <c r="G50">
        <v>407592.15</v>
      </c>
      <c r="H50">
        <v>673515.75</v>
      </c>
      <c r="K50">
        <v>20200</v>
      </c>
      <c r="L50">
        <v>62171.88</v>
      </c>
      <c r="N50">
        <v>1894</v>
      </c>
      <c r="P50">
        <v>118506</v>
      </c>
      <c r="R50">
        <v>227619.88</v>
      </c>
      <c r="S50">
        <v>1260400.73</v>
      </c>
      <c r="T50">
        <v>206930</v>
      </c>
      <c r="W50">
        <v>306904.5</v>
      </c>
      <c r="Y50">
        <v>354196.5</v>
      </c>
      <c r="AB50">
        <v>60061.25</v>
      </c>
      <c r="AC50">
        <v>6422.89</v>
      </c>
    </row>
    <row r="51" spans="1:33" x14ac:dyDescent="0.25">
      <c r="A51" t="s">
        <v>2233</v>
      </c>
      <c r="B51">
        <v>367851.64</v>
      </c>
      <c r="C51">
        <v>15917.17</v>
      </c>
      <c r="D51">
        <v>230950.91</v>
      </c>
      <c r="G51">
        <v>3</v>
      </c>
      <c r="H51">
        <v>296355.01</v>
      </c>
      <c r="K51">
        <v>6000</v>
      </c>
      <c r="L51">
        <v>30065</v>
      </c>
      <c r="N51">
        <v>0</v>
      </c>
      <c r="P51">
        <v>10</v>
      </c>
      <c r="R51">
        <v>-1382318.82</v>
      </c>
      <c r="S51">
        <v>2172217.19</v>
      </c>
      <c r="T51">
        <v>203254.57</v>
      </c>
      <c r="W51">
        <v>125000</v>
      </c>
      <c r="Y51">
        <v>186613</v>
      </c>
      <c r="AB51">
        <v>51748.84</v>
      </c>
      <c r="AC51">
        <v>3864.7</v>
      </c>
      <c r="AG51">
        <v>923.67</v>
      </c>
    </row>
    <row r="52" spans="1:33" x14ac:dyDescent="0.25">
      <c r="A52" t="s">
        <v>2234</v>
      </c>
      <c r="B52">
        <v>643882.31999999995</v>
      </c>
      <c r="C52">
        <v>105965.16</v>
      </c>
      <c r="D52">
        <v>85294.51</v>
      </c>
      <c r="G52">
        <v>479050.4</v>
      </c>
      <c r="H52">
        <v>-3073214.78</v>
      </c>
      <c r="K52">
        <v>4000</v>
      </c>
      <c r="L52">
        <v>27548.2</v>
      </c>
      <c r="P52">
        <v>1166</v>
      </c>
      <c r="R52">
        <v>-4288040.17</v>
      </c>
      <c r="S52">
        <v>1936400.69</v>
      </c>
      <c r="T52">
        <v>122538.45</v>
      </c>
      <c r="U52">
        <v>532542</v>
      </c>
      <c r="W52">
        <v>79220</v>
      </c>
      <c r="Y52">
        <v>113050</v>
      </c>
      <c r="AB52">
        <v>48815.1</v>
      </c>
      <c r="AC52">
        <v>12532.46</v>
      </c>
    </row>
    <row r="53" spans="1:33" x14ac:dyDescent="0.25">
      <c r="A53" t="s">
        <v>2235</v>
      </c>
      <c r="B53">
        <v>876128.77</v>
      </c>
      <c r="C53">
        <v>0</v>
      </c>
      <c r="D53">
        <v>651268.59</v>
      </c>
      <c r="G53">
        <v>-11337.95</v>
      </c>
      <c r="H53">
        <v>762030.05</v>
      </c>
      <c r="K53">
        <v>2500</v>
      </c>
      <c r="L53">
        <v>69537.440000000002</v>
      </c>
      <c r="N53">
        <v>0</v>
      </c>
      <c r="Q53">
        <v>560218.99</v>
      </c>
      <c r="R53">
        <v>261824.08</v>
      </c>
      <c r="S53">
        <v>1262941.0900000001</v>
      </c>
      <c r="T53">
        <v>278893.8</v>
      </c>
      <c r="U53">
        <v>20884</v>
      </c>
      <c r="W53">
        <v>296810</v>
      </c>
      <c r="Y53">
        <v>376524</v>
      </c>
      <c r="AB53">
        <v>96624.94</v>
      </c>
      <c r="AC53">
        <v>2371</v>
      </c>
    </row>
    <row r="54" spans="1:33" x14ac:dyDescent="0.25">
      <c r="A54" t="s">
        <v>2236</v>
      </c>
      <c r="B54">
        <v>744377.94</v>
      </c>
      <c r="C54">
        <v>233455.59</v>
      </c>
      <c r="D54">
        <v>66468.62</v>
      </c>
      <c r="G54">
        <v>68582.740000000005</v>
      </c>
      <c r="H54">
        <v>604306.86</v>
      </c>
      <c r="K54">
        <v>6500</v>
      </c>
      <c r="L54">
        <v>148934.5</v>
      </c>
      <c r="N54">
        <v>2162</v>
      </c>
      <c r="R54">
        <v>-581449.77</v>
      </c>
      <c r="S54">
        <v>1603718.32</v>
      </c>
      <c r="T54">
        <v>640856.19999999995</v>
      </c>
      <c r="X54">
        <v>240233</v>
      </c>
      <c r="Y54">
        <v>287440</v>
      </c>
      <c r="AB54">
        <v>47742.5</v>
      </c>
      <c r="AC54">
        <v>8580</v>
      </c>
    </row>
    <row r="55" spans="1:33" x14ac:dyDescent="0.25">
      <c r="A55" t="s">
        <v>2237</v>
      </c>
      <c r="B55">
        <v>244818.91</v>
      </c>
      <c r="C55">
        <v>371805.18</v>
      </c>
      <c r="D55">
        <v>702633.65</v>
      </c>
      <c r="G55">
        <v>-161377.49</v>
      </c>
      <c r="H55">
        <v>256238.62</v>
      </c>
      <c r="L55">
        <v>98341.25</v>
      </c>
      <c r="N55">
        <v>0</v>
      </c>
      <c r="P55">
        <v>138541.70000000001</v>
      </c>
      <c r="R55">
        <v>-1230371.44</v>
      </c>
      <c r="S55">
        <v>2378594.3199999998</v>
      </c>
      <c r="T55">
        <v>177113.66</v>
      </c>
      <c r="W55">
        <v>157815</v>
      </c>
      <c r="Y55">
        <v>206548</v>
      </c>
      <c r="AB55">
        <v>87532.25</v>
      </c>
      <c r="AC55">
        <v>11835.37</v>
      </c>
    </row>
    <row r="56" spans="1:33" x14ac:dyDescent="0.25">
      <c r="A56" t="s">
        <v>2238</v>
      </c>
      <c r="B56">
        <v>134475.57999999999</v>
      </c>
      <c r="C56">
        <v>210826.05</v>
      </c>
      <c r="D56">
        <v>549696.39</v>
      </c>
      <c r="G56">
        <v>1537566.13</v>
      </c>
      <c r="H56">
        <v>212907.12</v>
      </c>
      <c r="K56">
        <v>15000</v>
      </c>
      <c r="L56">
        <v>223914.51</v>
      </c>
      <c r="M56">
        <v>5095</v>
      </c>
      <c r="N56">
        <v>943</v>
      </c>
      <c r="P56">
        <v>8320</v>
      </c>
      <c r="R56">
        <v>-2160627.86</v>
      </c>
      <c r="S56">
        <v>4446748.38</v>
      </c>
      <c r="T56">
        <v>204363.44</v>
      </c>
      <c r="W56">
        <v>203178.5</v>
      </c>
      <c r="Y56">
        <v>237555.5</v>
      </c>
      <c r="AB56">
        <v>60908.2</v>
      </c>
      <c r="AC56">
        <v>3000</v>
      </c>
    </row>
    <row r="57" spans="1:33" x14ac:dyDescent="0.25">
      <c r="A57" t="s">
        <v>2239</v>
      </c>
      <c r="B57">
        <v>1986822.74</v>
      </c>
      <c r="C57">
        <v>854098.65</v>
      </c>
      <c r="D57">
        <v>164879.29999999999</v>
      </c>
      <c r="G57">
        <v>708349.89</v>
      </c>
      <c r="H57">
        <v>705130</v>
      </c>
      <c r="K57">
        <v>8430.2999999999993</v>
      </c>
      <c r="L57">
        <v>163155.87</v>
      </c>
      <c r="N57">
        <v>9813.58</v>
      </c>
      <c r="R57">
        <v>1841596.91</v>
      </c>
      <c r="S57">
        <v>2222830.41</v>
      </c>
      <c r="T57">
        <v>428732.08</v>
      </c>
      <c r="W57">
        <v>83258</v>
      </c>
      <c r="Y57">
        <v>212678</v>
      </c>
      <c r="AB57">
        <v>100071.97</v>
      </c>
      <c r="AC57">
        <v>25786.6</v>
      </c>
    </row>
    <row r="58" spans="1:33" x14ac:dyDescent="0.25">
      <c r="A58" t="s">
        <v>2240</v>
      </c>
      <c r="B58">
        <v>4251907.3899999997</v>
      </c>
      <c r="C58">
        <v>57934.61</v>
      </c>
      <c r="D58">
        <v>142520.26</v>
      </c>
      <c r="G58">
        <v>1879731.4</v>
      </c>
      <c r="H58">
        <v>3634837.02</v>
      </c>
      <c r="I58">
        <v>9900</v>
      </c>
      <c r="K58">
        <v>56500</v>
      </c>
      <c r="L58">
        <v>88462.94</v>
      </c>
      <c r="N58">
        <v>1341</v>
      </c>
      <c r="R58">
        <v>129309.18</v>
      </c>
      <c r="S58">
        <v>7696912.6699999999</v>
      </c>
      <c r="T58">
        <v>268136.3</v>
      </c>
      <c r="U58">
        <v>2025748</v>
      </c>
      <c r="W58">
        <v>388421</v>
      </c>
      <c r="X58">
        <v>6000</v>
      </c>
      <c r="Y58">
        <v>408568</v>
      </c>
      <c r="Z58">
        <v>1954.23</v>
      </c>
      <c r="AB58">
        <v>258096.31</v>
      </c>
      <c r="AC58">
        <v>15381.87</v>
      </c>
    </row>
    <row r="59" spans="1:33" x14ac:dyDescent="0.25">
      <c r="A59" t="s">
        <v>2241</v>
      </c>
      <c r="B59">
        <v>1821925.99</v>
      </c>
      <c r="C59">
        <v>904192.8</v>
      </c>
      <c r="D59">
        <v>712565.08</v>
      </c>
      <c r="G59">
        <v>182836.62</v>
      </c>
      <c r="H59">
        <v>774486.95</v>
      </c>
      <c r="L59">
        <v>565801.03</v>
      </c>
      <c r="R59">
        <v>1636116.07</v>
      </c>
      <c r="S59">
        <v>2082375.6799999999</v>
      </c>
      <c r="T59">
        <v>116514.66</v>
      </c>
      <c r="AB59">
        <v>4800</v>
      </c>
    </row>
    <row r="60" spans="1:33" x14ac:dyDescent="0.25">
      <c r="A60" t="s">
        <v>2242</v>
      </c>
      <c r="B60">
        <v>525864.03</v>
      </c>
      <c r="C60">
        <v>341388.82</v>
      </c>
      <c r="D60">
        <v>84780.49</v>
      </c>
      <c r="G60">
        <v>3471.01</v>
      </c>
      <c r="H60">
        <v>950531.72</v>
      </c>
      <c r="K60">
        <v>1500</v>
      </c>
      <c r="L60">
        <v>55167.56</v>
      </c>
      <c r="N60">
        <v>2113</v>
      </c>
      <c r="Q60">
        <v>1121351.25</v>
      </c>
      <c r="R60">
        <v>-130996.67</v>
      </c>
      <c r="S60">
        <v>817347.69</v>
      </c>
      <c r="T60">
        <v>200149.29</v>
      </c>
      <c r="W60">
        <v>159790</v>
      </c>
      <c r="Y60">
        <v>218909</v>
      </c>
      <c r="AB60">
        <v>72894.64</v>
      </c>
      <c r="AC60">
        <v>28582.41</v>
      </c>
    </row>
    <row r="61" spans="1:33" x14ac:dyDescent="0.25">
      <c r="A61" t="s">
        <v>2243</v>
      </c>
      <c r="B61">
        <v>1730691.77</v>
      </c>
      <c r="C61">
        <v>961464.74</v>
      </c>
      <c r="D61">
        <v>237165.67</v>
      </c>
      <c r="G61">
        <v>53364.98</v>
      </c>
      <c r="H61">
        <v>618794.5</v>
      </c>
      <c r="K61">
        <v>4500</v>
      </c>
      <c r="L61">
        <v>53608.39</v>
      </c>
      <c r="N61">
        <v>0</v>
      </c>
      <c r="R61">
        <v>1584130.53</v>
      </c>
      <c r="S61">
        <v>1799262.21</v>
      </c>
      <c r="T61">
        <v>341315.75</v>
      </c>
      <c r="W61">
        <v>166656</v>
      </c>
      <c r="X61">
        <v>19200</v>
      </c>
      <c r="Y61">
        <v>226514</v>
      </c>
      <c r="AB61">
        <v>128697.89</v>
      </c>
      <c r="AC61">
        <v>11979.33</v>
      </c>
    </row>
    <row r="62" spans="1:33" x14ac:dyDescent="0.25">
      <c r="A62" t="s">
        <v>2244</v>
      </c>
      <c r="B62">
        <v>1013586.13</v>
      </c>
      <c r="C62">
        <v>3280942.94</v>
      </c>
      <c r="D62">
        <v>212827.93</v>
      </c>
      <c r="G62">
        <v>296732.51</v>
      </c>
      <c r="H62">
        <v>1107702.6000000001</v>
      </c>
      <c r="K62">
        <v>9500</v>
      </c>
      <c r="L62">
        <v>86112.17</v>
      </c>
      <c r="N62">
        <v>1598.95</v>
      </c>
      <c r="R62">
        <v>3203644.11</v>
      </c>
      <c r="S62">
        <v>2590732.39</v>
      </c>
      <c r="T62">
        <v>209771.31</v>
      </c>
      <c r="W62">
        <v>252959</v>
      </c>
      <c r="X62">
        <v>4500</v>
      </c>
      <c r="Y62">
        <v>278917</v>
      </c>
      <c r="AB62">
        <v>163328.9</v>
      </c>
      <c r="AC62">
        <v>4779.92</v>
      </c>
    </row>
    <row r="63" spans="1:33" x14ac:dyDescent="0.25">
      <c r="A63" t="s">
        <v>2245</v>
      </c>
      <c r="B63">
        <v>1794285.31</v>
      </c>
      <c r="C63">
        <v>26352.55</v>
      </c>
      <c r="D63">
        <v>75492.789999999994</v>
      </c>
      <c r="G63">
        <v>506786.99</v>
      </c>
      <c r="H63">
        <v>917252.16</v>
      </c>
      <c r="K63">
        <v>9900</v>
      </c>
      <c r="L63">
        <v>63172.36</v>
      </c>
      <c r="N63">
        <v>3137.58</v>
      </c>
      <c r="R63">
        <v>727571.29</v>
      </c>
      <c r="S63">
        <v>2642678.98</v>
      </c>
      <c r="T63">
        <v>26128.42</v>
      </c>
      <c r="W63">
        <v>142079</v>
      </c>
      <c r="Y63">
        <v>169509</v>
      </c>
      <c r="AB63">
        <v>84511.96</v>
      </c>
      <c r="AC63">
        <v>40476.870000000003</v>
      </c>
    </row>
    <row r="64" spans="1:33" x14ac:dyDescent="0.25">
      <c r="A64" t="s">
        <v>2246</v>
      </c>
      <c r="B64">
        <v>899785.19</v>
      </c>
      <c r="C64">
        <v>67039.14</v>
      </c>
      <c r="D64">
        <v>155563.68</v>
      </c>
      <c r="G64">
        <v>319471</v>
      </c>
      <c r="H64">
        <v>1171722.1599999999</v>
      </c>
      <c r="K64">
        <v>1500</v>
      </c>
      <c r="L64">
        <v>64013.16</v>
      </c>
      <c r="N64">
        <v>1245</v>
      </c>
      <c r="R64">
        <v>-309659.59999999998</v>
      </c>
      <c r="S64">
        <v>2996104.65</v>
      </c>
      <c r="T64">
        <v>199585.36</v>
      </c>
      <c r="W64">
        <v>205330.5</v>
      </c>
      <c r="X64">
        <v>4000</v>
      </c>
      <c r="Y64">
        <v>236036.5</v>
      </c>
      <c r="AB64">
        <v>294444.2</v>
      </c>
      <c r="AC64">
        <v>9721</v>
      </c>
      <c r="AE64">
        <v>8336.2000000000007</v>
      </c>
    </row>
    <row r="65" spans="1:30" x14ac:dyDescent="0.25">
      <c r="A65" t="s">
        <v>2247</v>
      </c>
      <c r="B65">
        <v>790746.42</v>
      </c>
      <c r="C65">
        <v>4106.6899999999996</v>
      </c>
      <c r="D65">
        <v>166691.04999999999</v>
      </c>
      <c r="G65">
        <v>1020233.01</v>
      </c>
      <c r="H65">
        <v>803723.02</v>
      </c>
      <c r="K65">
        <v>7840</v>
      </c>
      <c r="L65">
        <v>62254.33</v>
      </c>
      <c r="N65">
        <v>13965.89</v>
      </c>
      <c r="R65">
        <v>-805842.06</v>
      </c>
      <c r="S65">
        <v>3470807.24</v>
      </c>
      <c r="T65">
        <v>174197.63</v>
      </c>
      <c r="W65">
        <v>171538.5</v>
      </c>
      <c r="X65">
        <v>4500</v>
      </c>
      <c r="Y65">
        <v>226498.5</v>
      </c>
      <c r="AB65">
        <v>81426.84</v>
      </c>
      <c r="AC65">
        <v>5836</v>
      </c>
    </row>
    <row r="66" spans="1:30" x14ac:dyDescent="0.25">
      <c r="A66" t="s">
        <v>2248</v>
      </c>
      <c r="B66">
        <v>316827.32</v>
      </c>
      <c r="C66">
        <v>1803389.77</v>
      </c>
      <c r="D66">
        <v>116591.58</v>
      </c>
      <c r="G66">
        <v>102799.32</v>
      </c>
      <c r="H66">
        <v>1162054.8899999999</v>
      </c>
      <c r="K66">
        <v>7900</v>
      </c>
      <c r="L66">
        <v>35313.03</v>
      </c>
      <c r="N66">
        <v>7279.78</v>
      </c>
      <c r="Q66">
        <v>1000</v>
      </c>
      <c r="R66">
        <v>1920891.07</v>
      </c>
      <c r="S66">
        <v>1569595.32</v>
      </c>
      <c r="T66">
        <v>151280</v>
      </c>
      <c r="W66">
        <v>72313.5</v>
      </c>
      <c r="Y66">
        <v>144088.5</v>
      </c>
      <c r="AB66">
        <v>69670.94</v>
      </c>
      <c r="AC66">
        <v>50150.38</v>
      </c>
    </row>
    <row r="67" spans="1:30" x14ac:dyDescent="0.25">
      <c r="A67" t="s">
        <v>2249</v>
      </c>
      <c r="B67">
        <v>358728.73</v>
      </c>
      <c r="C67">
        <v>673217.98</v>
      </c>
      <c r="D67">
        <v>745512.53</v>
      </c>
      <c r="G67">
        <v>582127.12</v>
      </c>
      <c r="H67">
        <v>828049.39</v>
      </c>
      <c r="K67">
        <v>3500</v>
      </c>
      <c r="L67">
        <v>216830.93</v>
      </c>
      <c r="N67">
        <v>2973.44</v>
      </c>
      <c r="R67">
        <v>2123539.19</v>
      </c>
      <c r="S67">
        <v>934454.85</v>
      </c>
      <c r="T67">
        <v>146472.28</v>
      </c>
      <c r="W67">
        <v>216911</v>
      </c>
      <c r="X67">
        <v>1500</v>
      </c>
      <c r="Y67">
        <v>248148</v>
      </c>
      <c r="AB67">
        <v>209344.49</v>
      </c>
      <c r="AC67">
        <v>1053.45</v>
      </c>
    </row>
    <row r="68" spans="1:30" x14ac:dyDescent="0.25">
      <c r="A68" t="s">
        <v>2250</v>
      </c>
      <c r="B68">
        <v>542379.14</v>
      </c>
      <c r="C68">
        <v>78598.55</v>
      </c>
      <c r="D68">
        <v>55005.09</v>
      </c>
      <c r="G68">
        <v>8</v>
      </c>
      <c r="H68">
        <v>422614.76</v>
      </c>
      <c r="K68">
        <v>5500</v>
      </c>
      <c r="L68">
        <v>43427.73</v>
      </c>
      <c r="N68">
        <v>1798</v>
      </c>
      <c r="R68">
        <v>-1496499.35</v>
      </c>
      <c r="S68">
        <v>2618687.59</v>
      </c>
      <c r="T68">
        <v>138265.79999999999</v>
      </c>
      <c r="W68">
        <v>29296.799999999999</v>
      </c>
      <c r="Y68">
        <v>74246.8</v>
      </c>
      <c r="AB68">
        <v>54567.92</v>
      </c>
      <c r="AC68">
        <v>13056.31</v>
      </c>
      <c r="AD68">
        <v>100000</v>
      </c>
    </row>
    <row r="69" spans="1:30" x14ac:dyDescent="0.25">
      <c r="A69" t="s">
        <v>2251</v>
      </c>
      <c r="B69">
        <v>381592.01</v>
      </c>
      <c r="C69">
        <v>1119272.03</v>
      </c>
      <c r="D69">
        <v>140103.49</v>
      </c>
      <c r="G69">
        <v>719.57</v>
      </c>
      <c r="H69">
        <v>1039730.32</v>
      </c>
      <c r="K69">
        <v>4000</v>
      </c>
      <c r="L69">
        <v>46480</v>
      </c>
      <c r="N69">
        <v>2000</v>
      </c>
      <c r="P69">
        <v>2700</v>
      </c>
      <c r="R69">
        <v>699911.6</v>
      </c>
      <c r="S69">
        <v>1881601.57</v>
      </c>
      <c r="T69">
        <v>198673.58</v>
      </c>
      <c r="W69">
        <v>191333.4</v>
      </c>
      <c r="X69">
        <v>2500</v>
      </c>
      <c r="Y69">
        <v>232183.4</v>
      </c>
      <c r="AB69">
        <v>91120.84</v>
      </c>
      <c r="AC69">
        <v>24478.49</v>
      </c>
    </row>
    <row r="70" spans="1:30" x14ac:dyDescent="0.25">
      <c r="A70" t="s">
        <v>2252</v>
      </c>
      <c r="B70">
        <v>84909.93</v>
      </c>
      <c r="C70">
        <v>870977.48</v>
      </c>
      <c r="D70">
        <v>45448.44</v>
      </c>
      <c r="G70">
        <v>5475.02</v>
      </c>
      <c r="H70">
        <v>399315.72</v>
      </c>
      <c r="K70">
        <v>3500</v>
      </c>
      <c r="L70">
        <v>55172.19</v>
      </c>
      <c r="N70">
        <v>1381</v>
      </c>
      <c r="R70">
        <v>-909087.95</v>
      </c>
      <c r="S70">
        <v>2255161.35</v>
      </c>
    </row>
    <row r="71" spans="1:30" x14ac:dyDescent="0.25">
      <c r="A71" t="s">
        <v>2253</v>
      </c>
      <c r="B71">
        <v>869319.91</v>
      </c>
      <c r="C71">
        <v>2809831.32</v>
      </c>
      <c r="D71">
        <v>137629.38</v>
      </c>
      <c r="G71">
        <v>260804.49</v>
      </c>
      <c r="H71">
        <v>2896224.08</v>
      </c>
      <c r="K71">
        <v>6500</v>
      </c>
      <c r="L71">
        <v>101735.34</v>
      </c>
      <c r="N71">
        <v>10671.11</v>
      </c>
      <c r="P71">
        <v>57000</v>
      </c>
      <c r="R71">
        <v>4527558.42</v>
      </c>
      <c r="S71">
        <v>2065017.96</v>
      </c>
      <c r="T71">
        <v>303514.27</v>
      </c>
      <c r="U71">
        <v>135000</v>
      </c>
      <c r="W71">
        <v>107782</v>
      </c>
      <c r="Y71">
        <v>185032</v>
      </c>
      <c r="AB71">
        <v>144619.79999999999</v>
      </c>
      <c r="AC71">
        <v>11318.12</v>
      </c>
    </row>
    <row r="72" spans="1:30" x14ac:dyDescent="0.25">
      <c r="A72" t="s">
        <v>2254</v>
      </c>
      <c r="B72">
        <v>1701604.25</v>
      </c>
      <c r="C72">
        <v>1074295.8999999999</v>
      </c>
      <c r="D72">
        <v>566125.26</v>
      </c>
      <c r="G72">
        <v>288972.38</v>
      </c>
      <c r="H72">
        <v>973502.03</v>
      </c>
      <c r="K72">
        <v>18999.900000000001</v>
      </c>
      <c r="L72">
        <v>395860.7</v>
      </c>
      <c r="N72">
        <v>11225.44</v>
      </c>
      <c r="P72">
        <v>85500.01</v>
      </c>
      <c r="R72">
        <v>1877439.35</v>
      </c>
      <c r="S72">
        <v>2127187.88</v>
      </c>
      <c r="T72">
        <v>274146.64</v>
      </c>
      <c r="W72">
        <v>128478.8</v>
      </c>
      <c r="Y72">
        <v>212080.8</v>
      </c>
      <c r="AB72">
        <v>95452.45</v>
      </c>
      <c r="AC72">
        <v>6805.65</v>
      </c>
    </row>
    <row r="73" spans="1:30" x14ac:dyDescent="0.25">
      <c r="A73" t="s">
        <v>2255</v>
      </c>
      <c r="B73">
        <v>1558477.61</v>
      </c>
      <c r="C73">
        <v>527760.1</v>
      </c>
      <c r="D73">
        <v>87338.04</v>
      </c>
      <c r="G73">
        <v>73979.929999999993</v>
      </c>
      <c r="H73">
        <v>310058.77</v>
      </c>
      <c r="K73">
        <v>6000</v>
      </c>
      <c r="L73">
        <v>55566.52</v>
      </c>
      <c r="N73">
        <v>2995.99</v>
      </c>
      <c r="R73">
        <v>-1966274.27</v>
      </c>
      <c r="S73">
        <v>3692657.78</v>
      </c>
      <c r="T73">
        <v>126104.69</v>
      </c>
      <c r="U73">
        <v>783150</v>
      </c>
      <c r="W73">
        <v>244772.5</v>
      </c>
      <c r="X73">
        <v>14400</v>
      </c>
      <c r="Y73">
        <v>286972.5</v>
      </c>
      <c r="AB73">
        <v>93976.67</v>
      </c>
      <c r="AC73">
        <v>20809.59</v>
      </c>
    </row>
    <row r="74" spans="1:30" x14ac:dyDescent="0.25">
      <c r="A74" t="s">
        <v>2256</v>
      </c>
      <c r="B74">
        <v>966815.9</v>
      </c>
      <c r="C74">
        <v>171509</v>
      </c>
      <c r="D74">
        <v>50320.51</v>
      </c>
      <c r="G74">
        <v>1303369</v>
      </c>
      <c r="H74">
        <v>450261.6</v>
      </c>
      <c r="L74">
        <v>39058</v>
      </c>
      <c r="N74">
        <v>19</v>
      </c>
      <c r="R74">
        <v>609657.32999999996</v>
      </c>
      <c r="S74">
        <v>2241713.0099999998</v>
      </c>
      <c r="T74">
        <v>192394.81</v>
      </c>
      <c r="W74">
        <v>186837</v>
      </c>
      <c r="X74">
        <v>18200</v>
      </c>
      <c r="Y74">
        <v>254528</v>
      </c>
      <c r="AB74">
        <v>61891.92</v>
      </c>
      <c r="AC74">
        <v>29183.22</v>
      </c>
    </row>
    <row r="75" spans="1:30" x14ac:dyDescent="0.25">
      <c r="A75" t="s">
        <v>2257</v>
      </c>
      <c r="B75">
        <v>647816.93000000005</v>
      </c>
      <c r="C75">
        <v>401290</v>
      </c>
      <c r="D75">
        <v>48249.08</v>
      </c>
      <c r="G75">
        <v>462272.82</v>
      </c>
      <c r="H75">
        <v>266373.7</v>
      </c>
      <c r="K75">
        <v>4500</v>
      </c>
      <c r="L75">
        <v>56601.599999999999</v>
      </c>
      <c r="M75">
        <v>30000</v>
      </c>
      <c r="N75">
        <v>358.8</v>
      </c>
      <c r="R75">
        <v>-190992.33</v>
      </c>
      <c r="S75">
        <v>1881918.88</v>
      </c>
      <c r="T75">
        <v>309497.49</v>
      </c>
      <c r="W75">
        <v>210048.5</v>
      </c>
      <c r="Y75">
        <v>259468.5</v>
      </c>
      <c r="Z75">
        <v>1360</v>
      </c>
      <c r="AB75">
        <v>94018.51</v>
      </c>
      <c r="AC75">
        <v>13633.4</v>
      </c>
      <c r="AD75">
        <v>107450</v>
      </c>
    </row>
    <row r="76" spans="1:30" x14ac:dyDescent="0.25">
      <c r="A76" t="s">
        <v>2258</v>
      </c>
      <c r="B76">
        <v>515153.08</v>
      </c>
      <c r="C76">
        <v>204050.7</v>
      </c>
      <c r="D76">
        <v>58756.03</v>
      </c>
      <c r="G76">
        <v>123825.82</v>
      </c>
      <c r="H76">
        <v>1107289.44</v>
      </c>
      <c r="L76">
        <v>47057</v>
      </c>
      <c r="M76">
        <v>15000</v>
      </c>
      <c r="N76">
        <v>9.5</v>
      </c>
      <c r="R76">
        <v>-74066.91</v>
      </c>
      <c r="S76">
        <v>1941230.36</v>
      </c>
      <c r="T76">
        <v>231265.49</v>
      </c>
      <c r="W76">
        <v>80811.5</v>
      </c>
      <c r="X76">
        <v>12700</v>
      </c>
      <c r="Y76">
        <v>162770.5</v>
      </c>
      <c r="AB76">
        <v>65371.27</v>
      </c>
      <c r="AC76">
        <v>16790.099999999999</v>
      </c>
    </row>
    <row r="77" spans="1:30" x14ac:dyDescent="0.25">
      <c r="A77" t="s">
        <v>2259</v>
      </c>
      <c r="B77">
        <v>250895.44</v>
      </c>
      <c r="C77">
        <v>2191096.9500000002</v>
      </c>
      <c r="D77">
        <v>94672.3</v>
      </c>
      <c r="G77">
        <v>493862.08</v>
      </c>
      <c r="H77">
        <v>684380.66</v>
      </c>
      <c r="K77">
        <v>0</v>
      </c>
      <c r="L77">
        <v>166565</v>
      </c>
      <c r="N77">
        <v>2952.7</v>
      </c>
      <c r="P77">
        <v>5000</v>
      </c>
      <c r="R77">
        <v>796340.18</v>
      </c>
      <c r="S77">
        <v>1940061.77</v>
      </c>
      <c r="T77">
        <v>1055173.69</v>
      </c>
      <c r="U77">
        <v>100</v>
      </c>
      <c r="Y77">
        <v>101628</v>
      </c>
      <c r="Z77">
        <v>2800</v>
      </c>
      <c r="AB77">
        <v>146857.91</v>
      </c>
    </row>
    <row r="78" spans="1:30" x14ac:dyDescent="0.25">
      <c r="A78" t="s">
        <v>2260</v>
      </c>
      <c r="B78">
        <v>1062158.74</v>
      </c>
      <c r="C78">
        <v>405364.91</v>
      </c>
      <c r="D78">
        <v>5370.54</v>
      </c>
      <c r="G78">
        <v>382670.66</v>
      </c>
      <c r="H78">
        <v>938738.58</v>
      </c>
      <c r="K78">
        <v>0</v>
      </c>
      <c r="L78">
        <v>42040</v>
      </c>
      <c r="N78">
        <v>0</v>
      </c>
      <c r="R78">
        <v>505404.84</v>
      </c>
      <c r="S78">
        <v>2076384.94</v>
      </c>
      <c r="T78">
        <v>207178.12</v>
      </c>
      <c r="W78">
        <v>51852.5</v>
      </c>
      <c r="X78">
        <v>101500</v>
      </c>
      <c r="Y78">
        <v>110056.5</v>
      </c>
      <c r="AB78">
        <v>59614.74</v>
      </c>
      <c r="AC78">
        <v>20385.73</v>
      </c>
    </row>
    <row r="79" spans="1:30" x14ac:dyDescent="0.25">
      <c r="A79" t="s">
        <v>2261</v>
      </c>
      <c r="B79">
        <v>572734.12</v>
      </c>
      <c r="C79">
        <v>0</v>
      </c>
      <c r="D79">
        <v>43018.720000000001</v>
      </c>
      <c r="G79">
        <v>1788794.12</v>
      </c>
      <c r="H79">
        <v>280114.44</v>
      </c>
      <c r="K79">
        <v>0</v>
      </c>
      <c r="L79">
        <v>33980</v>
      </c>
      <c r="M79">
        <v>108000</v>
      </c>
      <c r="N79">
        <v>0</v>
      </c>
      <c r="P79">
        <v>10000</v>
      </c>
      <c r="R79">
        <v>657589.26</v>
      </c>
      <c r="S79">
        <v>1879892.65</v>
      </c>
      <c r="T79">
        <v>167085.5</v>
      </c>
      <c r="W79">
        <v>116490.5</v>
      </c>
      <c r="Y79">
        <v>168830.5</v>
      </c>
      <c r="AB79">
        <v>85604.36</v>
      </c>
      <c r="AC79">
        <v>33941.65</v>
      </c>
    </row>
    <row r="80" spans="1:30" x14ac:dyDescent="0.25">
      <c r="A80" t="s">
        <v>2262</v>
      </c>
      <c r="B80">
        <v>85891.57</v>
      </c>
      <c r="C80">
        <v>1388068.48</v>
      </c>
      <c r="D80">
        <v>15947.07</v>
      </c>
      <c r="G80">
        <v>446757.37</v>
      </c>
      <c r="H80">
        <v>462969.23</v>
      </c>
      <c r="K80">
        <v>0</v>
      </c>
      <c r="L80">
        <v>72315</v>
      </c>
      <c r="N80">
        <v>2620</v>
      </c>
      <c r="R80">
        <v>429845.01</v>
      </c>
      <c r="S80">
        <v>1840507.51</v>
      </c>
      <c r="T80">
        <v>188811.22</v>
      </c>
      <c r="W80">
        <v>117020</v>
      </c>
      <c r="X80">
        <v>20291.5</v>
      </c>
      <c r="Y80">
        <v>180559.5</v>
      </c>
      <c r="AB80">
        <v>64461.7</v>
      </c>
      <c r="AC80">
        <v>26755.32</v>
      </c>
    </row>
    <row r="81" spans="1:33" x14ac:dyDescent="0.25">
      <c r="A81" t="s">
        <v>2263</v>
      </c>
      <c r="B81">
        <v>195467.87</v>
      </c>
      <c r="C81">
        <v>294781.34999999998</v>
      </c>
      <c r="D81">
        <v>14077.25</v>
      </c>
      <c r="G81">
        <v>1354629.01</v>
      </c>
      <c r="H81">
        <v>25867.41</v>
      </c>
      <c r="L81">
        <v>18490</v>
      </c>
      <c r="N81">
        <v>4307</v>
      </c>
      <c r="R81">
        <v>-456677.45</v>
      </c>
      <c r="S81">
        <v>2241713.0099999998</v>
      </c>
      <c r="T81">
        <v>152704.47</v>
      </c>
      <c r="X81">
        <v>8200</v>
      </c>
      <c r="Y81">
        <v>44170</v>
      </c>
      <c r="AB81">
        <v>24754.14</v>
      </c>
      <c r="AC81">
        <v>14990</v>
      </c>
    </row>
    <row r="82" spans="1:33" x14ac:dyDescent="0.25">
      <c r="A82" t="s">
        <v>2264</v>
      </c>
      <c r="B82">
        <v>401906.13</v>
      </c>
      <c r="C82">
        <v>430531.59</v>
      </c>
      <c r="D82">
        <v>19159.87</v>
      </c>
      <c r="G82">
        <v>53502</v>
      </c>
      <c r="H82">
        <v>102183.11</v>
      </c>
      <c r="K82">
        <v>3000</v>
      </c>
      <c r="L82">
        <v>26476</v>
      </c>
      <c r="N82">
        <v>0</v>
      </c>
      <c r="R82">
        <v>-2271664.4</v>
      </c>
      <c r="S82">
        <v>3200752.69</v>
      </c>
      <c r="T82">
        <v>159128.85999999999</v>
      </c>
      <c r="W82">
        <v>103236</v>
      </c>
      <c r="X82">
        <v>13300</v>
      </c>
      <c r="Y82">
        <v>148900</v>
      </c>
      <c r="AA82">
        <v>920</v>
      </c>
      <c r="AB82">
        <v>55418.93</v>
      </c>
      <c r="AC82">
        <v>21707.52</v>
      </c>
    </row>
    <row r="83" spans="1:33" x14ac:dyDescent="0.25">
      <c r="A83" t="s">
        <v>2265</v>
      </c>
      <c r="B83">
        <v>615635.96</v>
      </c>
      <c r="C83">
        <v>199783.45</v>
      </c>
      <c r="D83">
        <v>59488.49</v>
      </c>
      <c r="G83">
        <v>-556477.04</v>
      </c>
      <c r="H83">
        <v>1274713.58</v>
      </c>
      <c r="K83">
        <v>4370</v>
      </c>
      <c r="L83">
        <v>34700</v>
      </c>
      <c r="N83">
        <v>125345.12</v>
      </c>
      <c r="R83">
        <v>472979.55</v>
      </c>
      <c r="S83">
        <v>1037408.38</v>
      </c>
      <c r="T83">
        <v>75538.259999999995</v>
      </c>
      <c r="W83">
        <v>224338</v>
      </c>
      <c r="X83">
        <v>3000</v>
      </c>
      <c r="Y83">
        <v>267357</v>
      </c>
      <c r="AB83">
        <v>84528.91</v>
      </c>
      <c r="AC83">
        <v>21123.08</v>
      </c>
      <c r="AG83">
        <v>11525.88</v>
      </c>
    </row>
    <row r="84" spans="1:33" x14ac:dyDescent="0.25">
      <c r="A84" t="s">
        <v>2266</v>
      </c>
      <c r="B84">
        <v>1715717.51</v>
      </c>
      <c r="C84">
        <v>81151.929999999993</v>
      </c>
      <c r="D84">
        <v>124820.01</v>
      </c>
      <c r="G84">
        <v>1083028.82</v>
      </c>
      <c r="H84">
        <v>837979.72</v>
      </c>
      <c r="K84">
        <v>3900</v>
      </c>
      <c r="L84">
        <v>95758.93</v>
      </c>
      <c r="N84">
        <v>320961.49</v>
      </c>
      <c r="R84">
        <v>-226761.62</v>
      </c>
      <c r="S84">
        <v>3848145.72</v>
      </c>
      <c r="T84">
        <v>114936.99</v>
      </c>
      <c r="U84">
        <v>23020</v>
      </c>
      <c r="W84">
        <v>174671</v>
      </c>
      <c r="Y84">
        <v>286710</v>
      </c>
      <c r="Z84">
        <v>4000</v>
      </c>
      <c r="AB84">
        <v>158792.03</v>
      </c>
      <c r="AC84">
        <v>53588.22</v>
      </c>
      <c r="AG84">
        <v>8844.27</v>
      </c>
    </row>
    <row r="85" spans="1:33" x14ac:dyDescent="0.25">
      <c r="A85" t="s">
        <v>2267</v>
      </c>
      <c r="B85">
        <v>4102440.67</v>
      </c>
      <c r="C85">
        <v>143441.59</v>
      </c>
      <c r="D85">
        <v>146128.32000000001</v>
      </c>
      <c r="G85">
        <v>807141.2</v>
      </c>
      <c r="H85">
        <v>1689154.07</v>
      </c>
      <c r="K85">
        <v>8260</v>
      </c>
      <c r="L85">
        <v>37266.33</v>
      </c>
      <c r="N85">
        <v>1038133.89</v>
      </c>
      <c r="P85">
        <v>25620</v>
      </c>
      <c r="R85">
        <v>3444269.9</v>
      </c>
      <c r="S85">
        <v>2477300.52</v>
      </c>
      <c r="T85">
        <v>83644.11</v>
      </c>
      <c r="W85">
        <v>173078.51</v>
      </c>
      <c r="X85">
        <v>1500</v>
      </c>
      <c r="Y85">
        <v>240177.51</v>
      </c>
      <c r="AB85">
        <v>112103.53</v>
      </c>
      <c r="AC85">
        <v>43230.49</v>
      </c>
      <c r="AG85">
        <v>5255.88</v>
      </c>
    </row>
    <row r="86" spans="1:33" x14ac:dyDescent="0.25">
      <c r="A86" t="s">
        <v>2268</v>
      </c>
      <c r="B86">
        <v>810647.24</v>
      </c>
      <c r="C86">
        <v>103037.75</v>
      </c>
      <c r="D86">
        <v>256404.43</v>
      </c>
      <c r="G86">
        <v>582293.61</v>
      </c>
      <c r="H86">
        <v>536869.43000000005</v>
      </c>
      <c r="K86">
        <v>2300</v>
      </c>
      <c r="L86">
        <v>65862.37</v>
      </c>
      <c r="N86">
        <v>6657.99</v>
      </c>
      <c r="P86">
        <v>1161392.8</v>
      </c>
      <c r="Q86">
        <v>736.99</v>
      </c>
      <c r="R86">
        <v>-412501.31</v>
      </c>
      <c r="S86">
        <v>1537645.9</v>
      </c>
      <c r="T86">
        <v>87735.65</v>
      </c>
      <c r="W86">
        <v>177520</v>
      </c>
      <c r="X86">
        <v>7000</v>
      </c>
      <c r="Y86">
        <v>260198</v>
      </c>
      <c r="AA86">
        <v>620</v>
      </c>
      <c r="AB86">
        <v>65635.56</v>
      </c>
      <c r="AC86">
        <v>10441.969999999999</v>
      </c>
      <c r="AG86">
        <v>8202.4</v>
      </c>
    </row>
    <row r="87" spans="1:33" x14ac:dyDescent="0.25">
      <c r="A87" t="s">
        <v>2269</v>
      </c>
      <c r="B87">
        <v>446626.53</v>
      </c>
      <c r="C87">
        <v>270790.17</v>
      </c>
      <c r="D87">
        <v>160885.94</v>
      </c>
      <c r="E87">
        <v>0</v>
      </c>
      <c r="F87">
        <v>0</v>
      </c>
      <c r="G87">
        <v>1917314.37</v>
      </c>
      <c r="H87">
        <v>657936.11</v>
      </c>
      <c r="I87">
        <v>0</v>
      </c>
      <c r="J87">
        <v>0</v>
      </c>
      <c r="K87">
        <v>0</v>
      </c>
      <c r="L87">
        <v>45430</v>
      </c>
      <c r="M87">
        <v>0</v>
      </c>
      <c r="N87">
        <v>818023.69</v>
      </c>
      <c r="O87">
        <v>0</v>
      </c>
      <c r="P87">
        <v>2814.5</v>
      </c>
      <c r="Q87">
        <v>0</v>
      </c>
      <c r="R87">
        <v>1040104.95</v>
      </c>
      <c r="S87">
        <v>1677376.63</v>
      </c>
      <c r="T87">
        <v>42047.81</v>
      </c>
      <c r="U87">
        <v>12000</v>
      </c>
      <c r="W87">
        <v>134906.6</v>
      </c>
      <c r="X87">
        <v>1500</v>
      </c>
      <c r="Y87">
        <v>214356.6</v>
      </c>
      <c r="AA87">
        <v>2600</v>
      </c>
      <c r="AB87">
        <v>61467.83</v>
      </c>
      <c r="AC87">
        <v>35235.040000000001</v>
      </c>
      <c r="AG87">
        <v>6991.59</v>
      </c>
    </row>
    <row r="88" spans="1:33" x14ac:dyDescent="0.25">
      <c r="A88" t="s">
        <v>2270</v>
      </c>
      <c r="B88">
        <v>1519585.23</v>
      </c>
      <c r="C88">
        <v>373654.33</v>
      </c>
      <c r="D88">
        <v>188458.04</v>
      </c>
      <c r="G88">
        <v>421179.37</v>
      </c>
      <c r="H88">
        <v>1110864.1399999999</v>
      </c>
      <c r="K88">
        <v>0</v>
      </c>
      <c r="L88">
        <v>73994</v>
      </c>
      <c r="N88">
        <v>78671.990000000005</v>
      </c>
      <c r="R88">
        <v>1719127.49</v>
      </c>
      <c r="S88">
        <v>1937621.24</v>
      </c>
      <c r="T88">
        <v>177515.64</v>
      </c>
      <c r="U88">
        <v>9000</v>
      </c>
      <c r="W88">
        <v>181842.5</v>
      </c>
      <c r="X88">
        <v>2500</v>
      </c>
      <c r="Y88">
        <v>306426.5</v>
      </c>
      <c r="Z88">
        <v>2640</v>
      </c>
      <c r="AB88">
        <v>188776.85</v>
      </c>
      <c r="AC88">
        <v>40695.160000000003</v>
      </c>
      <c r="AG88">
        <v>27993.24</v>
      </c>
    </row>
    <row r="89" spans="1:33" x14ac:dyDescent="0.25">
      <c r="A89" t="s">
        <v>2271</v>
      </c>
      <c r="B89">
        <v>387202.06</v>
      </c>
      <c r="C89">
        <v>37495.599999999999</v>
      </c>
      <c r="D89">
        <v>162593.59</v>
      </c>
      <c r="G89">
        <v>379158.56</v>
      </c>
      <c r="H89">
        <v>713635.51</v>
      </c>
      <c r="K89">
        <v>7050</v>
      </c>
      <c r="L89">
        <v>98470</v>
      </c>
      <c r="M89">
        <v>113679.16</v>
      </c>
      <c r="N89">
        <v>981511</v>
      </c>
      <c r="P89">
        <v>132392.32999999999</v>
      </c>
      <c r="R89">
        <v>-3903860.89</v>
      </c>
      <c r="S89">
        <v>4355323.6100000003</v>
      </c>
      <c r="T89">
        <v>57368.68</v>
      </c>
      <c r="W89">
        <v>135548.64000000001</v>
      </c>
      <c r="X89">
        <v>1500</v>
      </c>
      <c r="Y89">
        <v>215458.64</v>
      </c>
      <c r="AB89">
        <v>51504</v>
      </c>
      <c r="AC89">
        <v>21856.3</v>
      </c>
      <c r="AG89">
        <v>10078.27</v>
      </c>
    </row>
    <row r="90" spans="1:33" x14ac:dyDescent="0.25">
      <c r="A90" t="s">
        <v>2272</v>
      </c>
      <c r="B90">
        <v>1535249.09</v>
      </c>
      <c r="C90">
        <v>91862.77</v>
      </c>
      <c r="D90">
        <v>93359.66</v>
      </c>
      <c r="G90">
        <v>533858.1</v>
      </c>
      <c r="H90">
        <v>1192553.31</v>
      </c>
      <c r="K90">
        <v>4500</v>
      </c>
      <c r="L90">
        <v>47806.83</v>
      </c>
      <c r="N90">
        <v>191352.89</v>
      </c>
      <c r="R90">
        <v>1023918.23</v>
      </c>
      <c r="S90">
        <v>2312272.9300000002</v>
      </c>
      <c r="T90">
        <v>83135.789999999994</v>
      </c>
      <c r="W90">
        <v>228686.5</v>
      </c>
      <c r="X90">
        <v>7500</v>
      </c>
      <c r="Y90">
        <v>309451.5</v>
      </c>
      <c r="AB90">
        <v>110401.71</v>
      </c>
      <c r="AC90">
        <v>16385.53</v>
      </c>
      <c r="AG90">
        <v>16051.5</v>
      </c>
    </row>
    <row r="91" spans="1:33" x14ac:dyDescent="0.25">
      <c r="A91" t="s">
        <v>2273</v>
      </c>
      <c r="B91">
        <v>1432138.31</v>
      </c>
      <c r="C91">
        <v>107952.48</v>
      </c>
      <c r="D91">
        <v>78704.86</v>
      </c>
      <c r="G91">
        <v>604113.51</v>
      </c>
      <c r="H91">
        <v>505091.37</v>
      </c>
      <c r="K91">
        <v>4000</v>
      </c>
      <c r="L91">
        <v>43435.77</v>
      </c>
      <c r="N91">
        <v>33346.730000000003</v>
      </c>
      <c r="R91">
        <v>1167755.81</v>
      </c>
      <c r="S91">
        <v>1586779.38</v>
      </c>
      <c r="T91">
        <v>66621.240000000005</v>
      </c>
      <c r="U91">
        <v>6300</v>
      </c>
      <c r="W91">
        <v>132072.5</v>
      </c>
      <c r="X91">
        <v>1500</v>
      </c>
      <c r="Y91">
        <v>186133.5</v>
      </c>
      <c r="AB91">
        <v>87840.53</v>
      </c>
      <c r="AC91">
        <v>32035.360000000001</v>
      </c>
      <c r="AG91">
        <v>7801.51</v>
      </c>
    </row>
    <row r="92" spans="1:33" x14ac:dyDescent="0.25">
      <c r="A92" t="s">
        <v>2274</v>
      </c>
      <c r="B92">
        <v>2444556.56</v>
      </c>
      <c r="C92">
        <v>213340</v>
      </c>
      <c r="D92">
        <v>220576.88</v>
      </c>
      <c r="G92">
        <v>990745.47</v>
      </c>
      <c r="H92">
        <v>874538.33</v>
      </c>
      <c r="K92">
        <v>3100</v>
      </c>
      <c r="L92">
        <v>49254.93</v>
      </c>
      <c r="N92">
        <v>100.1</v>
      </c>
      <c r="R92">
        <v>532923.74</v>
      </c>
      <c r="S92">
        <v>4249528.84</v>
      </c>
      <c r="T92">
        <v>101027.37</v>
      </c>
      <c r="W92">
        <v>187250.5</v>
      </c>
      <c r="Y92">
        <v>230906.5</v>
      </c>
      <c r="AB92">
        <v>116744.27</v>
      </c>
      <c r="AC92">
        <v>26328.2</v>
      </c>
      <c r="AG92">
        <v>5449.27</v>
      </c>
    </row>
    <row r="93" spans="1:33" x14ac:dyDescent="0.25">
      <c r="A93" t="s">
        <v>2275</v>
      </c>
      <c r="B93">
        <v>1721390.31</v>
      </c>
      <c r="C93">
        <v>97472.04</v>
      </c>
      <c r="D93">
        <v>112443.6</v>
      </c>
      <c r="G93">
        <v>271827.48</v>
      </c>
      <c r="H93">
        <v>943769.14</v>
      </c>
      <c r="K93">
        <v>3000</v>
      </c>
      <c r="L93">
        <v>52301.93</v>
      </c>
      <c r="N93">
        <v>104984.99</v>
      </c>
      <c r="R93">
        <v>1157627.49</v>
      </c>
      <c r="S93">
        <v>1939533.85</v>
      </c>
      <c r="T93">
        <v>55404.4</v>
      </c>
      <c r="U93">
        <v>29100</v>
      </c>
      <c r="W93">
        <v>176942.5</v>
      </c>
      <c r="X93">
        <v>2500</v>
      </c>
      <c r="Y93">
        <v>236791.5</v>
      </c>
      <c r="AB93">
        <v>93772.09</v>
      </c>
      <c r="AC93">
        <v>32138</v>
      </c>
      <c r="AG93">
        <v>11791</v>
      </c>
    </row>
    <row r="94" spans="1:33" x14ac:dyDescent="0.25">
      <c r="A94" t="s">
        <v>2276</v>
      </c>
      <c r="B94">
        <v>416052.03</v>
      </c>
      <c r="C94">
        <v>193059.26</v>
      </c>
      <c r="D94">
        <v>88871.7</v>
      </c>
      <c r="G94">
        <v>1202754.3899999999</v>
      </c>
      <c r="H94">
        <v>844340.55</v>
      </c>
      <c r="K94">
        <v>4150</v>
      </c>
      <c r="L94">
        <v>43742.2</v>
      </c>
      <c r="N94">
        <v>109608.2</v>
      </c>
      <c r="R94">
        <v>217605.77</v>
      </c>
      <c r="S94">
        <v>2506558.63</v>
      </c>
      <c r="T94">
        <v>70556.67</v>
      </c>
      <c r="W94">
        <v>134096.5</v>
      </c>
      <c r="X94">
        <v>2500</v>
      </c>
      <c r="Y94">
        <v>212019.5</v>
      </c>
      <c r="AB94">
        <v>93913.45</v>
      </c>
      <c r="AC94">
        <v>33406.589999999997</v>
      </c>
      <c r="AG94">
        <v>4400.5</v>
      </c>
    </row>
    <row r="95" spans="1:33" x14ac:dyDescent="0.25">
      <c r="A95" t="s">
        <v>2277</v>
      </c>
      <c r="B95">
        <v>925107.57</v>
      </c>
      <c r="C95">
        <v>350452.54</v>
      </c>
      <c r="D95">
        <v>147585.96</v>
      </c>
      <c r="E95">
        <v>0</v>
      </c>
      <c r="F95">
        <v>0</v>
      </c>
      <c r="G95">
        <v>2036517.12</v>
      </c>
      <c r="H95">
        <v>780667.57</v>
      </c>
      <c r="I95">
        <v>0</v>
      </c>
      <c r="J95">
        <v>0</v>
      </c>
      <c r="K95">
        <v>14610</v>
      </c>
      <c r="L95">
        <v>69970</v>
      </c>
      <c r="M95">
        <v>0</v>
      </c>
      <c r="N95">
        <v>120.85</v>
      </c>
      <c r="O95">
        <v>0</v>
      </c>
      <c r="P95">
        <v>0</v>
      </c>
      <c r="Q95">
        <v>0</v>
      </c>
      <c r="R95">
        <v>2708272.76</v>
      </c>
      <c r="S95">
        <v>1606333.65</v>
      </c>
      <c r="T95">
        <v>95436.76</v>
      </c>
      <c r="W95">
        <v>272632.5</v>
      </c>
      <c r="X95">
        <v>4000</v>
      </c>
      <c r="Y95">
        <v>338727.5</v>
      </c>
      <c r="AB95">
        <v>141643.03</v>
      </c>
      <c r="AC95">
        <v>33025.86</v>
      </c>
      <c r="AG95">
        <v>17649.37</v>
      </c>
    </row>
    <row r="96" spans="1:33" x14ac:dyDescent="0.25">
      <c r="A96" t="s">
        <v>2278</v>
      </c>
      <c r="B96">
        <v>1299332.96</v>
      </c>
      <c r="C96">
        <v>112016.78</v>
      </c>
      <c r="D96">
        <v>84604.77</v>
      </c>
      <c r="G96">
        <v>732422.48</v>
      </c>
      <c r="H96">
        <v>1177277.1399999999</v>
      </c>
      <c r="K96">
        <v>1900</v>
      </c>
      <c r="L96">
        <v>58685.41</v>
      </c>
      <c r="N96">
        <v>92702.45</v>
      </c>
      <c r="R96">
        <v>846667.14</v>
      </c>
      <c r="S96">
        <v>2538238.23</v>
      </c>
      <c r="T96">
        <v>72115.38</v>
      </c>
      <c r="U96">
        <v>48030</v>
      </c>
      <c r="W96">
        <v>123242.6</v>
      </c>
      <c r="X96">
        <v>2000</v>
      </c>
      <c r="Y96">
        <v>212272.6</v>
      </c>
      <c r="AB96">
        <v>128778.46</v>
      </c>
      <c r="AC96">
        <v>32599.86</v>
      </c>
      <c r="AG96">
        <v>4276.16</v>
      </c>
    </row>
    <row r="97" spans="1:33" x14ac:dyDescent="0.25">
      <c r="A97" t="s">
        <v>2279</v>
      </c>
      <c r="B97">
        <v>734392.33</v>
      </c>
      <c r="C97">
        <v>20968</v>
      </c>
      <c r="D97">
        <v>156815.87</v>
      </c>
      <c r="G97">
        <v>1001034</v>
      </c>
      <c r="H97">
        <v>233799</v>
      </c>
      <c r="L97">
        <v>26355</v>
      </c>
      <c r="N97">
        <v>0</v>
      </c>
      <c r="P97">
        <v>82262</v>
      </c>
      <c r="R97">
        <v>416111.63</v>
      </c>
      <c r="S97">
        <v>1774553.91</v>
      </c>
      <c r="T97">
        <v>9633.32</v>
      </c>
      <c r="W97">
        <v>90321</v>
      </c>
      <c r="Y97">
        <v>138199</v>
      </c>
      <c r="AB97">
        <v>57116.52</v>
      </c>
      <c r="AC97">
        <v>16542.650000000001</v>
      </c>
      <c r="AG97">
        <v>40369.49</v>
      </c>
    </row>
    <row r="98" spans="1:33" x14ac:dyDescent="0.25">
      <c r="A98" t="s">
        <v>2280</v>
      </c>
      <c r="B98">
        <v>1111249.44</v>
      </c>
      <c r="C98">
        <v>38612.43</v>
      </c>
      <c r="D98">
        <v>71922.25</v>
      </c>
      <c r="G98">
        <v>660737.75</v>
      </c>
      <c r="H98">
        <v>386296.53</v>
      </c>
      <c r="K98">
        <v>0</v>
      </c>
      <c r="L98">
        <v>53925</v>
      </c>
      <c r="N98">
        <v>0</v>
      </c>
      <c r="R98">
        <v>801699.66</v>
      </c>
      <c r="S98">
        <v>1563007.5</v>
      </c>
      <c r="T98">
        <v>35947.519999999997</v>
      </c>
      <c r="W98">
        <v>193432.5</v>
      </c>
      <c r="Y98">
        <v>247488.5</v>
      </c>
      <c r="AB98">
        <v>107661.51</v>
      </c>
      <c r="AC98">
        <v>24043.77</v>
      </c>
    </row>
    <row r="99" spans="1:33" x14ac:dyDescent="0.25">
      <c r="A99" t="s">
        <v>2281</v>
      </c>
      <c r="B99">
        <v>385616.08</v>
      </c>
      <c r="C99">
        <v>43738.3</v>
      </c>
      <c r="D99">
        <v>24596.59</v>
      </c>
      <c r="G99">
        <v>750930.65</v>
      </c>
      <c r="H99">
        <v>434555.69</v>
      </c>
      <c r="K99">
        <v>0</v>
      </c>
      <c r="L99">
        <v>26594.26</v>
      </c>
      <c r="N99">
        <v>0</v>
      </c>
      <c r="R99">
        <v>-447248.78</v>
      </c>
      <c r="S99">
        <v>2046781.46</v>
      </c>
      <c r="T99">
        <v>124236.94</v>
      </c>
      <c r="W99">
        <v>198519.5</v>
      </c>
      <c r="Y99">
        <v>235947.5</v>
      </c>
      <c r="AB99">
        <v>44918.02</v>
      </c>
      <c r="AC99">
        <v>20741.12</v>
      </c>
      <c r="AG99">
        <v>7839.43</v>
      </c>
    </row>
    <row r="100" spans="1:33" x14ac:dyDescent="0.25">
      <c r="A100" t="s">
        <v>2282</v>
      </c>
      <c r="B100">
        <v>403242.23999999999</v>
      </c>
      <c r="C100">
        <v>55307.13</v>
      </c>
      <c r="D100">
        <v>14428.15</v>
      </c>
      <c r="G100">
        <v>843626.79</v>
      </c>
      <c r="H100">
        <v>395441.27</v>
      </c>
      <c r="K100">
        <v>450</v>
      </c>
      <c r="L100">
        <v>51037.599999999999</v>
      </c>
      <c r="N100">
        <v>0</v>
      </c>
      <c r="R100">
        <v>-1539661.28</v>
      </c>
      <c r="S100">
        <v>3243756.17</v>
      </c>
      <c r="T100">
        <v>76344.72</v>
      </c>
      <c r="W100">
        <v>182973</v>
      </c>
      <c r="Y100">
        <v>220385</v>
      </c>
      <c r="AB100">
        <v>62361.22</v>
      </c>
      <c r="AC100">
        <v>20108.41</v>
      </c>
    </row>
    <row r="101" spans="1:33" x14ac:dyDescent="0.25">
      <c r="A101" t="s">
        <v>2283</v>
      </c>
      <c r="B101">
        <v>355334.42</v>
      </c>
      <c r="C101">
        <v>25180.03</v>
      </c>
      <c r="D101">
        <v>32519.27</v>
      </c>
      <c r="G101">
        <v>373302.33</v>
      </c>
      <c r="H101">
        <v>94835.6</v>
      </c>
      <c r="I101">
        <v>-132357.76999999999</v>
      </c>
      <c r="K101">
        <v>3000</v>
      </c>
      <c r="L101">
        <v>29627.599999999999</v>
      </c>
      <c r="M101">
        <v>18000</v>
      </c>
      <c r="N101">
        <v>0</v>
      </c>
      <c r="R101">
        <v>-399362.83</v>
      </c>
      <c r="S101">
        <v>1111772.6200000001</v>
      </c>
      <c r="T101">
        <v>80337.570000000007</v>
      </c>
      <c r="W101">
        <v>126843.5</v>
      </c>
      <c r="Y101">
        <v>151151.5</v>
      </c>
      <c r="AB101">
        <v>51396.85</v>
      </c>
      <c r="AC101">
        <v>18856.23</v>
      </c>
    </row>
    <row r="102" spans="1:33" x14ac:dyDescent="0.25">
      <c r="A102" t="s">
        <v>2284</v>
      </c>
      <c r="B102">
        <v>274448.90000000002</v>
      </c>
      <c r="C102">
        <v>96385.44</v>
      </c>
      <c r="D102">
        <v>37230.199999999997</v>
      </c>
      <c r="G102">
        <v>612008.06000000006</v>
      </c>
      <c r="H102">
        <v>102294.66</v>
      </c>
      <c r="K102">
        <v>0</v>
      </c>
      <c r="L102">
        <v>18120</v>
      </c>
      <c r="M102">
        <v>36000</v>
      </c>
      <c r="N102">
        <v>0</v>
      </c>
      <c r="R102">
        <v>-516623.83</v>
      </c>
      <c r="S102">
        <v>1695120.4</v>
      </c>
      <c r="T102">
        <v>-40699.5</v>
      </c>
      <c r="U102">
        <v>6000</v>
      </c>
      <c r="W102">
        <v>212607.5</v>
      </c>
      <c r="Y102">
        <v>237892.5</v>
      </c>
      <c r="AB102">
        <v>31753.94</v>
      </c>
      <c r="AC102">
        <v>16530.87</v>
      </c>
      <c r="AG102">
        <v>1980</v>
      </c>
    </row>
    <row r="103" spans="1:33" x14ac:dyDescent="0.25">
      <c r="A103" t="s">
        <v>2285</v>
      </c>
      <c r="B103">
        <v>544610.43999999994</v>
      </c>
      <c r="C103">
        <v>137594.25</v>
      </c>
      <c r="D103">
        <v>112938.65</v>
      </c>
      <c r="G103">
        <v>631454.38</v>
      </c>
      <c r="H103">
        <v>318659.71999999997</v>
      </c>
      <c r="K103">
        <v>12000</v>
      </c>
      <c r="L103">
        <v>47000</v>
      </c>
      <c r="N103">
        <v>26.94</v>
      </c>
      <c r="R103">
        <v>556648.21</v>
      </c>
      <c r="S103">
        <v>1187793.3799999999</v>
      </c>
      <c r="T103">
        <v>27480.95</v>
      </c>
      <c r="W103">
        <v>139870</v>
      </c>
      <c r="Y103">
        <v>162700</v>
      </c>
      <c r="AB103">
        <v>43106.75</v>
      </c>
      <c r="AC103">
        <v>19755.29</v>
      </c>
    </row>
    <row r="104" spans="1:33" x14ac:dyDescent="0.25">
      <c r="A104" t="s">
        <v>2286</v>
      </c>
      <c r="B104">
        <v>1126958.04</v>
      </c>
      <c r="C104">
        <v>21639.200000000001</v>
      </c>
      <c r="D104">
        <v>193864.69</v>
      </c>
      <c r="G104">
        <v>-12395899.68</v>
      </c>
      <c r="H104">
        <v>721273.97</v>
      </c>
      <c r="K104">
        <v>9000</v>
      </c>
      <c r="L104">
        <v>86445</v>
      </c>
      <c r="N104">
        <v>29.6</v>
      </c>
      <c r="R104">
        <v>-14299080.539999999</v>
      </c>
      <c r="S104">
        <v>4063874.12</v>
      </c>
      <c r="T104">
        <v>90351.56</v>
      </c>
      <c r="W104">
        <v>213020</v>
      </c>
      <c r="X104">
        <v>4000</v>
      </c>
      <c r="Y104">
        <v>333082</v>
      </c>
      <c r="AB104">
        <v>134675.67000000001</v>
      </c>
      <c r="AC104">
        <v>12288.1</v>
      </c>
      <c r="AF104">
        <v>19757.75</v>
      </c>
    </row>
    <row r="105" spans="1:33" x14ac:dyDescent="0.25">
      <c r="A105" t="s">
        <v>2287</v>
      </c>
      <c r="B105">
        <v>108259.93</v>
      </c>
      <c r="C105">
        <v>399396.46</v>
      </c>
      <c r="D105">
        <v>317028.83</v>
      </c>
      <c r="E105">
        <v>0</v>
      </c>
      <c r="F105">
        <v>0</v>
      </c>
      <c r="G105">
        <v>1012702.79</v>
      </c>
      <c r="H105">
        <v>536216.44999999995</v>
      </c>
      <c r="I105">
        <v>0</v>
      </c>
      <c r="J105">
        <v>0</v>
      </c>
      <c r="K105">
        <v>43360</v>
      </c>
      <c r="L105">
        <v>25110.2</v>
      </c>
      <c r="M105">
        <v>150</v>
      </c>
      <c r="N105">
        <v>5489.57</v>
      </c>
      <c r="O105">
        <v>0</v>
      </c>
      <c r="P105">
        <v>0</v>
      </c>
      <c r="Q105">
        <v>0</v>
      </c>
      <c r="R105">
        <v>43460.14</v>
      </c>
      <c r="S105">
        <v>2324775.44</v>
      </c>
      <c r="T105">
        <v>60238.8</v>
      </c>
      <c r="W105">
        <v>194700</v>
      </c>
      <c r="X105">
        <v>31800</v>
      </c>
      <c r="Y105">
        <v>244877</v>
      </c>
      <c r="AB105">
        <v>90615.14</v>
      </c>
      <c r="AC105">
        <v>19987.55</v>
      </c>
    </row>
    <row r="106" spans="1:33" x14ac:dyDescent="0.25">
      <c r="A106" t="s">
        <v>2288</v>
      </c>
      <c r="B106">
        <v>124872.96000000001</v>
      </c>
      <c r="C106">
        <v>369068.05</v>
      </c>
      <c r="D106">
        <v>158685.98000000001</v>
      </c>
      <c r="G106">
        <v>472729.15</v>
      </c>
      <c r="H106">
        <v>465178.85</v>
      </c>
      <c r="K106">
        <v>25960</v>
      </c>
      <c r="L106">
        <v>33618.93</v>
      </c>
      <c r="M106">
        <v>200</v>
      </c>
      <c r="N106">
        <v>610.09</v>
      </c>
      <c r="R106">
        <v>-997866.62</v>
      </c>
      <c r="S106">
        <v>2620032.73</v>
      </c>
      <c r="T106">
        <v>150701.32999999999</v>
      </c>
      <c r="W106">
        <v>105620</v>
      </c>
      <c r="Y106">
        <v>193132</v>
      </c>
      <c r="AB106">
        <v>89707.86</v>
      </c>
      <c r="AC106">
        <v>19041.16</v>
      </c>
      <c r="AG106">
        <v>46460.45</v>
      </c>
    </row>
    <row r="107" spans="1:33" x14ac:dyDescent="0.25">
      <c r="A107" t="s">
        <v>2289</v>
      </c>
      <c r="B107">
        <v>476480.73</v>
      </c>
      <c r="C107">
        <v>10471.969999999999</v>
      </c>
      <c r="D107">
        <v>161931.29</v>
      </c>
      <c r="G107">
        <v>2</v>
      </c>
      <c r="H107">
        <v>95786.67</v>
      </c>
      <c r="K107">
        <v>1000</v>
      </c>
      <c r="L107">
        <v>41950.13</v>
      </c>
      <c r="N107">
        <v>1394.98</v>
      </c>
      <c r="R107">
        <v>-214427.51</v>
      </c>
      <c r="S107">
        <v>961037.76</v>
      </c>
      <c r="T107">
        <v>52401.120000000003</v>
      </c>
      <c r="W107">
        <v>195848</v>
      </c>
      <c r="X107">
        <v>18883.88</v>
      </c>
      <c r="Y107">
        <v>240042</v>
      </c>
      <c r="AB107">
        <v>59044.06</v>
      </c>
      <c r="AC107">
        <v>3826.88</v>
      </c>
      <c r="AG107">
        <v>10502.76</v>
      </c>
    </row>
    <row r="108" spans="1:33" x14ac:dyDescent="0.25">
      <c r="A108" t="s">
        <v>2290</v>
      </c>
      <c r="B108">
        <v>278360.93</v>
      </c>
      <c r="C108">
        <v>12188</v>
      </c>
      <c r="D108">
        <v>175531.83</v>
      </c>
      <c r="G108">
        <v>2</v>
      </c>
      <c r="H108">
        <v>365968.16</v>
      </c>
      <c r="K108">
        <v>2000</v>
      </c>
      <c r="L108">
        <v>41369.61</v>
      </c>
      <c r="N108">
        <v>37.380000000000003</v>
      </c>
      <c r="R108">
        <v>44884.38</v>
      </c>
      <c r="S108">
        <v>852668.5</v>
      </c>
      <c r="T108">
        <v>6175</v>
      </c>
      <c r="W108">
        <v>99312.5</v>
      </c>
      <c r="X108">
        <v>2492.2800000000002</v>
      </c>
      <c r="Y108">
        <v>136515.5</v>
      </c>
      <c r="AB108">
        <v>68313.929999999993</v>
      </c>
      <c r="AC108">
        <v>9169.2999999999993</v>
      </c>
      <c r="AG108">
        <v>2890</v>
      </c>
    </row>
    <row r="109" spans="1:33" x14ac:dyDescent="0.25">
      <c r="A109" t="s">
        <v>2291</v>
      </c>
      <c r="B109">
        <v>87151.54</v>
      </c>
      <c r="C109">
        <v>2197.65</v>
      </c>
      <c r="D109">
        <v>181383.22</v>
      </c>
      <c r="G109">
        <v>156203.95000000001</v>
      </c>
      <c r="H109">
        <v>104724.09</v>
      </c>
      <c r="K109">
        <v>1000</v>
      </c>
      <c r="L109">
        <v>7574.6</v>
      </c>
      <c r="N109">
        <v>9.35</v>
      </c>
      <c r="R109">
        <v>-1414728.05</v>
      </c>
      <c r="S109">
        <v>1993338.97</v>
      </c>
      <c r="T109">
        <v>53489.48</v>
      </c>
      <c r="W109">
        <v>37457</v>
      </c>
      <c r="X109">
        <v>7541.5</v>
      </c>
      <c r="Y109">
        <v>72583</v>
      </c>
      <c r="AB109">
        <v>27404.23</v>
      </c>
      <c r="AC109">
        <v>9301.93</v>
      </c>
      <c r="AG109">
        <v>44733.24</v>
      </c>
    </row>
    <row r="110" spans="1:33" x14ac:dyDescent="0.25">
      <c r="A110" t="s">
        <v>2292</v>
      </c>
      <c r="B110">
        <v>144931.65</v>
      </c>
      <c r="C110">
        <v>141153.01999999999</v>
      </c>
      <c r="D110">
        <v>421878</v>
      </c>
      <c r="G110">
        <v>5</v>
      </c>
      <c r="H110">
        <v>195288.91</v>
      </c>
      <c r="K110">
        <v>3000</v>
      </c>
      <c r="L110">
        <v>65212.61</v>
      </c>
      <c r="N110">
        <v>2855.97</v>
      </c>
      <c r="R110">
        <v>-2346555.6800000002</v>
      </c>
      <c r="S110">
        <v>3276385.87</v>
      </c>
      <c r="T110">
        <v>14487.66</v>
      </c>
      <c r="W110">
        <v>54467</v>
      </c>
      <c r="X110">
        <v>1484.99</v>
      </c>
      <c r="Y110">
        <v>103144</v>
      </c>
      <c r="AB110">
        <v>56181.65</v>
      </c>
      <c r="AC110">
        <v>3492.45</v>
      </c>
      <c r="AG110">
        <v>5263.74</v>
      </c>
    </row>
    <row r="111" spans="1:33" x14ac:dyDescent="0.25">
      <c r="A111" t="s">
        <v>2293</v>
      </c>
      <c r="B111">
        <v>249735.73</v>
      </c>
      <c r="C111">
        <v>3400.3</v>
      </c>
      <c r="D111">
        <v>281135.68</v>
      </c>
      <c r="G111">
        <v>79317.759999999995</v>
      </c>
      <c r="H111">
        <v>355097.34</v>
      </c>
      <c r="K111">
        <v>4000</v>
      </c>
      <c r="L111">
        <v>70924.86</v>
      </c>
      <c r="N111">
        <v>53.73</v>
      </c>
      <c r="R111">
        <v>-2896680.27</v>
      </c>
      <c r="S111">
        <v>3690825.96</v>
      </c>
      <c r="T111">
        <v>54309.79</v>
      </c>
      <c r="U111">
        <v>135746</v>
      </c>
      <c r="W111">
        <v>150212.5</v>
      </c>
      <c r="X111">
        <v>16323.44</v>
      </c>
      <c r="Y111">
        <v>184561.5</v>
      </c>
      <c r="AB111">
        <v>57582.41</v>
      </c>
      <c r="AC111">
        <v>3558.53</v>
      </c>
      <c r="AG111">
        <v>11326.76</v>
      </c>
    </row>
    <row r="112" spans="1:33" x14ac:dyDescent="0.25">
      <c r="A112" t="s">
        <v>2294</v>
      </c>
      <c r="B112">
        <v>183153.43</v>
      </c>
      <c r="C112">
        <v>22192.3</v>
      </c>
      <c r="D112">
        <v>227489.29</v>
      </c>
      <c r="G112">
        <v>103428.97</v>
      </c>
      <c r="H112">
        <v>100726.54</v>
      </c>
      <c r="K112">
        <v>4000</v>
      </c>
      <c r="L112">
        <v>27672.36</v>
      </c>
      <c r="N112">
        <v>32.71</v>
      </c>
      <c r="R112">
        <v>-1191238.46</v>
      </c>
      <c r="S112">
        <v>1854865.59</v>
      </c>
      <c r="T112">
        <v>53367.17</v>
      </c>
      <c r="W112">
        <v>92505</v>
      </c>
      <c r="X112">
        <v>4690.74</v>
      </c>
      <c r="Y112">
        <v>137697</v>
      </c>
      <c r="AB112">
        <v>51619.81</v>
      </c>
      <c r="AC112">
        <v>6852.37</v>
      </c>
      <c r="AG112">
        <v>12735.4</v>
      </c>
    </row>
    <row r="113" spans="1:33" x14ac:dyDescent="0.25">
      <c r="A113" t="s">
        <v>2295</v>
      </c>
      <c r="B113">
        <v>149807.56</v>
      </c>
      <c r="C113">
        <v>25386.95</v>
      </c>
      <c r="D113">
        <v>68200.03</v>
      </c>
      <c r="G113">
        <v>48314.05</v>
      </c>
      <c r="H113">
        <v>486864.39</v>
      </c>
      <c r="K113">
        <v>4000</v>
      </c>
      <c r="L113">
        <v>27612.6</v>
      </c>
      <c r="N113">
        <v>18.690000000000001</v>
      </c>
      <c r="R113">
        <v>-985093.72</v>
      </c>
      <c r="S113">
        <v>1808375.97</v>
      </c>
      <c r="T113">
        <v>51251.09</v>
      </c>
      <c r="W113">
        <v>151970</v>
      </c>
      <c r="X113">
        <v>16480.16</v>
      </c>
      <c r="Y113">
        <v>201058</v>
      </c>
      <c r="AB113">
        <v>62467.85</v>
      </c>
      <c r="AC113">
        <v>15669.99</v>
      </c>
      <c r="AG113">
        <v>16845.97</v>
      </c>
    </row>
    <row r="114" spans="1:33" x14ac:dyDescent="0.25">
      <c r="A114" t="s">
        <v>2296</v>
      </c>
      <c r="B114">
        <v>1171404.96</v>
      </c>
      <c r="C114">
        <v>33480.15</v>
      </c>
      <c r="D114">
        <v>133505.45000000001</v>
      </c>
      <c r="G114">
        <v>201042.89</v>
      </c>
      <c r="H114">
        <v>208078.75</v>
      </c>
      <c r="K114">
        <v>10000</v>
      </c>
      <c r="L114">
        <v>39320.300000000003</v>
      </c>
      <c r="N114">
        <v>2134</v>
      </c>
      <c r="R114">
        <v>-564268.55000000005</v>
      </c>
      <c r="S114">
        <v>2329931.42</v>
      </c>
      <c r="T114">
        <v>50988.480000000003</v>
      </c>
      <c r="W114">
        <v>132796.5</v>
      </c>
      <c r="X114">
        <v>13805.15</v>
      </c>
      <c r="Y114">
        <v>177600.5</v>
      </c>
      <c r="AB114">
        <v>64366.89</v>
      </c>
      <c r="AC114">
        <v>12312.46</v>
      </c>
      <c r="AG114">
        <v>12915.25</v>
      </c>
    </row>
    <row r="115" spans="1:33" x14ac:dyDescent="0.25">
      <c r="A115" t="s">
        <v>2297</v>
      </c>
      <c r="B115">
        <v>667033.61</v>
      </c>
      <c r="C115">
        <v>44689.1</v>
      </c>
      <c r="D115">
        <v>73714.06</v>
      </c>
      <c r="G115">
        <v>794120.27</v>
      </c>
      <c r="H115">
        <v>122707.11</v>
      </c>
      <c r="K115">
        <v>4000</v>
      </c>
      <c r="L115">
        <v>26309</v>
      </c>
      <c r="N115">
        <v>0.01</v>
      </c>
      <c r="R115">
        <v>902523.06</v>
      </c>
      <c r="S115">
        <v>857017.52</v>
      </c>
      <c r="T115">
        <v>14852.4</v>
      </c>
      <c r="W115">
        <v>49833</v>
      </c>
      <c r="X115">
        <v>1986.87</v>
      </c>
      <c r="Y115">
        <v>83210</v>
      </c>
      <c r="AB115">
        <v>46221.02</v>
      </c>
      <c r="AC115">
        <v>14113.09</v>
      </c>
      <c r="AG115">
        <v>10713.6</v>
      </c>
    </row>
    <row r="116" spans="1:33" x14ac:dyDescent="0.25">
      <c r="A116" t="s">
        <v>2298</v>
      </c>
      <c r="B116">
        <v>112128.1</v>
      </c>
      <c r="C116">
        <v>16692.43</v>
      </c>
      <c r="D116">
        <v>170800.95</v>
      </c>
      <c r="G116">
        <v>2004714.14</v>
      </c>
      <c r="H116">
        <v>28374.77</v>
      </c>
      <c r="K116">
        <v>141420</v>
      </c>
      <c r="L116">
        <v>60257.18</v>
      </c>
      <c r="N116">
        <v>0</v>
      </c>
      <c r="R116">
        <v>-555330.66</v>
      </c>
      <c r="S116">
        <v>2768353.45</v>
      </c>
      <c r="T116">
        <v>6461.1</v>
      </c>
      <c r="W116">
        <v>50692.4</v>
      </c>
      <c r="X116">
        <v>1920.89</v>
      </c>
      <c r="Y116">
        <v>85563.4</v>
      </c>
      <c r="AB116">
        <v>45836.14</v>
      </c>
      <c r="AC116">
        <v>7159.19</v>
      </c>
      <c r="AG116">
        <v>2505.2399999999998</v>
      </c>
    </row>
    <row r="117" spans="1:33" x14ac:dyDescent="0.25">
      <c r="A117" t="s">
        <v>2299</v>
      </c>
      <c r="B117">
        <v>628253.16</v>
      </c>
      <c r="C117">
        <v>11200.36</v>
      </c>
      <c r="D117">
        <v>18232.13</v>
      </c>
      <c r="G117">
        <v>107661.67</v>
      </c>
      <c r="H117">
        <v>908190.83</v>
      </c>
      <c r="K117">
        <v>4000</v>
      </c>
      <c r="L117">
        <v>36497.160000000003</v>
      </c>
      <c r="N117">
        <v>45.37</v>
      </c>
      <c r="R117">
        <v>-1574243.34</v>
      </c>
      <c r="S117">
        <v>3313708.59</v>
      </c>
      <c r="T117">
        <v>55278.44</v>
      </c>
      <c r="W117">
        <v>131393.5</v>
      </c>
      <c r="X117">
        <v>3105.14</v>
      </c>
      <c r="Y117">
        <v>165204.5</v>
      </c>
      <c r="AB117">
        <v>67319.16</v>
      </c>
      <c r="AC117">
        <v>17865.34</v>
      </c>
      <c r="AF117">
        <v>2239.27</v>
      </c>
      <c r="AG117">
        <v>43618.44</v>
      </c>
    </row>
    <row r="118" spans="1:33" x14ac:dyDescent="0.25">
      <c r="A118" t="s">
        <v>2300</v>
      </c>
      <c r="B118">
        <v>254982.38</v>
      </c>
      <c r="C118">
        <v>55431</v>
      </c>
      <c r="D118">
        <v>120537.22</v>
      </c>
      <c r="G118">
        <v>72583.679999999993</v>
      </c>
      <c r="H118">
        <v>208327.18</v>
      </c>
      <c r="K118">
        <v>4000</v>
      </c>
      <c r="L118">
        <v>38394.6</v>
      </c>
      <c r="N118">
        <v>2904.38</v>
      </c>
      <c r="R118">
        <v>-2760152.16</v>
      </c>
      <c r="S118">
        <v>3532326.06</v>
      </c>
      <c r="T118">
        <v>53813.15</v>
      </c>
      <c r="W118">
        <v>86481.5</v>
      </c>
      <c r="X118">
        <v>10028.61</v>
      </c>
      <c r="Y118">
        <v>154446.5</v>
      </c>
      <c r="AB118">
        <v>77400.42</v>
      </c>
      <c r="AC118">
        <v>15506.26</v>
      </c>
      <c r="AG118">
        <v>8581.5</v>
      </c>
    </row>
    <row r="119" spans="1:33" x14ac:dyDescent="0.25">
      <c r="A119" t="s">
        <v>2301</v>
      </c>
      <c r="B119">
        <v>1601686.97</v>
      </c>
      <c r="C119">
        <v>0</v>
      </c>
      <c r="D119">
        <v>153191.78</v>
      </c>
      <c r="G119">
        <v>2</v>
      </c>
      <c r="H119">
        <v>36508.480000000003</v>
      </c>
      <c r="L119">
        <v>42620</v>
      </c>
      <c r="N119">
        <v>406.74</v>
      </c>
      <c r="Q119">
        <v>-547343.16</v>
      </c>
      <c r="R119">
        <v>707363.85</v>
      </c>
      <c r="S119">
        <v>1454124.22</v>
      </c>
      <c r="T119">
        <v>366294.64</v>
      </c>
      <c r="W119">
        <v>171483.5</v>
      </c>
      <c r="X119">
        <v>18000</v>
      </c>
      <c r="Y119">
        <v>211440.5</v>
      </c>
      <c r="AB119">
        <v>76334.09</v>
      </c>
      <c r="AC119">
        <v>793.33</v>
      </c>
      <c r="AG119">
        <v>132992.64000000001</v>
      </c>
    </row>
    <row r="120" spans="1:33" x14ac:dyDescent="0.25">
      <c r="A120" t="s">
        <v>2302</v>
      </c>
      <c r="B120">
        <v>619238.05000000005</v>
      </c>
      <c r="C120">
        <v>0</v>
      </c>
      <c r="D120">
        <v>88774.04</v>
      </c>
      <c r="G120">
        <v>123199.95</v>
      </c>
      <c r="H120">
        <v>68505.179999999993</v>
      </c>
      <c r="K120">
        <v>6000</v>
      </c>
      <c r="L120">
        <v>46781.58</v>
      </c>
      <c r="N120">
        <v>52751.8</v>
      </c>
      <c r="Q120">
        <v>355880.14</v>
      </c>
      <c r="R120">
        <v>-4805891.9400000004</v>
      </c>
      <c r="S120">
        <v>5145573.0199999996</v>
      </c>
      <c r="T120">
        <v>213415</v>
      </c>
      <c r="W120">
        <v>151028.51</v>
      </c>
      <c r="X120">
        <v>15000</v>
      </c>
      <c r="Y120">
        <v>211214.51</v>
      </c>
      <c r="AB120">
        <v>56969.86</v>
      </c>
      <c r="AC120">
        <v>4177.5200000000004</v>
      </c>
      <c r="AG120">
        <v>8459</v>
      </c>
    </row>
    <row r="121" spans="1:33" x14ac:dyDescent="0.25">
      <c r="A121" t="s">
        <v>2303</v>
      </c>
      <c r="B121">
        <v>140778.19</v>
      </c>
      <c r="C121">
        <v>0</v>
      </c>
      <c r="D121">
        <v>71563.62</v>
      </c>
      <c r="G121">
        <v>1</v>
      </c>
      <c r="H121">
        <v>60739.13</v>
      </c>
      <c r="K121">
        <v>0</v>
      </c>
      <c r="L121">
        <v>30302.2</v>
      </c>
      <c r="N121">
        <v>0</v>
      </c>
      <c r="Q121">
        <v>2820431.71</v>
      </c>
      <c r="R121">
        <v>-5297122.92</v>
      </c>
      <c r="S121">
        <v>2682356.15</v>
      </c>
      <c r="T121">
        <v>106399</v>
      </c>
      <c r="W121">
        <v>109510</v>
      </c>
      <c r="X121">
        <v>14350</v>
      </c>
      <c r="Y121">
        <v>117910</v>
      </c>
      <c r="AB121">
        <v>56761.01</v>
      </c>
      <c r="AC121">
        <v>2558.19</v>
      </c>
      <c r="AG121">
        <v>15915</v>
      </c>
    </row>
    <row r="122" spans="1:33" x14ac:dyDescent="0.25">
      <c r="A122" t="s">
        <v>2304</v>
      </c>
      <c r="B122">
        <v>1212023.9099999999</v>
      </c>
      <c r="C122">
        <v>0</v>
      </c>
      <c r="D122">
        <v>0.06</v>
      </c>
      <c r="G122">
        <v>3.37</v>
      </c>
      <c r="H122">
        <v>91140.58</v>
      </c>
      <c r="K122">
        <v>3000</v>
      </c>
      <c r="L122">
        <v>37647.33</v>
      </c>
      <c r="N122">
        <v>1231.9000000000001</v>
      </c>
      <c r="Q122">
        <v>1270310.74</v>
      </c>
      <c r="R122">
        <v>-2230232.9700000002</v>
      </c>
      <c r="S122">
        <v>2132666.9300000002</v>
      </c>
      <c r="T122">
        <v>169632</v>
      </c>
      <c r="W122">
        <v>79484.5</v>
      </c>
      <c r="X122">
        <v>11200</v>
      </c>
      <c r="Y122">
        <v>127817.5</v>
      </c>
      <c r="AB122">
        <v>40447.800000000003</v>
      </c>
      <c r="AC122">
        <v>2757.21</v>
      </c>
      <c r="AG122">
        <v>750</v>
      </c>
    </row>
    <row r="123" spans="1:33" x14ac:dyDescent="0.25">
      <c r="A123" t="s">
        <v>2305</v>
      </c>
      <c r="B123">
        <v>998317.92</v>
      </c>
      <c r="C123">
        <v>0</v>
      </c>
      <c r="D123">
        <v>189752.06</v>
      </c>
      <c r="G123">
        <v>693308.87</v>
      </c>
      <c r="H123">
        <v>788202.9</v>
      </c>
      <c r="L123">
        <v>38820</v>
      </c>
      <c r="N123">
        <v>0</v>
      </c>
      <c r="Q123">
        <v>-870751.37</v>
      </c>
      <c r="R123">
        <v>-125703.75</v>
      </c>
      <c r="S123">
        <v>2748053.22</v>
      </c>
      <c r="T123">
        <v>1043158.85</v>
      </c>
      <c r="W123">
        <v>117847</v>
      </c>
      <c r="X123">
        <v>14200</v>
      </c>
      <c r="Y123">
        <v>192312</v>
      </c>
      <c r="AB123">
        <v>61591.35</v>
      </c>
      <c r="AC123">
        <v>16994</v>
      </c>
      <c r="AG123">
        <v>25144.85</v>
      </c>
    </row>
    <row r="124" spans="1:33" x14ac:dyDescent="0.25">
      <c r="A124" t="s">
        <v>2306</v>
      </c>
      <c r="B124">
        <v>869895.04</v>
      </c>
      <c r="C124">
        <v>0</v>
      </c>
      <c r="D124">
        <v>118460.27</v>
      </c>
      <c r="G124">
        <v>249200.88</v>
      </c>
      <c r="H124">
        <v>408801.89</v>
      </c>
      <c r="L124">
        <v>65525</v>
      </c>
      <c r="N124">
        <v>0</v>
      </c>
      <c r="Q124">
        <v>-908602.71</v>
      </c>
      <c r="S124">
        <v>2407634.36</v>
      </c>
      <c r="T124">
        <v>161205.1</v>
      </c>
      <c r="W124">
        <v>28455</v>
      </c>
      <c r="X124">
        <v>30620</v>
      </c>
      <c r="Y124">
        <v>65630</v>
      </c>
      <c r="AB124">
        <v>62314.3</v>
      </c>
      <c r="AC124">
        <v>2801.27</v>
      </c>
      <c r="AG124">
        <v>7733.1</v>
      </c>
    </row>
    <row r="125" spans="1:33" x14ac:dyDescent="0.25">
      <c r="A125" t="s">
        <v>2307</v>
      </c>
      <c r="B125">
        <v>645541.86</v>
      </c>
      <c r="C125">
        <v>0</v>
      </c>
      <c r="D125">
        <v>171525.26</v>
      </c>
      <c r="G125">
        <v>1943979.01</v>
      </c>
      <c r="H125">
        <v>45541.78</v>
      </c>
      <c r="K125">
        <v>3100</v>
      </c>
      <c r="L125">
        <v>36425.980000000003</v>
      </c>
      <c r="N125">
        <v>665.04</v>
      </c>
      <c r="Q125">
        <v>240289.25</v>
      </c>
      <c r="R125">
        <v>-1107538.04</v>
      </c>
      <c r="S125">
        <v>3580405.02</v>
      </c>
      <c r="T125">
        <v>161044</v>
      </c>
      <c r="W125">
        <v>74921</v>
      </c>
      <c r="X125">
        <v>21190</v>
      </c>
      <c r="Y125">
        <v>132237</v>
      </c>
      <c r="AB125">
        <v>64773.17</v>
      </c>
      <c r="AC125">
        <v>6104.17</v>
      </c>
      <c r="AG125">
        <v>800</v>
      </c>
    </row>
    <row r="126" spans="1:33" x14ac:dyDescent="0.25">
      <c r="A126" t="s">
        <v>2308</v>
      </c>
      <c r="B126">
        <v>1564678.76</v>
      </c>
      <c r="C126">
        <v>0</v>
      </c>
      <c r="D126">
        <v>60042.82</v>
      </c>
      <c r="E126">
        <v>0</v>
      </c>
      <c r="F126">
        <v>0</v>
      </c>
      <c r="G126">
        <v>1</v>
      </c>
      <c r="H126">
        <v>28231.52</v>
      </c>
      <c r="I126">
        <v>0</v>
      </c>
      <c r="J126">
        <v>0</v>
      </c>
      <c r="K126">
        <v>0</v>
      </c>
      <c r="L126">
        <v>16575</v>
      </c>
      <c r="M126">
        <v>0</v>
      </c>
      <c r="N126">
        <v>0</v>
      </c>
      <c r="O126">
        <v>0</v>
      </c>
      <c r="P126">
        <v>0</v>
      </c>
      <c r="Q126">
        <v>1522028.46</v>
      </c>
      <c r="R126">
        <v>-2172064.33</v>
      </c>
      <c r="S126">
        <v>2242898.44</v>
      </c>
      <c r="T126">
        <v>107278</v>
      </c>
      <c r="U126">
        <v>0</v>
      </c>
      <c r="W126">
        <v>113210</v>
      </c>
      <c r="X126">
        <v>8400</v>
      </c>
      <c r="Y126">
        <v>126503</v>
      </c>
      <c r="AB126">
        <v>58483.47</v>
      </c>
      <c r="AC126">
        <v>385</v>
      </c>
    </row>
    <row r="127" spans="1:33" x14ac:dyDescent="0.25">
      <c r="A127" t="s">
        <v>2309</v>
      </c>
      <c r="B127">
        <v>764561.02</v>
      </c>
      <c r="C127">
        <v>0</v>
      </c>
      <c r="D127">
        <v>116349.39</v>
      </c>
      <c r="G127">
        <v>1</v>
      </c>
      <c r="H127">
        <v>616853.22</v>
      </c>
      <c r="L127">
        <v>40124.449999999997</v>
      </c>
      <c r="N127">
        <v>0</v>
      </c>
      <c r="Q127">
        <v>-2588963.2799999998</v>
      </c>
      <c r="S127">
        <v>3888577.4</v>
      </c>
      <c r="T127">
        <v>206562</v>
      </c>
      <c r="W127">
        <v>81812</v>
      </c>
      <c r="X127">
        <v>12200</v>
      </c>
      <c r="Y127">
        <v>99488</v>
      </c>
      <c r="AB127">
        <v>41409.94</v>
      </c>
      <c r="AC127">
        <v>1650</v>
      </c>
    </row>
    <row r="128" spans="1:33" x14ac:dyDescent="0.25">
      <c r="A128" t="s">
        <v>2310</v>
      </c>
      <c r="B128">
        <v>341147.85</v>
      </c>
      <c r="C128">
        <v>180</v>
      </c>
      <c r="D128">
        <v>66648.06</v>
      </c>
      <c r="G128">
        <v>2579672.1</v>
      </c>
      <c r="H128">
        <v>12</v>
      </c>
      <c r="L128">
        <v>38140</v>
      </c>
      <c r="N128">
        <v>0</v>
      </c>
      <c r="Q128">
        <v>-4470355.9000000004</v>
      </c>
      <c r="R128">
        <v>1256109.97</v>
      </c>
      <c r="S128">
        <v>6097995.7300000004</v>
      </c>
      <c r="T128">
        <v>158765.20000000001</v>
      </c>
      <c r="W128">
        <v>58558.5</v>
      </c>
      <c r="X128">
        <v>8800</v>
      </c>
      <c r="Y128">
        <v>102966.5</v>
      </c>
      <c r="AB128">
        <v>27874.12</v>
      </c>
      <c r="AC128">
        <v>16896.669999999998</v>
      </c>
      <c r="AG128">
        <v>12616.2</v>
      </c>
    </row>
    <row r="129" spans="1:33" x14ac:dyDescent="0.25">
      <c r="A129" t="s">
        <v>2311</v>
      </c>
      <c r="B129">
        <v>876154</v>
      </c>
      <c r="C129">
        <v>138981</v>
      </c>
      <c r="D129">
        <v>612388.68999999994</v>
      </c>
      <c r="G129">
        <v>289818.44</v>
      </c>
      <c r="H129">
        <v>664773.99</v>
      </c>
      <c r="K129">
        <v>0</v>
      </c>
      <c r="L129">
        <v>120314.26</v>
      </c>
      <c r="N129">
        <v>5501.27</v>
      </c>
      <c r="P129">
        <v>110153</v>
      </c>
      <c r="R129">
        <v>-1405945.32</v>
      </c>
      <c r="S129">
        <v>3801437.29</v>
      </c>
      <c r="T129">
        <v>203628.66</v>
      </c>
      <c r="W129">
        <v>213755.8</v>
      </c>
      <c r="Y129">
        <v>275229.8</v>
      </c>
      <c r="AB129">
        <v>115297.47</v>
      </c>
      <c r="AC129">
        <v>19798.57</v>
      </c>
      <c r="AG129">
        <v>56403</v>
      </c>
    </row>
    <row r="130" spans="1:33" x14ac:dyDescent="0.25">
      <c r="A130" t="s">
        <v>2312</v>
      </c>
      <c r="B130">
        <v>24887.87</v>
      </c>
      <c r="C130">
        <v>66134.929999999993</v>
      </c>
      <c r="D130">
        <v>434108.04</v>
      </c>
      <c r="G130">
        <v>249832.2</v>
      </c>
      <c r="H130">
        <v>127148.24</v>
      </c>
      <c r="K130">
        <v>4900</v>
      </c>
      <c r="L130">
        <v>73920.81</v>
      </c>
      <c r="N130">
        <v>6704</v>
      </c>
      <c r="P130">
        <v>66450</v>
      </c>
      <c r="R130">
        <v>-1702952.27</v>
      </c>
      <c r="S130">
        <v>2453088.7400000002</v>
      </c>
    </row>
    <row r="131" spans="1:33" x14ac:dyDescent="0.25">
      <c r="A131" t="s">
        <v>2313</v>
      </c>
      <c r="B131">
        <v>1276784.1399999999</v>
      </c>
      <c r="C131">
        <v>657581.21</v>
      </c>
      <c r="D131">
        <v>759971.87</v>
      </c>
      <c r="G131">
        <v>170370.07</v>
      </c>
      <c r="H131">
        <v>299533.65000000002</v>
      </c>
      <c r="K131">
        <v>0</v>
      </c>
      <c r="L131">
        <v>139924.76999999999</v>
      </c>
      <c r="N131">
        <v>3362</v>
      </c>
      <c r="P131">
        <v>698200</v>
      </c>
      <c r="R131">
        <v>-907639.1</v>
      </c>
      <c r="S131">
        <v>3154881.69</v>
      </c>
      <c r="T131">
        <v>380908.16</v>
      </c>
      <c r="W131">
        <v>238252</v>
      </c>
      <c r="Y131">
        <v>288242</v>
      </c>
      <c r="Z131">
        <v>2440</v>
      </c>
      <c r="AB131">
        <v>181022.58</v>
      </c>
      <c r="AC131">
        <v>21952.1</v>
      </c>
      <c r="AG131">
        <v>49991.9</v>
      </c>
    </row>
    <row r="132" spans="1:33" x14ac:dyDescent="0.25">
      <c r="A132" t="s">
        <v>2314</v>
      </c>
      <c r="B132">
        <v>920114.08</v>
      </c>
      <c r="C132">
        <v>145044.57</v>
      </c>
      <c r="D132">
        <v>111952.68</v>
      </c>
      <c r="G132">
        <v>64686.38</v>
      </c>
      <c r="H132">
        <v>438634.43</v>
      </c>
      <c r="K132">
        <v>0</v>
      </c>
      <c r="L132">
        <v>56421.59</v>
      </c>
      <c r="N132">
        <v>6270</v>
      </c>
      <c r="P132">
        <v>97875</v>
      </c>
      <c r="R132">
        <v>431071.92</v>
      </c>
      <c r="S132">
        <v>1192306.58</v>
      </c>
      <c r="T132">
        <v>167982.03</v>
      </c>
      <c r="U132">
        <v>18000</v>
      </c>
      <c r="W132">
        <v>129440.5</v>
      </c>
      <c r="Y132">
        <v>208020.5</v>
      </c>
      <c r="Z132">
        <v>4060</v>
      </c>
      <c r="AB132">
        <v>151487.57999999999</v>
      </c>
      <c r="AC132">
        <v>15517.46</v>
      </c>
      <c r="AG132">
        <v>39849.94</v>
      </c>
    </row>
    <row r="133" spans="1:33" x14ac:dyDescent="0.25">
      <c r="A133" t="s">
        <v>2315</v>
      </c>
      <c r="B133">
        <v>425492.49</v>
      </c>
      <c r="C133">
        <v>210543.3</v>
      </c>
      <c r="D133">
        <v>138525.81</v>
      </c>
      <c r="G133">
        <v>184117.92</v>
      </c>
      <c r="H133">
        <v>198008.86</v>
      </c>
      <c r="K133">
        <v>6000</v>
      </c>
      <c r="L133">
        <v>47412.91</v>
      </c>
      <c r="N133">
        <v>4220</v>
      </c>
      <c r="R133">
        <v>-907724.05</v>
      </c>
      <c r="S133">
        <v>2072080.16</v>
      </c>
      <c r="T133">
        <v>559459.32999999996</v>
      </c>
      <c r="W133">
        <v>33325</v>
      </c>
      <c r="Y133">
        <v>77625</v>
      </c>
      <c r="Z133">
        <v>1030</v>
      </c>
      <c r="AA133">
        <v>790</v>
      </c>
      <c r="AB133">
        <v>115162.34</v>
      </c>
      <c r="AC133">
        <v>11340.54</v>
      </c>
      <c r="AG133">
        <v>452137.09</v>
      </c>
    </row>
    <row r="134" spans="1:33" x14ac:dyDescent="0.25">
      <c r="A134" t="s">
        <v>2316</v>
      </c>
      <c r="B134">
        <v>906486.75</v>
      </c>
      <c r="C134">
        <v>211778.86</v>
      </c>
      <c r="D134">
        <v>325649.7</v>
      </c>
      <c r="G134">
        <v>266211.77</v>
      </c>
      <c r="H134">
        <v>204506.92</v>
      </c>
      <c r="L134">
        <v>286222.05</v>
      </c>
      <c r="N134">
        <v>4863.8999999999996</v>
      </c>
      <c r="P134">
        <v>900</v>
      </c>
      <c r="R134">
        <v>-1906780.78</v>
      </c>
      <c r="S134">
        <v>3517785.78</v>
      </c>
      <c r="T134">
        <v>426105.74</v>
      </c>
      <c r="W134">
        <v>198099.5</v>
      </c>
      <c r="Y134">
        <v>256420.5</v>
      </c>
      <c r="AB134">
        <v>194368.07</v>
      </c>
      <c r="AC134">
        <v>7183.11</v>
      </c>
      <c r="AG134">
        <v>154590.51</v>
      </c>
    </row>
    <row r="135" spans="1:33" x14ac:dyDescent="0.25">
      <c r="A135" t="s">
        <v>2317</v>
      </c>
      <c r="B135">
        <v>190172.45</v>
      </c>
      <c r="C135">
        <v>100863</v>
      </c>
      <c r="D135">
        <v>0</v>
      </c>
      <c r="G135">
        <v>193318.84</v>
      </c>
      <c r="H135">
        <v>65051.26</v>
      </c>
      <c r="K135">
        <v>0</v>
      </c>
      <c r="L135">
        <v>112435.26</v>
      </c>
      <c r="N135">
        <v>3602</v>
      </c>
      <c r="R135">
        <v>-1978166.1</v>
      </c>
      <c r="S135">
        <v>2461639.23</v>
      </c>
      <c r="T135">
        <v>116560.98</v>
      </c>
      <c r="W135">
        <v>189812</v>
      </c>
      <c r="Y135">
        <v>227633</v>
      </c>
      <c r="AB135">
        <v>64747.26</v>
      </c>
      <c r="AC135">
        <v>7906.97</v>
      </c>
      <c r="AG135">
        <v>56190.59</v>
      </c>
    </row>
    <row r="136" spans="1:33" x14ac:dyDescent="0.25">
      <c r="A136" t="s">
        <v>2318</v>
      </c>
      <c r="B136">
        <v>177379.05</v>
      </c>
      <c r="C136">
        <v>69980.12</v>
      </c>
      <c r="D136">
        <v>197382.78</v>
      </c>
      <c r="G136">
        <v>1182895.27</v>
      </c>
      <c r="H136">
        <v>291482.32</v>
      </c>
      <c r="K136">
        <v>0</v>
      </c>
      <c r="L136">
        <v>83839.5</v>
      </c>
      <c r="N136">
        <v>3132.91</v>
      </c>
      <c r="P136">
        <v>94919.5</v>
      </c>
      <c r="R136">
        <v>287646.94</v>
      </c>
      <c r="S136">
        <v>1490475.39</v>
      </c>
      <c r="T136">
        <v>102590.92</v>
      </c>
      <c r="W136">
        <v>181270</v>
      </c>
      <c r="X136">
        <v>5862.9</v>
      </c>
      <c r="Y136">
        <v>219871.9</v>
      </c>
      <c r="AB136">
        <v>66307.44</v>
      </c>
      <c r="AC136">
        <v>17726.68</v>
      </c>
      <c r="AG136">
        <v>26712.5</v>
      </c>
    </row>
    <row r="137" spans="1:33" x14ac:dyDescent="0.25">
      <c r="A137" t="s">
        <v>2319</v>
      </c>
      <c r="B137">
        <v>744214.32</v>
      </c>
      <c r="C137">
        <v>158752.95000000001</v>
      </c>
      <c r="D137">
        <v>343744.43</v>
      </c>
      <c r="G137">
        <v>898036.63</v>
      </c>
      <c r="H137">
        <v>480945.13</v>
      </c>
      <c r="K137">
        <v>5000</v>
      </c>
      <c r="L137">
        <v>141803.06</v>
      </c>
      <c r="N137">
        <v>6076</v>
      </c>
      <c r="R137">
        <v>-1067363.28</v>
      </c>
      <c r="S137">
        <v>3529981.97</v>
      </c>
      <c r="T137">
        <v>247551.89</v>
      </c>
      <c r="W137">
        <v>176874.5</v>
      </c>
      <c r="Y137">
        <v>248552.5</v>
      </c>
      <c r="AB137">
        <v>130599.67</v>
      </c>
      <c r="AC137">
        <v>18315.009999999998</v>
      </c>
      <c r="AG137">
        <v>16763.5</v>
      </c>
    </row>
    <row r="138" spans="1:33" x14ac:dyDescent="0.25">
      <c r="A138" t="s">
        <v>2320</v>
      </c>
      <c r="B138">
        <v>416111.62</v>
      </c>
      <c r="C138">
        <v>65004.07</v>
      </c>
      <c r="D138">
        <v>122572.34</v>
      </c>
      <c r="G138">
        <v>232782.48</v>
      </c>
      <c r="H138">
        <v>129406.93</v>
      </c>
      <c r="K138">
        <v>21830</v>
      </c>
      <c r="L138">
        <v>85122.5</v>
      </c>
      <c r="N138">
        <v>2291.19</v>
      </c>
      <c r="P138">
        <v>21000</v>
      </c>
      <c r="R138">
        <v>-618006.85</v>
      </c>
      <c r="S138">
        <v>1467910.57</v>
      </c>
      <c r="T138">
        <v>289193.84000000003</v>
      </c>
      <c r="W138">
        <v>119206.5</v>
      </c>
      <c r="X138">
        <v>7000</v>
      </c>
      <c r="Y138">
        <v>159776.5</v>
      </c>
      <c r="AB138">
        <v>63403.63</v>
      </c>
      <c r="AC138">
        <v>7591.07</v>
      </c>
      <c r="AG138">
        <v>198899.11</v>
      </c>
    </row>
    <row r="139" spans="1:33" x14ac:dyDescent="0.25">
      <c r="A139" t="s">
        <v>2321</v>
      </c>
      <c r="B139">
        <v>579531.98</v>
      </c>
      <c r="C139">
        <v>300000.78999999998</v>
      </c>
      <c r="D139">
        <v>74598.61</v>
      </c>
      <c r="G139">
        <v>156143.60999999999</v>
      </c>
      <c r="H139">
        <v>728051.02</v>
      </c>
      <c r="K139">
        <v>0</v>
      </c>
      <c r="L139">
        <v>49214.22</v>
      </c>
      <c r="N139">
        <v>4520.8900000000003</v>
      </c>
      <c r="P139">
        <v>55127</v>
      </c>
      <c r="R139">
        <v>1285688.3</v>
      </c>
      <c r="S139">
        <v>431311.75</v>
      </c>
      <c r="T139">
        <v>191633.53</v>
      </c>
      <c r="U139">
        <v>6000</v>
      </c>
      <c r="W139">
        <v>190096.5</v>
      </c>
      <c r="Y139">
        <v>242401.5</v>
      </c>
      <c r="AB139">
        <v>78602.320000000007</v>
      </c>
      <c r="AC139">
        <v>20182.95</v>
      </c>
      <c r="AG139">
        <v>34079.410000000003</v>
      </c>
    </row>
    <row r="140" spans="1:33" x14ac:dyDescent="0.25">
      <c r="A140" t="s">
        <v>2322</v>
      </c>
      <c r="B140">
        <v>412421.62</v>
      </c>
      <c r="C140">
        <v>40713.54</v>
      </c>
      <c r="D140">
        <v>128809.95</v>
      </c>
      <c r="G140">
        <v>306462.84999999998</v>
      </c>
      <c r="H140">
        <v>225396.21</v>
      </c>
      <c r="K140">
        <v>5000</v>
      </c>
      <c r="L140">
        <v>43995</v>
      </c>
      <c r="N140">
        <v>3327</v>
      </c>
      <c r="P140">
        <v>198398</v>
      </c>
      <c r="R140">
        <v>-1169343.06</v>
      </c>
      <c r="S140">
        <v>2115546</v>
      </c>
      <c r="T140">
        <v>119596.57</v>
      </c>
      <c r="W140">
        <v>137216.5</v>
      </c>
      <c r="X140">
        <v>4000</v>
      </c>
      <c r="Y140">
        <v>173585.5</v>
      </c>
      <c r="AB140">
        <v>130028.54</v>
      </c>
      <c r="AC140">
        <v>12278.74</v>
      </c>
      <c r="AG140">
        <v>28039.06</v>
      </c>
    </row>
    <row r="141" spans="1:33" x14ac:dyDescent="0.25">
      <c r="A141" t="s">
        <v>2323</v>
      </c>
      <c r="B141">
        <v>166898.59</v>
      </c>
      <c r="C141">
        <v>41138.400000000001</v>
      </c>
      <c r="D141">
        <v>185375.12</v>
      </c>
      <c r="G141">
        <v>560195.81000000006</v>
      </c>
      <c r="H141">
        <v>133640.22</v>
      </c>
      <c r="L141">
        <v>163582.9</v>
      </c>
      <c r="N141">
        <v>4368</v>
      </c>
      <c r="P141">
        <v>82100</v>
      </c>
      <c r="R141">
        <v>-1425916.61</v>
      </c>
      <c r="S141">
        <v>2263113.85</v>
      </c>
    </row>
    <row r="142" spans="1:33" x14ac:dyDescent="0.25">
      <c r="A142" t="s">
        <v>2324</v>
      </c>
      <c r="B142">
        <v>199580.03</v>
      </c>
      <c r="C142">
        <v>384710.72</v>
      </c>
      <c r="D142">
        <v>532566.86</v>
      </c>
      <c r="G142">
        <v>431690.18</v>
      </c>
      <c r="H142">
        <v>231677.55</v>
      </c>
      <c r="K142">
        <v>3500</v>
      </c>
      <c r="L142">
        <v>89074.16</v>
      </c>
      <c r="M142">
        <v>13663</v>
      </c>
      <c r="N142">
        <v>9609.09</v>
      </c>
      <c r="P142">
        <v>37493</v>
      </c>
      <c r="R142">
        <v>-895342.32</v>
      </c>
      <c r="S142">
        <v>2512572.4500000002</v>
      </c>
      <c r="T142">
        <v>272896.63</v>
      </c>
      <c r="U142">
        <v>15000</v>
      </c>
      <c r="W142">
        <v>251123</v>
      </c>
      <c r="Y142">
        <v>340038</v>
      </c>
      <c r="Z142">
        <v>1460</v>
      </c>
      <c r="AB142">
        <v>143124.18</v>
      </c>
      <c r="AC142">
        <v>10287.19</v>
      </c>
      <c r="AG142">
        <v>34454.300000000003</v>
      </c>
    </row>
    <row r="143" spans="1:33" x14ac:dyDescent="0.25">
      <c r="A143" t="s">
        <v>2325</v>
      </c>
      <c r="B143">
        <v>1232663.78</v>
      </c>
      <c r="C143">
        <v>320911.63</v>
      </c>
      <c r="D143">
        <v>274582.69</v>
      </c>
      <c r="G143">
        <v>1163397.8799999999</v>
      </c>
      <c r="H143">
        <v>240204.32</v>
      </c>
      <c r="K143">
        <v>0</v>
      </c>
      <c r="L143">
        <v>132138.31</v>
      </c>
      <c r="N143">
        <v>7711</v>
      </c>
      <c r="P143">
        <v>473843</v>
      </c>
      <c r="R143">
        <v>1379975.61</v>
      </c>
      <c r="S143">
        <v>1298036.29</v>
      </c>
      <c r="T143">
        <v>154337.29999999999</v>
      </c>
      <c r="U143">
        <v>13500</v>
      </c>
      <c r="W143">
        <v>209686.5</v>
      </c>
      <c r="X143">
        <v>2100</v>
      </c>
      <c r="Y143">
        <v>270069.5</v>
      </c>
      <c r="AB143">
        <v>109283.57</v>
      </c>
      <c r="AC143">
        <v>23892.959999999999</v>
      </c>
      <c r="AG143">
        <v>36321.68</v>
      </c>
    </row>
    <row r="144" spans="1:33" x14ac:dyDescent="0.25">
      <c r="A144" t="s">
        <v>2326</v>
      </c>
      <c r="B144">
        <v>275245.65000000002</v>
      </c>
      <c r="C144">
        <v>79145.08</v>
      </c>
      <c r="D144">
        <v>442658.88</v>
      </c>
      <c r="E144">
        <v>0</v>
      </c>
      <c r="F144">
        <v>0</v>
      </c>
      <c r="G144">
        <v>337168.53</v>
      </c>
      <c r="H144">
        <v>42484.959999999999</v>
      </c>
      <c r="I144">
        <v>0</v>
      </c>
      <c r="J144">
        <v>0</v>
      </c>
      <c r="K144">
        <v>4300</v>
      </c>
      <c r="L144">
        <v>40819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-646881.36</v>
      </c>
      <c r="S144">
        <v>1854562.35</v>
      </c>
      <c r="T144">
        <v>30204.33</v>
      </c>
      <c r="W144">
        <v>114576</v>
      </c>
      <c r="X144">
        <v>3027.56</v>
      </c>
      <c r="Y144">
        <v>131026</v>
      </c>
      <c r="AB144">
        <v>72701.64</v>
      </c>
      <c r="AC144">
        <v>16283.64</v>
      </c>
      <c r="AG144">
        <v>3893.5</v>
      </c>
    </row>
    <row r="145" spans="1:33" x14ac:dyDescent="0.25">
      <c r="A145" t="s">
        <v>2327</v>
      </c>
      <c r="B145">
        <v>1558318.14</v>
      </c>
      <c r="C145">
        <v>390593.68</v>
      </c>
      <c r="D145">
        <v>606929.65</v>
      </c>
      <c r="E145">
        <v>0</v>
      </c>
      <c r="F145">
        <v>0</v>
      </c>
      <c r="G145">
        <v>238246.94</v>
      </c>
      <c r="H145">
        <v>581983.02</v>
      </c>
      <c r="I145">
        <v>0</v>
      </c>
      <c r="J145">
        <v>0</v>
      </c>
      <c r="K145">
        <v>600</v>
      </c>
      <c r="L145">
        <v>90009.14</v>
      </c>
      <c r="M145">
        <v>0</v>
      </c>
      <c r="N145">
        <v>868</v>
      </c>
      <c r="O145">
        <v>0</v>
      </c>
      <c r="P145">
        <v>0</v>
      </c>
      <c r="Q145">
        <v>0</v>
      </c>
      <c r="R145">
        <v>-499917.74</v>
      </c>
      <c r="S145">
        <v>3974625.34</v>
      </c>
      <c r="T145">
        <v>63557.75</v>
      </c>
      <c r="W145">
        <v>204088.5</v>
      </c>
      <c r="X145">
        <v>15700</v>
      </c>
      <c r="Y145">
        <v>308585.5</v>
      </c>
      <c r="AB145">
        <v>121216.29</v>
      </c>
      <c r="AC145">
        <v>28234.13</v>
      </c>
      <c r="AG145">
        <v>15423.64</v>
      </c>
    </row>
    <row r="146" spans="1:33" x14ac:dyDescent="0.25">
      <c r="A146" t="s">
        <v>2328</v>
      </c>
      <c r="B146">
        <v>303142.67</v>
      </c>
      <c r="C146">
        <v>457620.7</v>
      </c>
      <c r="D146">
        <v>84715.91</v>
      </c>
      <c r="G146">
        <v>676660.37</v>
      </c>
      <c r="H146">
        <v>324321.21000000002</v>
      </c>
      <c r="K146">
        <v>4500</v>
      </c>
      <c r="L146">
        <v>29912.58</v>
      </c>
      <c r="N146">
        <v>0</v>
      </c>
      <c r="R146">
        <v>-647614.38</v>
      </c>
      <c r="S146">
        <v>2427116.52</v>
      </c>
      <c r="T146">
        <v>103583.87</v>
      </c>
      <c r="W146">
        <v>101136</v>
      </c>
      <c r="X146">
        <v>24152.240000000002</v>
      </c>
      <c r="Y146">
        <v>128004</v>
      </c>
      <c r="AB146">
        <v>58065.05</v>
      </c>
      <c r="AC146">
        <v>10256.92</v>
      </c>
    </row>
    <row r="147" spans="1:33" x14ac:dyDescent="0.25">
      <c r="A147" t="s">
        <v>2329</v>
      </c>
      <c r="B147">
        <v>733211.86</v>
      </c>
      <c r="C147">
        <v>220913.5</v>
      </c>
      <c r="D147">
        <v>27124.27</v>
      </c>
      <c r="G147">
        <v>368358.86</v>
      </c>
      <c r="H147">
        <v>664960.71</v>
      </c>
      <c r="K147">
        <v>3000</v>
      </c>
      <c r="L147">
        <v>57755.93</v>
      </c>
      <c r="N147">
        <v>2441</v>
      </c>
      <c r="R147">
        <v>-594926</v>
      </c>
      <c r="S147">
        <v>2538450.7999999998</v>
      </c>
      <c r="T147">
        <v>158833.38</v>
      </c>
      <c r="W147">
        <v>166057.5</v>
      </c>
      <c r="X147">
        <v>18200</v>
      </c>
      <c r="Y147">
        <v>223593.5</v>
      </c>
      <c r="AB147">
        <v>106831.94</v>
      </c>
      <c r="AC147">
        <v>4817.97</v>
      </c>
      <c r="AG147">
        <v>0</v>
      </c>
    </row>
    <row r="148" spans="1:33" x14ac:dyDescent="0.25">
      <c r="A148" t="s">
        <v>2330</v>
      </c>
      <c r="B148">
        <v>2076839.08</v>
      </c>
      <c r="C148">
        <v>382042.62</v>
      </c>
      <c r="D148">
        <v>645612.31000000006</v>
      </c>
      <c r="G148">
        <v>503845.53</v>
      </c>
      <c r="H148">
        <v>126380.57</v>
      </c>
      <c r="K148">
        <v>5000</v>
      </c>
      <c r="L148">
        <v>54578.8</v>
      </c>
      <c r="N148">
        <v>0</v>
      </c>
      <c r="R148">
        <v>-97830.8</v>
      </c>
      <c r="S148">
        <v>3053279.47</v>
      </c>
      <c r="T148">
        <v>248336.47</v>
      </c>
      <c r="U148">
        <v>668288</v>
      </c>
      <c r="W148">
        <v>211890</v>
      </c>
      <c r="X148">
        <v>32715.919999999998</v>
      </c>
      <c r="Y148">
        <v>270292</v>
      </c>
      <c r="AB148">
        <v>110578.85</v>
      </c>
      <c r="AC148">
        <v>9823.67</v>
      </c>
      <c r="AG148">
        <v>50843.23</v>
      </c>
    </row>
    <row r="149" spans="1:33" x14ac:dyDescent="0.25">
      <c r="A149" t="s">
        <v>2331</v>
      </c>
      <c r="B149">
        <v>1159401.77</v>
      </c>
      <c r="C149">
        <v>69714.11</v>
      </c>
      <c r="D149">
        <v>188282.23999999999</v>
      </c>
      <c r="G149">
        <v>152563.95000000001</v>
      </c>
      <c r="H149">
        <v>302404.55</v>
      </c>
      <c r="K149">
        <v>4000</v>
      </c>
      <c r="L149">
        <v>51436</v>
      </c>
      <c r="N149">
        <v>0</v>
      </c>
      <c r="R149">
        <v>117062.74</v>
      </c>
      <c r="S149">
        <v>1819262.69</v>
      </c>
      <c r="T149">
        <v>53562.03</v>
      </c>
      <c r="W149">
        <v>125783</v>
      </c>
      <c r="X149">
        <v>18268.8</v>
      </c>
      <c r="Y149">
        <v>208716</v>
      </c>
      <c r="AB149">
        <v>97104.31</v>
      </c>
      <c r="AC149">
        <v>4318.33</v>
      </c>
      <c r="AG149">
        <v>6870</v>
      </c>
    </row>
    <row r="150" spans="1:33" x14ac:dyDescent="0.25">
      <c r="A150" t="s">
        <v>2332</v>
      </c>
      <c r="B150">
        <v>80971.990000000005</v>
      </c>
      <c r="C150">
        <v>82723.7</v>
      </c>
      <c r="D150">
        <v>739245.33</v>
      </c>
      <c r="E150">
        <v>0</v>
      </c>
      <c r="F150">
        <v>0</v>
      </c>
      <c r="G150">
        <v>376695.85</v>
      </c>
      <c r="H150">
        <v>391552.26</v>
      </c>
      <c r="I150">
        <v>0</v>
      </c>
      <c r="J150">
        <v>0</v>
      </c>
      <c r="K150">
        <v>3500</v>
      </c>
      <c r="L150">
        <v>47696.84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-795769.52</v>
      </c>
      <c r="S150">
        <v>2522678.58</v>
      </c>
      <c r="T150">
        <v>24141.84</v>
      </c>
      <c r="U150">
        <v>0</v>
      </c>
      <c r="W150">
        <v>145169.5</v>
      </c>
      <c r="X150">
        <v>27351.919999999998</v>
      </c>
      <c r="Y150">
        <v>206862.5</v>
      </c>
      <c r="AB150">
        <v>84842.55</v>
      </c>
      <c r="AC150">
        <v>8037.48</v>
      </c>
      <c r="AG150">
        <v>3837.5</v>
      </c>
    </row>
    <row r="151" spans="1:33" x14ac:dyDescent="0.25">
      <c r="A151" t="s">
        <v>2333</v>
      </c>
      <c r="B151">
        <v>273303.52</v>
      </c>
      <c r="C151">
        <v>20575.41</v>
      </c>
      <c r="D151">
        <v>133177.21</v>
      </c>
      <c r="G151">
        <v>334690.58</v>
      </c>
      <c r="H151">
        <v>203422.9</v>
      </c>
      <c r="K151">
        <v>8500</v>
      </c>
      <c r="L151">
        <v>45631.02</v>
      </c>
      <c r="N151">
        <v>0</v>
      </c>
      <c r="R151">
        <v>-3800198.23</v>
      </c>
      <c r="S151">
        <v>4801199.47</v>
      </c>
      <c r="T151">
        <v>17229.73</v>
      </c>
      <c r="W151">
        <v>157507</v>
      </c>
      <c r="X151">
        <v>13300</v>
      </c>
      <c r="Y151">
        <v>183047</v>
      </c>
      <c r="AB151">
        <v>82394.850000000006</v>
      </c>
      <c r="AC151">
        <v>12557.52</v>
      </c>
    </row>
    <row r="152" spans="1:33" x14ac:dyDescent="0.25">
      <c r="A152" t="s">
        <v>2334</v>
      </c>
      <c r="B152">
        <v>237153.3</v>
      </c>
      <c r="C152">
        <v>109995.15</v>
      </c>
      <c r="D152">
        <v>152075.97</v>
      </c>
      <c r="G152">
        <v>383183.91</v>
      </c>
      <c r="H152">
        <v>417610.63</v>
      </c>
      <c r="K152">
        <v>0</v>
      </c>
      <c r="L152">
        <v>49120.46</v>
      </c>
      <c r="N152">
        <v>0</v>
      </c>
      <c r="R152">
        <v>-3925526</v>
      </c>
      <c r="S152">
        <v>5209136.26</v>
      </c>
      <c r="T152">
        <v>117057.94</v>
      </c>
      <c r="W152">
        <v>188818</v>
      </c>
      <c r="X152">
        <v>12200</v>
      </c>
      <c r="Y152">
        <v>230838</v>
      </c>
      <c r="AB152">
        <v>108910.17</v>
      </c>
      <c r="AC152">
        <v>11039.53</v>
      </c>
    </row>
    <row r="153" spans="1:33" x14ac:dyDescent="0.25">
      <c r="A153" t="s">
        <v>2335</v>
      </c>
      <c r="B153">
        <v>86729.82</v>
      </c>
      <c r="C153">
        <v>74931.710000000006</v>
      </c>
      <c r="D153">
        <v>153031.47</v>
      </c>
      <c r="G153">
        <v>228594.78</v>
      </c>
      <c r="H153">
        <v>180358.82</v>
      </c>
      <c r="K153">
        <v>3000</v>
      </c>
      <c r="L153">
        <v>38369.5</v>
      </c>
      <c r="N153">
        <v>0</v>
      </c>
      <c r="R153">
        <v>-1760727.52</v>
      </c>
      <c r="S153">
        <v>2453318.4700000002</v>
      </c>
      <c r="T153">
        <v>120008.35</v>
      </c>
      <c r="W153">
        <v>92981</v>
      </c>
      <c r="X153">
        <v>17298.32</v>
      </c>
      <c r="Y153">
        <v>147043</v>
      </c>
      <c r="AB153">
        <v>76239.3</v>
      </c>
      <c r="AC153">
        <v>11943.34</v>
      </c>
      <c r="AG153">
        <v>5375.88</v>
      </c>
    </row>
    <row r="154" spans="1:33" x14ac:dyDescent="0.25">
      <c r="A154" t="s">
        <v>2336</v>
      </c>
      <c r="B154">
        <v>2843240.69</v>
      </c>
      <c r="C154">
        <v>100354.55</v>
      </c>
      <c r="D154">
        <v>148515</v>
      </c>
      <c r="E154">
        <v>0</v>
      </c>
      <c r="F154">
        <v>0</v>
      </c>
      <c r="G154">
        <v>345324.69</v>
      </c>
      <c r="H154">
        <v>1070268.1200000001</v>
      </c>
      <c r="I154">
        <v>0</v>
      </c>
      <c r="J154">
        <v>0</v>
      </c>
      <c r="K154">
        <v>8000</v>
      </c>
      <c r="L154">
        <v>95649.76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100478.14</v>
      </c>
      <c r="S154">
        <v>4517827.99</v>
      </c>
      <c r="T154">
        <v>109470.37</v>
      </c>
      <c r="W154">
        <v>286692</v>
      </c>
      <c r="X154">
        <v>3000</v>
      </c>
      <c r="Y154">
        <v>422200</v>
      </c>
      <c r="Z154">
        <v>0</v>
      </c>
      <c r="AB154">
        <v>145102.82</v>
      </c>
      <c r="AC154">
        <v>33034.339999999997</v>
      </c>
      <c r="AG154">
        <v>13078.05</v>
      </c>
    </row>
    <row r="155" spans="1:33" x14ac:dyDescent="0.25">
      <c r="A155" t="s">
        <v>2337</v>
      </c>
      <c r="B155">
        <v>517690.88</v>
      </c>
      <c r="C155">
        <v>182288.04</v>
      </c>
      <c r="D155">
        <v>792066.77</v>
      </c>
      <c r="G155">
        <v>303853.06</v>
      </c>
      <c r="H155">
        <v>143783.24</v>
      </c>
      <c r="K155">
        <v>4000</v>
      </c>
      <c r="L155">
        <v>12031</v>
      </c>
      <c r="R155">
        <v>-1362370.11</v>
      </c>
      <c r="S155">
        <v>3061336.79</v>
      </c>
      <c r="T155">
        <v>264660.39</v>
      </c>
      <c r="W155">
        <v>181048</v>
      </c>
      <c r="X155">
        <v>11400</v>
      </c>
      <c r="Y155">
        <v>181048</v>
      </c>
      <c r="AB155">
        <v>41327.300000000003</v>
      </c>
      <c r="AG155">
        <v>10048.780000000001</v>
      </c>
    </row>
    <row r="156" spans="1:33" x14ac:dyDescent="0.25">
      <c r="A156" t="s">
        <v>2338</v>
      </c>
      <c r="B156">
        <v>105734.94</v>
      </c>
      <c r="C156">
        <v>0</v>
      </c>
      <c r="D156">
        <v>0</v>
      </c>
      <c r="G156">
        <v>1569077.04</v>
      </c>
      <c r="H156">
        <v>378863.46</v>
      </c>
      <c r="L156">
        <v>96606.399999999994</v>
      </c>
      <c r="N156">
        <v>6935.15</v>
      </c>
      <c r="R156">
        <v>-192872.73</v>
      </c>
      <c r="S156">
        <v>2227904.62</v>
      </c>
      <c r="T156">
        <v>20333.689999999999</v>
      </c>
      <c r="W156">
        <v>88854.5</v>
      </c>
      <c r="X156">
        <v>12400</v>
      </c>
      <c r="Y156">
        <v>140924.5</v>
      </c>
      <c r="AB156">
        <v>56092.52</v>
      </c>
      <c r="AC156">
        <v>3914.42</v>
      </c>
      <c r="AG156">
        <v>5554.75</v>
      </c>
    </row>
    <row r="157" spans="1:33" x14ac:dyDescent="0.25">
      <c r="A157" t="s">
        <v>2339</v>
      </c>
      <c r="B157">
        <v>496605.2</v>
      </c>
      <c r="C157">
        <v>489.5</v>
      </c>
      <c r="D157">
        <v>795307.44</v>
      </c>
      <c r="E157">
        <v>0</v>
      </c>
      <c r="F157">
        <v>0</v>
      </c>
      <c r="G157">
        <v>1106293.23</v>
      </c>
      <c r="H157">
        <v>855834.9</v>
      </c>
      <c r="I157">
        <v>0</v>
      </c>
      <c r="J157">
        <v>0</v>
      </c>
      <c r="K157">
        <v>2000</v>
      </c>
      <c r="L157">
        <v>78682.27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1522600.35</v>
      </c>
      <c r="S157">
        <v>1652500.79</v>
      </c>
      <c r="T157">
        <v>85403.09</v>
      </c>
      <c r="W157">
        <v>137741</v>
      </c>
      <c r="X157">
        <v>34090.800000000003</v>
      </c>
      <c r="Y157">
        <v>161649</v>
      </c>
      <c r="AB157">
        <v>86624.87</v>
      </c>
      <c r="AC157">
        <v>10214.16</v>
      </c>
    </row>
    <row r="158" spans="1:33" x14ac:dyDescent="0.25">
      <c r="A158" t="s">
        <v>2340</v>
      </c>
      <c r="B158">
        <v>515111.36</v>
      </c>
      <c r="C158">
        <v>0</v>
      </c>
      <c r="D158">
        <v>535995.26</v>
      </c>
      <c r="G158">
        <v>775675.23</v>
      </c>
      <c r="H158">
        <v>956108.52</v>
      </c>
      <c r="L158">
        <v>48541.3</v>
      </c>
      <c r="N158">
        <v>1500</v>
      </c>
      <c r="R158">
        <v>785331.34</v>
      </c>
      <c r="S158">
        <v>2038406.69</v>
      </c>
      <c r="T158">
        <v>59279.15</v>
      </c>
      <c r="W158">
        <v>83790</v>
      </c>
      <c r="X158">
        <v>11600</v>
      </c>
      <c r="Y158">
        <v>153390</v>
      </c>
      <c r="AB158">
        <v>71893.61</v>
      </c>
      <c r="AC158">
        <v>20274.5</v>
      </c>
    </row>
    <row r="159" spans="1:33" x14ac:dyDescent="0.25">
      <c r="A159" t="s">
        <v>2341</v>
      </c>
      <c r="B159">
        <v>971028.7</v>
      </c>
      <c r="C159">
        <v>18944.96</v>
      </c>
      <c r="D159">
        <v>53356.95</v>
      </c>
      <c r="E159">
        <v>0</v>
      </c>
      <c r="F159">
        <v>0</v>
      </c>
      <c r="G159">
        <v>927658.41</v>
      </c>
      <c r="H159">
        <v>259444.6</v>
      </c>
      <c r="I159">
        <v>0</v>
      </c>
      <c r="J159">
        <v>0</v>
      </c>
      <c r="K159">
        <v>0</v>
      </c>
      <c r="L159">
        <v>53000</v>
      </c>
      <c r="M159">
        <v>0</v>
      </c>
      <c r="N159">
        <v>1035</v>
      </c>
      <c r="O159">
        <v>0</v>
      </c>
      <c r="P159">
        <v>0</v>
      </c>
      <c r="Q159">
        <v>0</v>
      </c>
      <c r="R159">
        <v>-253644.98</v>
      </c>
      <c r="S159">
        <v>2546107.46</v>
      </c>
      <c r="T159">
        <v>46201.4</v>
      </c>
      <c r="W159">
        <v>205131.5</v>
      </c>
      <c r="X159">
        <v>17500</v>
      </c>
      <c r="Y159">
        <v>228321.5</v>
      </c>
      <c r="AB159">
        <v>125452.64</v>
      </c>
      <c r="AC159">
        <v>24112.73</v>
      </c>
      <c r="AG159">
        <v>7009.89</v>
      </c>
    </row>
    <row r="160" spans="1:33" x14ac:dyDescent="0.25">
      <c r="A160" t="s">
        <v>2342</v>
      </c>
      <c r="B160">
        <v>63859.95</v>
      </c>
      <c r="C160">
        <v>42904.54</v>
      </c>
      <c r="D160">
        <v>137303.54</v>
      </c>
      <c r="G160">
        <v>367291.36</v>
      </c>
      <c r="H160">
        <v>925400.09</v>
      </c>
      <c r="K160">
        <v>4900</v>
      </c>
      <c r="L160">
        <v>44216.800000000003</v>
      </c>
      <c r="N160">
        <v>0</v>
      </c>
      <c r="R160">
        <v>-839439.71</v>
      </c>
      <c r="S160">
        <v>2320392.7599999998</v>
      </c>
      <c r="T160">
        <v>172954.56</v>
      </c>
      <c r="W160">
        <v>134813</v>
      </c>
      <c r="X160">
        <v>9200</v>
      </c>
      <c r="Y160">
        <v>165185</v>
      </c>
      <c r="AB160">
        <v>57291.22</v>
      </c>
      <c r="AC160">
        <v>2796.51</v>
      </c>
      <c r="AG160">
        <v>85005.2</v>
      </c>
    </row>
    <row r="161" spans="1:33" x14ac:dyDescent="0.25">
      <c r="A161" t="s">
        <v>2343</v>
      </c>
      <c r="B161">
        <v>572890.96</v>
      </c>
      <c r="C161">
        <v>100261.75</v>
      </c>
      <c r="D161">
        <v>78103.570000000007</v>
      </c>
      <c r="E161">
        <v>0</v>
      </c>
      <c r="F161">
        <v>0</v>
      </c>
      <c r="G161">
        <v>416148.49</v>
      </c>
      <c r="H161">
        <v>360016.93</v>
      </c>
      <c r="I161">
        <v>0</v>
      </c>
      <c r="J161">
        <v>0</v>
      </c>
      <c r="K161">
        <v>3000</v>
      </c>
      <c r="L161">
        <v>37663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-1201792.53</v>
      </c>
      <c r="S161">
        <v>2754433.99</v>
      </c>
      <c r="T161">
        <v>69125.13</v>
      </c>
      <c r="W161">
        <v>156611</v>
      </c>
      <c r="X161">
        <v>1500</v>
      </c>
      <c r="Y161">
        <v>186279</v>
      </c>
      <c r="AB161">
        <v>78262.39</v>
      </c>
      <c r="AC161">
        <v>20767.5</v>
      </c>
      <c r="AG161">
        <v>7810</v>
      </c>
    </row>
    <row r="162" spans="1:33" x14ac:dyDescent="0.25">
      <c r="A162" t="s">
        <v>2344</v>
      </c>
      <c r="B162">
        <v>71693.039999999994</v>
      </c>
      <c r="C162">
        <v>65427.68</v>
      </c>
      <c r="D162">
        <v>73811.31</v>
      </c>
      <c r="G162">
        <v>309125</v>
      </c>
      <c r="H162">
        <v>587460.14</v>
      </c>
      <c r="K162">
        <v>2500</v>
      </c>
      <c r="L162">
        <v>112894.19</v>
      </c>
      <c r="N162">
        <v>1524</v>
      </c>
      <c r="P162">
        <v>2694</v>
      </c>
      <c r="R162">
        <v>-3101466.88</v>
      </c>
      <c r="S162">
        <v>4163724</v>
      </c>
      <c r="T162">
        <v>52839.44</v>
      </c>
      <c r="W162">
        <v>164111.5</v>
      </c>
      <c r="X162">
        <v>17600</v>
      </c>
      <c r="Y162">
        <v>205091.5</v>
      </c>
      <c r="AB162">
        <v>81594.44</v>
      </c>
      <c r="AC162">
        <v>5089.24</v>
      </c>
      <c r="AG162">
        <v>17127.900000000001</v>
      </c>
    </row>
    <row r="163" spans="1:33" x14ac:dyDescent="0.25">
      <c r="A163" t="s">
        <v>2345</v>
      </c>
      <c r="B163">
        <v>232063.67</v>
      </c>
      <c r="C163">
        <v>7473.29</v>
      </c>
      <c r="D163">
        <v>457393.05</v>
      </c>
      <c r="G163">
        <v>561374.24</v>
      </c>
      <c r="H163">
        <v>95419.56</v>
      </c>
      <c r="K163">
        <v>22000</v>
      </c>
      <c r="L163">
        <v>74617.789999999994</v>
      </c>
      <c r="N163">
        <v>432</v>
      </c>
      <c r="R163">
        <v>-2018346.85</v>
      </c>
      <c r="S163">
        <v>3254719.47</v>
      </c>
      <c r="T163">
        <v>72123.23</v>
      </c>
      <c r="W163">
        <v>146079.5</v>
      </c>
      <c r="X163">
        <v>26418.880000000001</v>
      </c>
      <c r="Y163">
        <v>169652.5</v>
      </c>
      <c r="AB163">
        <v>51196.86</v>
      </c>
      <c r="AC163">
        <v>1356</v>
      </c>
      <c r="AG163">
        <v>2114.85</v>
      </c>
    </row>
    <row r="164" spans="1:33" x14ac:dyDescent="0.25">
      <c r="A164" t="s">
        <v>2346</v>
      </c>
      <c r="B164">
        <v>1638470.02</v>
      </c>
      <c r="C164">
        <v>2973997.68</v>
      </c>
      <c r="D164">
        <v>171860.38</v>
      </c>
      <c r="G164">
        <v>224954.58</v>
      </c>
      <c r="H164">
        <v>364872.87</v>
      </c>
      <c r="K164">
        <v>4000</v>
      </c>
      <c r="L164">
        <v>111502.2</v>
      </c>
      <c r="N164">
        <v>578.71</v>
      </c>
      <c r="R164">
        <v>404886.48</v>
      </c>
      <c r="S164">
        <v>5043639.74</v>
      </c>
      <c r="T164">
        <v>71783.77</v>
      </c>
      <c r="W164">
        <v>257674.98</v>
      </c>
      <c r="Y164">
        <v>354661.98</v>
      </c>
      <c r="Z164">
        <v>6920</v>
      </c>
      <c r="AA164">
        <v>13892</v>
      </c>
      <c r="AB164">
        <v>136090.5</v>
      </c>
      <c r="AC164">
        <v>6477.87</v>
      </c>
      <c r="AG164">
        <v>1868</v>
      </c>
    </row>
    <row r="165" spans="1:33" x14ac:dyDescent="0.25">
      <c r="A165" t="s">
        <v>2347</v>
      </c>
      <c r="B165">
        <v>147487.67000000001</v>
      </c>
      <c r="C165">
        <v>496070.39</v>
      </c>
      <c r="D165">
        <v>36031.69</v>
      </c>
      <c r="G165">
        <v>196558.57</v>
      </c>
      <c r="H165">
        <v>312093.52</v>
      </c>
      <c r="K165">
        <v>3000</v>
      </c>
      <c r="L165">
        <v>102255.3</v>
      </c>
      <c r="N165">
        <v>684.31</v>
      </c>
      <c r="R165">
        <v>-2202408.16</v>
      </c>
      <c r="S165">
        <v>3325480.98</v>
      </c>
      <c r="T165">
        <v>45996.72</v>
      </c>
      <c r="W165">
        <v>92949.5</v>
      </c>
      <c r="X165">
        <v>32400</v>
      </c>
      <c r="Y165">
        <v>143672.5</v>
      </c>
      <c r="AB165">
        <v>50723.3</v>
      </c>
      <c r="AC165">
        <v>17596.77</v>
      </c>
      <c r="AG165">
        <v>124.24</v>
      </c>
    </row>
    <row r="166" spans="1:33" x14ac:dyDescent="0.25">
      <c r="A166" t="s">
        <v>2348</v>
      </c>
      <c r="B166">
        <v>276606.33</v>
      </c>
      <c r="C166">
        <v>2787283.7</v>
      </c>
      <c r="D166">
        <v>118813.41</v>
      </c>
      <c r="G166">
        <v>246967.54</v>
      </c>
      <c r="H166">
        <v>774889.9</v>
      </c>
      <c r="K166">
        <v>4500</v>
      </c>
      <c r="L166">
        <v>55236.959999999999</v>
      </c>
      <c r="N166">
        <v>3452.21</v>
      </c>
      <c r="R166">
        <v>1833734.84</v>
      </c>
      <c r="S166">
        <v>2391351.64</v>
      </c>
      <c r="T166">
        <v>39675.75</v>
      </c>
      <c r="W166">
        <v>154249.28</v>
      </c>
      <c r="X166">
        <v>26400</v>
      </c>
      <c r="Y166">
        <v>192099.28</v>
      </c>
      <c r="Z166">
        <v>1850</v>
      </c>
      <c r="AA166">
        <v>3642</v>
      </c>
      <c r="AB166">
        <v>82422.59</v>
      </c>
      <c r="AC166">
        <v>23829.93</v>
      </c>
      <c r="AG166">
        <v>196</v>
      </c>
    </row>
    <row r="167" spans="1:33" x14ac:dyDescent="0.25">
      <c r="A167" t="s">
        <v>2349</v>
      </c>
      <c r="B167">
        <v>4177590.13</v>
      </c>
      <c r="C167">
        <v>2030631.18</v>
      </c>
      <c r="D167">
        <v>124253.33</v>
      </c>
      <c r="G167">
        <v>90570.240000000005</v>
      </c>
      <c r="H167">
        <v>743064.34</v>
      </c>
      <c r="L167">
        <v>88425</v>
      </c>
      <c r="N167">
        <v>0</v>
      </c>
      <c r="R167">
        <v>3870372.67</v>
      </c>
      <c r="S167">
        <v>3361619.92</v>
      </c>
      <c r="T167">
        <v>9917.9</v>
      </c>
      <c r="W167">
        <v>157472</v>
      </c>
      <c r="X167">
        <v>45800</v>
      </c>
      <c r="Y167">
        <v>244848</v>
      </c>
      <c r="AB167">
        <v>107768.55</v>
      </c>
      <c r="AC167">
        <v>14881.72</v>
      </c>
    </row>
    <row r="168" spans="1:33" x14ac:dyDescent="0.25">
      <c r="A168" t="s">
        <v>2350</v>
      </c>
      <c r="B168">
        <v>3034704.39</v>
      </c>
      <c r="C168">
        <v>9583066.6400000006</v>
      </c>
      <c r="D168">
        <v>317643.65000000002</v>
      </c>
      <c r="G168">
        <v>173067.23</v>
      </c>
      <c r="H168">
        <v>135549.94</v>
      </c>
      <c r="K168">
        <v>5400</v>
      </c>
      <c r="L168">
        <v>48964.53</v>
      </c>
      <c r="N168">
        <v>113.91</v>
      </c>
      <c r="R168">
        <v>11370296.65</v>
      </c>
      <c r="S168">
        <v>1760380.65</v>
      </c>
      <c r="T168">
        <v>240557.86</v>
      </c>
      <c r="W168">
        <v>109544.45</v>
      </c>
      <c r="Y168">
        <v>207559.45</v>
      </c>
      <c r="Z168">
        <v>1611</v>
      </c>
      <c r="AA168">
        <v>9326</v>
      </c>
      <c r="AB168">
        <v>71031.679999999993</v>
      </c>
      <c r="AC168">
        <v>1698.07</v>
      </c>
    </row>
    <row r="169" spans="1:33" x14ac:dyDescent="0.25">
      <c r="A169" t="s">
        <v>2351</v>
      </c>
      <c r="B169">
        <v>438891.51</v>
      </c>
      <c r="C169">
        <v>2142367.34</v>
      </c>
      <c r="D169">
        <v>185686.33</v>
      </c>
      <c r="G169">
        <v>98947.71</v>
      </c>
      <c r="H169">
        <v>754481</v>
      </c>
      <c r="K169">
        <v>4000</v>
      </c>
      <c r="L169">
        <v>59050</v>
      </c>
      <c r="N169">
        <v>5915.89</v>
      </c>
      <c r="R169">
        <v>1224946.67</v>
      </c>
      <c r="S169">
        <v>2322668.0699999998</v>
      </c>
      <c r="T169">
        <v>168394.82</v>
      </c>
      <c r="U169">
        <v>365470</v>
      </c>
      <c r="W169">
        <v>144463</v>
      </c>
      <c r="Y169">
        <v>201139</v>
      </c>
      <c r="Z169">
        <v>3580</v>
      </c>
      <c r="AA169">
        <v>10346</v>
      </c>
      <c r="AB169">
        <v>443739.09</v>
      </c>
      <c r="AC169">
        <v>15658.97</v>
      </c>
      <c r="AG169">
        <v>71.5</v>
      </c>
    </row>
    <row r="170" spans="1:33" x14ac:dyDescent="0.25">
      <c r="A170" t="s">
        <v>2352</v>
      </c>
      <c r="B170">
        <v>1431383.92</v>
      </c>
      <c r="C170">
        <v>3068711.85</v>
      </c>
      <c r="D170">
        <v>166392.51</v>
      </c>
      <c r="G170">
        <v>83068.479999999996</v>
      </c>
      <c r="H170">
        <v>327456.81</v>
      </c>
      <c r="K170">
        <v>4000</v>
      </c>
      <c r="L170">
        <v>76101.34</v>
      </c>
      <c r="N170">
        <v>37.380000000000003</v>
      </c>
      <c r="R170">
        <v>2335537.38</v>
      </c>
      <c r="S170">
        <v>2698130.22</v>
      </c>
      <c r="T170">
        <v>80000.75</v>
      </c>
      <c r="W170">
        <v>97814</v>
      </c>
      <c r="X170">
        <v>45564</v>
      </c>
      <c r="Y170">
        <v>161946</v>
      </c>
      <c r="AB170">
        <v>76975.09</v>
      </c>
      <c r="AC170">
        <v>21250.41</v>
      </c>
    </row>
    <row r="171" spans="1:33" x14ac:dyDescent="0.25">
      <c r="A171" t="s">
        <v>2353</v>
      </c>
      <c r="B171">
        <v>723950.98</v>
      </c>
      <c r="C171">
        <v>1352138.3</v>
      </c>
      <c r="D171">
        <v>123655.41</v>
      </c>
      <c r="G171">
        <v>2</v>
      </c>
      <c r="H171">
        <v>446497.79</v>
      </c>
      <c r="L171">
        <v>46095</v>
      </c>
      <c r="N171">
        <v>2008.06</v>
      </c>
      <c r="R171">
        <v>69333.11</v>
      </c>
      <c r="S171">
        <v>2583594.75</v>
      </c>
      <c r="T171">
        <v>45685.7</v>
      </c>
      <c r="W171">
        <v>98637</v>
      </c>
      <c r="X171">
        <v>32400</v>
      </c>
      <c r="Y171">
        <v>142913</v>
      </c>
      <c r="AB171">
        <v>68730.78</v>
      </c>
      <c r="AC171">
        <v>19470.36</v>
      </c>
      <c r="AG171">
        <v>395</v>
      </c>
    </row>
    <row r="172" spans="1:33" x14ac:dyDescent="0.25">
      <c r="A172" t="s">
        <v>2354</v>
      </c>
      <c r="B172">
        <v>116387.3</v>
      </c>
      <c r="C172">
        <v>354532.09</v>
      </c>
      <c r="D172">
        <v>62614.69</v>
      </c>
      <c r="G172">
        <v>468199.36</v>
      </c>
      <c r="H172">
        <v>71177.710000000006</v>
      </c>
      <c r="K172">
        <v>2000</v>
      </c>
      <c r="L172">
        <v>33475</v>
      </c>
      <c r="N172">
        <v>18.690000000000001</v>
      </c>
      <c r="R172">
        <v>-2495387.69</v>
      </c>
      <c r="S172">
        <v>3606433.4</v>
      </c>
      <c r="T172">
        <v>10014.85</v>
      </c>
      <c r="W172">
        <v>94671.5</v>
      </c>
      <c r="X172">
        <v>20576</v>
      </c>
      <c r="Y172">
        <v>135937.5</v>
      </c>
      <c r="AB172">
        <v>48479.56</v>
      </c>
      <c r="AC172">
        <v>14297.54</v>
      </c>
      <c r="AG172">
        <v>176</v>
      </c>
    </row>
    <row r="173" spans="1:33" x14ac:dyDescent="0.25">
      <c r="A173" t="s">
        <v>2355</v>
      </c>
      <c r="B173">
        <v>418030.46</v>
      </c>
      <c r="C173">
        <v>47839.75</v>
      </c>
      <c r="D173">
        <v>607997.75</v>
      </c>
      <c r="G173">
        <v>1200752.43</v>
      </c>
      <c r="H173">
        <v>312025.11</v>
      </c>
      <c r="K173">
        <v>140249.60000000001</v>
      </c>
      <c r="L173">
        <v>123061.43</v>
      </c>
      <c r="N173">
        <v>430.06</v>
      </c>
      <c r="O173">
        <v>866</v>
      </c>
      <c r="R173">
        <v>506462.46</v>
      </c>
      <c r="S173">
        <v>1870843.71</v>
      </c>
      <c r="T173">
        <v>28671.79</v>
      </c>
      <c r="U173">
        <v>135746</v>
      </c>
      <c r="W173">
        <v>185003</v>
      </c>
      <c r="Y173">
        <v>286542</v>
      </c>
      <c r="AB173">
        <v>82328.570000000007</v>
      </c>
      <c r="AC173">
        <v>16101.34</v>
      </c>
      <c r="AG173">
        <v>19716.64</v>
      </c>
    </row>
    <row r="174" spans="1:33" x14ac:dyDescent="0.25">
      <c r="A174" t="s">
        <v>2356</v>
      </c>
      <c r="B174">
        <v>432941.91</v>
      </c>
      <c r="C174">
        <v>32888.43</v>
      </c>
      <c r="D174">
        <v>163584.14000000001</v>
      </c>
      <c r="G174">
        <v>317992.38</v>
      </c>
      <c r="H174">
        <v>478240.78</v>
      </c>
      <c r="K174">
        <v>5000</v>
      </c>
      <c r="L174">
        <v>51004.75</v>
      </c>
      <c r="M174">
        <v>104420</v>
      </c>
      <c r="N174">
        <v>0</v>
      </c>
      <c r="R174">
        <v>-2058449.51</v>
      </c>
      <c r="S174">
        <v>3462022.37</v>
      </c>
      <c r="T174">
        <v>35792.19</v>
      </c>
      <c r="W174">
        <v>244954.9</v>
      </c>
      <c r="X174">
        <v>50000</v>
      </c>
      <c r="Y174">
        <v>340525.9</v>
      </c>
      <c r="AB174">
        <v>79761.710000000006</v>
      </c>
      <c r="AC174">
        <v>36183.25</v>
      </c>
      <c r="AG174">
        <v>12626.2</v>
      </c>
    </row>
    <row r="175" spans="1:33" x14ac:dyDescent="0.25">
      <c r="A175" t="s">
        <v>2357</v>
      </c>
      <c r="B175">
        <v>107045.73</v>
      </c>
      <c r="C175">
        <v>65071.76</v>
      </c>
      <c r="D175">
        <v>282954.43</v>
      </c>
      <c r="G175">
        <v>3</v>
      </c>
      <c r="H175">
        <v>337329.56</v>
      </c>
      <c r="K175">
        <v>498096.5</v>
      </c>
      <c r="L175">
        <v>52486.57</v>
      </c>
      <c r="N175">
        <v>2461</v>
      </c>
      <c r="R175">
        <v>-1254435.07</v>
      </c>
      <c r="S175">
        <v>1627952.15</v>
      </c>
      <c r="T175">
        <v>83396.460000000006</v>
      </c>
      <c r="W175">
        <v>152587.5</v>
      </c>
      <c r="Y175">
        <v>227858.5</v>
      </c>
      <c r="AB175">
        <v>78189.13</v>
      </c>
      <c r="AC175">
        <v>14281.95</v>
      </c>
      <c r="AG175">
        <v>49811.05</v>
      </c>
    </row>
    <row r="176" spans="1:33" x14ac:dyDescent="0.25">
      <c r="A176" t="s">
        <v>2358</v>
      </c>
      <c r="B176">
        <v>719912.66</v>
      </c>
      <c r="C176">
        <v>43999.09</v>
      </c>
      <c r="D176">
        <v>310159.15999999997</v>
      </c>
      <c r="G176">
        <v>2</v>
      </c>
      <c r="H176">
        <v>285914.86</v>
      </c>
      <c r="K176">
        <v>4000</v>
      </c>
      <c r="L176">
        <v>738.3</v>
      </c>
      <c r="N176">
        <v>2146.25</v>
      </c>
      <c r="R176">
        <v>-2891990.63</v>
      </c>
      <c r="S176">
        <v>4470863.96</v>
      </c>
      <c r="T176">
        <v>67126.27</v>
      </c>
      <c r="Y176">
        <v>44245</v>
      </c>
      <c r="AB176">
        <v>189835.89</v>
      </c>
      <c r="AG176">
        <v>58815.49</v>
      </c>
    </row>
    <row r="177" spans="1:33" x14ac:dyDescent="0.25">
      <c r="A177" t="s">
        <v>2359</v>
      </c>
      <c r="B177">
        <v>59093.02</v>
      </c>
      <c r="C177">
        <v>73841.5</v>
      </c>
      <c r="D177">
        <v>167895.33</v>
      </c>
      <c r="G177">
        <v>-6191.7</v>
      </c>
      <c r="H177">
        <v>730501.15</v>
      </c>
      <c r="K177">
        <v>2000</v>
      </c>
      <c r="L177">
        <v>125418.98</v>
      </c>
      <c r="N177">
        <v>8815.24</v>
      </c>
      <c r="R177">
        <v>-506319.92</v>
      </c>
      <c r="S177">
        <v>1561169.34</v>
      </c>
      <c r="T177">
        <v>65491.02</v>
      </c>
      <c r="W177">
        <v>159555.4</v>
      </c>
      <c r="Y177">
        <v>252965.4</v>
      </c>
      <c r="AB177">
        <v>77404.570000000007</v>
      </c>
      <c r="AC177">
        <v>12469.27</v>
      </c>
      <c r="AG177">
        <v>48151.519999999997</v>
      </c>
    </row>
    <row r="178" spans="1:33" x14ac:dyDescent="0.25">
      <c r="A178" t="s">
        <v>2360</v>
      </c>
      <c r="B178">
        <v>544556.02</v>
      </c>
      <c r="C178">
        <v>17362.63</v>
      </c>
      <c r="D178">
        <v>234453.43</v>
      </c>
      <c r="G178">
        <v>111825.65</v>
      </c>
      <c r="H178">
        <v>883900.19</v>
      </c>
      <c r="K178">
        <v>2060</v>
      </c>
      <c r="L178">
        <v>65492.6</v>
      </c>
      <c r="N178">
        <v>0</v>
      </c>
      <c r="R178">
        <v>735130.26</v>
      </c>
      <c r="S178">
        <v>1137972.49</v>
      </c>
      <c r="T178">
        <v>24312.15</v>
      </c>
      <c r="W178">
        <v>225532.2</v>
      </c>
      <c r="Y178">
        <v>271611.2</v>
      </c>
      <c r="AB178">
        <v>87502.39</v>
      </c>
      <c r="AC178">
        <v>31405.86</v>
      </c>
      <c r="AG178">
        <v>7882.33</v>
      </c>
    </row>
    <row r="179" spans="1:33" x14ac:dyDescent="0.25">
      <c r="A179" t="s">
        <v>2361</v>
      </c>
      <c r="B179">
        <v>446183.51</v>
      </c>
      <c r="C179">
        <v>24476.2</v>
      </c>
      <c r="D179">
        <v>140334.15</v>
      </c>
      <c r="G179">
        <v>1487436.79</v>
      </c>
      <c r="H179">
        <v>630734.36</v>
      </c>
      <c r="K179">
        <v>4000</v>
      </c>
      <c r="L179">
        <v>76069.759999999995</v>
      </c>
      <c r="M179">
        <v>192800</v>
      </c>
      <c r="N179">
        <v>0</v>
      </c>
      <c r="R179">
        <v>774498.97</v>
      </c>
      <c r="S179">
        <v>1899168.01</v>
      </c>
      <c r="T179">
        <v>56982.45</v>
      </c>
      <c r="W179">
        <v>216348.5</v>
      </c>
      <c r="Y179">
        <v>316046.5</v>
      </c>
      <c r="AB179">
        <v>89827.49</v>
      </c>
      <c r="AC179">
        <v>44143.24</v>
      </c>
      <c r="AG179">
        <v>40685.449999999997</v>
      </c>
    </row>
    <row r="180" spans="1:33" x14ac:dyDescent="0.25">
      <c r="A180" t="s">
        <v>2362</v>
      </c>
      <c r="B180">
        <v>234903.73</v>
      </c>
      <c r="C180">
        <v>136505.63</v>
      </c>
      <c r="D180">
        <v>221032.42</v>
      </c>
      <c r="G180">
        <v>1058961.55</v>
      </c>
      <c r="H180">
        <v>331803.59999999998</v>
      </c>
      <c r="L180">
        <v>59785.91</v>
      </c>
      <c r="N180">
        <v>0</v>
      </c>
      <c r="R180">
        <v>-2411028.88</v>
      </c>
      <c r="S180">
        <v>4476501.28</v>
      </c>
      <c r="T180">
        <v>27926.49</v>
      </c>
      <c r="W180">
        <v>146217.9</v>
      </c>
      <c r="Y180">
        <v>203468.9</v>
      </c>
      <c r="AB180">
        <v>85793.35</v>
      </c>
      <c r="AC180">
        <v>23289.57</v>
      </c>
      <c r="AG180">
        <v>3643.95</v>
      </c>
    </row>
    <row r="181" spans="1:33" x14ac:dyDescent="0.25">
      <c r="A181" t="s">
        <v>2363</v>
      </c>
      <c r="B181">
        <v>329298.25</v>
      </c>
      <c r="C181">
        <v>37200.269999999997</v>
      </c>
      <c r="D181">
        <v>105156.14</v>
      </c>
      <c r="G181">
        <v>188696.78</v>
      </c>
      <c r="H181">
        <v>760218.36</v>
      </c>
      <c r="L181">
        <v>49526.879999999997</v>
      </c>
      <c r="N181">
        <v>35500</v>
      </c>
      <c r="R181">
        <v>-439084.49</v>
      </c>
      <c r="S181">
        <v>1898710.57</v>
      </c>
      <c r="T181">
        <v>42042.239999999998</v>
      </c>
      <c r="W181">
        <v>77161</v>
      </c>
      <c r="Y181">
        <v>128928</v>
      </c>
      <c r="AB181">
        <v>61881.86</v>
      </c>
      <c r="AC181">
        <v>27929.79</v>
      </c>
      <c r="AG181">
        <v>24546.75</v>
      </c>
    </row>
    <row r="182" spans="1:33" x14ac:dyDescent="0.25">
      <c r="A182" t="s">
        <v>2364</v>
      </c>
      <c r="B182">
        <v>139384</v>
      </c>
      <c r="C182">
        <v>27544.06</v>
      </c>
      <c r="D182">
        <v>89785.52</v>
      </c>
      <c r="G182">
        <v>145227.79</v>
      </c>
      <c r="H182">
        <v>481353.31</v>
      </c>
      <c r="K182">
        <v>3000</v>
      </c>
      <c r="L182">
        <v>51360.2</v>
      </c>
      <c r="N182">
        <v>31576.23</v>
      </c>
      <c r="R182">
        <v>-1230436.6000000001</v>
      </c>
      <c r="S182">
        <v>2242933.0699999998</v>
      </c>
      <c r="T182">
        <v>116340.07</v>
      </c>
      <c r="W182">
        <v>149684.5</v>
      </c>
      <c r="Y182">
        <v>239614.5</v>
      </c>
      <c r="AB182">
        <v>96826.16</v>
      </c>
      <c r="AC182">
        <v>24486.71</v>
      </c>
      <c r="AG182">
        <v>120235.42</v>
      </c>
    </row>
    <row r="183" spans="1:33" x14ac:dyDescent="0.25">
      <c r="A183" t="s">
        <v>2365</v>
      </c>
      <c r="B183">
        <v>235082.52</v>
      </c>
      <c r="C183">
        <v>31579.56</v>
      </c>
      <c r="D183">
        <v>149074.54</v>
      </c>
      <c r="G183">
        <v>142666.76</v>
      </c>
      <c r="H183">
        <v>323343.49</v>
      </c>
      <c r="K183">
        <v>3400</v>
      </c>
      <c r="L183">
        <v>39972</v>
      </c>
      <c r="N183">
        <v>1098</v>
      </c>
      <c r="R183">
        <v>-2318096.11</v>
      </c>
      <c r="S183">
        <v>3271789.71</v>
      </c>
      <c r="T183">
        <v>7451.75</v>
      </c>
      <c r="W183">
        <v>149365.4</v>
      </c>
      <c r="Y183">
        <v>186494.4</v>
      </c>
      <c r="AB183">
        <v>61989.13</v>
      </c>
      <c r="AC183">
        <v>16894.849999999999</v>
      </c>
      <c r="AG183">
        <v>7855.5</v>
      </c>
    </row>
    <row r="184" spans="1:33" x14ac:dyDescent="0.25">
      <c r="A184" t="s">
        <v>2366</v>
      </c>
      <c r="B184">
        <v>150530.23999999999</v>
      </c>
      <c r="C184">
        <v>24133.26</v>
      </c>
      <c r="D184">
        <v>174701.39</v>
      </c>
      <c r="G184">
        <v>653197.05000000005</v>
      </c>
      <c r="H184">
        <v>477945.56</v>
      </c>
      <c r="K184">
        <v>1820</v>
      </c>
      <c r="L184">
        <v>59302.75</v>
      </c>
      <c r="N184">
        <v>0</v>
      </c>
      <c r="R184">
        <v>-2030217.39</v>
      </c>
      <c r="S184">
        <v>3600900</v>
      </c>
      <c r="T184">
        <v>52326.09</v>
      </c>
      <c r="W184">
        <v>220316.52</v>
      </c>
      <c r="Y184">
        <v>293310.52</v>
      </c>
      <c r="AB184">
        <v>79434.600000000006</v>
      </c>
      <c r="AC184">
        <v>34010.9</v>
      </c>
      <c r="AG184">
        <v>17184.45</v>
      </c>
    </row>
    <row r="185" spans="1:33" x14ac:dyDescent="0.25">
      <c r="A185" t="s">
        <v>2367</v>
      </c>
      <c r="B185">
        <v>233339.04</v>
      </c>
      <c r="C185">
        <v>4200</v>
      </c>
      <c r="D185">
        <v>47248.04</v>
      </c>
      <c r="G185">
        <v>387504.27</v>
      </c>
      <c r="H185">
        <v>46753.64</v>
      </c>
      <c r="K185">
        <v>2000</v>
      </c>
      <c r="L185">
        <v>88809.44</v>
      </c>
      <c r="N185">
        <v>0</v>
      </c>
      <c r="R185">
        <v>-2338410.33</v>
      </c>
      <c r="S185">
        <v>2938659.03</v>
      </c>
      <c r="T185">
        <v>165827.16</v>
      </c>
      <c r="W185">
        <v>90405</v>
      </c>
      <c r="Y185">
        <v>151578</v>
      </c>
      <c r="AB185">
        <v>70556.7</v>
      </c>
      <c r="AC185">
        <v>6110.61</v>
      </c>
    </row>
    <row r="186" spans="1:33" x14ac:dyDescent="0.25">
      <c r="A186" t="s">
        <v>2368</v>
      </c>
      <c r="B186">
        <v>578443.65</v>
      </c>
      <c r="C186">
        <v>12100</v>
      </c>
      <c r="D186">
        <v>110084.4</v>
      </c>
      <c r="G186">
        <v>556740.52</v>
      </c>
      <c r="H186">
        <v>328597.7</v>
      </c>
      <c r="L186">
        <v>50075</v>
      </c>
      <c r="N186">
        <v>0</v>
      </c>
      <c r="R186">
        <v>1058065.51</v>
      </c>
      <c r="S186">
        <v>514242.15</v>
      </c>
      <c r="T186">
        <v>86858.4</v>
      </c>
      <c r="W186">
        <v>151154.5</v>
      </c>
      <c r="X186">
        <v>3500</v>
      </c>
      <c r="Y186">
        <v>199787.5</v>
      </c>
      <c r="AB186">
        <v>56314.23</v>
      </c>
      <c r="AC186">
        <v>21827.56</v>
      </c>
    </row>
    <row r="187" spans="1:33" x14ac:dyDescent="0.25">
      <c r="A187" t="s">
        <v>2369</v>
      </c>
      <c r="B187">
        <v>919292.32</v>
      </c>
      <c r="C187">
        <v>2100</v>
      </c>
      <c r="D187">
        <v>270318.3</v>
      </c>
      <c r="G187">
        <v>1408107.04</v>
      </c>
      <c r="H187">
        <v>246510.29</v>
      </c>
      <c r="K187">
        <v>1500</v>
      </c>
      <c r="L187">
        <v>42985</v>
      </c>
      <c r="N187">
        <v>12.4</v>
      </c>
      <c r="R187">
        <v>-103361.72</v>
      </c>
      <c r="S187">
        <v>2920045.89</v>
      </c>
      <c r="T187">
        <v>101852.4</v>
      </c>
      <c r="W187">
        <v>249897.9</v>
      </c>
      <c r="X187">
        <v>3000</v>
      </c>
      <c r="Y187">
        <v>281059.90000000002</v>
      </c>
      <c r="AB187">
        <v>67769.27</v>
      </c>
      <c r="AC187">
        <v>20774.75</v>
      </c>
    </row>
    <row r="188" spans="1:33" x14ac:dyDescent="0.25">
      <c r="A188" t="s">
        <v>2370</v>
      </c>
      <c r="B188">
        <v>231610.52</v>
      </c>
      <c r="C188">
        <v>5700</v>
      </c>
      <c r="D188">
        <v>64243.32</v>
      </c>
      <c r="G188">
        <v>182515.45</v>
      </c>
      <c r="H188">
        <v>47895.83</v>
      </c>
      <c r="K188">
        <v>2500</v>
      </c>
      <c r="L188">
        <v>30985</v>
      </c>
      <c r="N188">
        <v>9.5</v>
      </c>
      <c r="R188">
        <v>-2222648.2400000002</v>
      </c>
      <c r="S188">
        <v>2662416.9900000002</v>
      </c>
      <c r="T188">
        <v>156744</v>
      </c>
      <c r="X188">
        <v>1500</v>
      </c>
      <c r="Y188">
        <v>32139</v>
      </c>
      <c r="AB188">
        <v>62157.86</v>
      </c>
      <c r="AC188">
        <v>5245.27</v>
      </c>
    </row>
    <row r="189" spans="1:33" x14ac:dyDescent="0.25">
      <c r="A189" t="s">
        <v>2371</v>
      </c>
      <c r="B189">
        <v>551747.68000000005</v>
      </c>
      <c r="C189">
        <v>5000</v>
      </c>
      <c r="D189">
        <v>69260.679999999993</v>
      </c>
      <c r="G189">
        <v>4</v>
      </c>
      <c r="H189">
        <v>54868.38</v>
      </c>
      <c r="L189">
        <v>34415</v>
      </c>
      <c r="N189">
        <v>36</v>
      </c>
      <c r="R189">
        <v>-1957350.02</v>
      </c>
      <c r="S189">
        <v>2577037.9500000002</v>
      </c>
      <c r="T189">
        <v>158036.78</v>
      </c>
      <c r="W189">
        <v>73363.5</v>
      </c>
      <c r="Y189">
        <v>149053.5</v>
      </c>
      <c r="AB189">
        <v>51631.89</v>
      </c>
      <c r="AC189">
        <v>3973.08</v>
      </c>
    </row>
    <row r="190" spans="1:33" x14ac:dyDescent="0.25">
      <c r="A190" t="s">
        <v>2372</v>
      </c>
      <c r="B190">
        <v>632863.56999999995</v>
      </c>
      <c r="C190">
        <v>3116</v>
      </c>
      <c r="D190">
        <v>230116.84</v>
      </c>
      <c r="G190">
        <v>239573.1</v>
      </c>
      <c r="H190">
        <v>-210257.02</v>
      </c>
      <c r="K190">
        <v>2620.56</v>
      </c>
      <c r="L190">
        <v>305505</v>
      </c>
      <c r="N190">
        <v>97335.63</v>
      </c>
      <c r="R190">
        <v>-2363490.98</v>
      </c>
      <c r="S190">
        <v>2987149.95</v>
      </c>
      <c r="T190">
        <v>19789.560000000001</v>
      </c>
      <c r="W190">
        <v>93390</v>
      </c>
      <c r="Y190">
        <v>157852</v>
      </c>
      <c r="AB190">
        <v>69608.53</v>
      </c>
      <c r="AC190">
        <v>19426.7</v>
      </c>
    </row>
    <row r="191" spans="1:33" x14ac:dyDescent="0.25">
      <c r="A191" t="s">
        <v>2373</v>
      </c>
      <c r="B191">
        <v>576065.15</v>
      </c>
      <c r="C191">
        <v>1053580.4099999999</v>
      </c>
      <c r="D191">
        <v>339469.17</v>
      </c>
      <c r="G191">
        <v>3253364.36</v>
      </c>
      <c r="H191">
        <v>863989.89</v>
      </c>
      <c r="K191">
        <v>51000</v>
      </c>
      <c r="L191">
        <v>0</v>
      </c>
      <c r="N191">
        <v>1000.32</v>
      </c>
      <c r="P191">
        <v>2</v>
      </c>
      <c r="R191">
        <v>2897954.31</v>
      </c>
      <c r="S191">
        <v>2987149.95</v>
      </c>
      <c r="T191">
        <v>266522.89</v>
      </c>
      <c r="W191">
        <v>127739.5</v>
      </c>
      <c r="X191">
        <v>7800</v>
      </c>
      <c r="Y191">
        <v>157622.5</v>
      </c>
      <c r="Z191">
        <v>3406</v>
      </c>
      <c r="AB191">
        <v>88004.96</v>
      </c>
      <c r="AC191">
        <v>593.59</v>
      </c>
      <c r="AG191">
        <v>3072.94</v>
      </c>
    </row>
    <row r="192" spans="1:33" x14ac:dyDescent="0.25">
      <c r="A192" t="s">
        <v>2374</v>
      </c>
      <c r="B192">
        <v>822251.47</v>
      </c>
      <c r="C192">
        <v>4500</v>
      </c>
      <c r="D192">
        <v>7500.91</v>
      </c>
      <c r="G192">
        <v>131338.54999999999</v>
      </c>
      <c r="H192">
        <v>896859.31</v>
      </c>
      <c r="L192">
        <v>28225</v>
      </c>
      <c r="N192">
        <v>19235</v>
      </c>
      <c r="R192">
        <v>-561352.61</v>
      </c>
      <c r="S192">
        <v>2090614.96</v>
      </c>
      <c r="T192">
        <v>17425.82</v>
      </c>
      <c r="U192">
        <v>438564</v>
      </c>
      <c r="W192">
        <v>185176.1</v>
      </c>
      <c r="Y192">
        <v>243768.1</v>
      </c>
      <c r="Z192">
        <v>600</v>
      </c>
      <c r="AB192">
        <v>79567.679999999993</v>
      </c>
      <c r="AC192">
        <v>29807.75</v>
      </c>
      <c r="AG192">
        <v>1694.5</v>
      </c>
    </row>
    <row r="193" spans="1:33" x14ac:dyDescent="0.25">
      <c r="A193" t="s">
        <v>2375</v>
      </c>
      <c r="B193">
        <v>813650.8</v>
      </c>
      <c r="C193">
        <v>16000</v>
      </c>
      <c r="D193">
        <v>107984.63</v>
      </c>
      <c r="G193">
        <v>654342.59</v>
      </c>
      <c r="H193">
        <v>1028749.85</v>
      </c>
      <c r="K193">
        <v>4000</v>
      </c>
      <c r="L193">
        <v>84575</v>
      </c>
      <c r="M193">
        <v>5390</v>
      </c>
      <c r="N193">
        <v>3000</v>
      </c>
      <c r="P193">
        <v>9382.5</v>
      </c>
      <c r="R193">
        <v>2174361.1</v>
      </c>
      <c r="S193">
        <v>433496.95</v>
      </c>
      <c r="T193">
        <v>29625.85</v>
      </c>
      <c r="W193">
        <v>0</v>
      </c>
      <c r="Y193">
        <v>30881</v>
      </c>
      <c r="AB193">
        <v>74016.399999999994</v>
      </c>
      <c r="AC193">
        <v>18206.13</v>
      </c>
    </row>
    <row r="194" spans="1:33" x14ac:dyDescent="0.25">
      <c r="A194" t="s">
        <v>2376</v>
      </c>
      <c r="B194">
        <v>788135.73</v>
      </c>
      <c r="C194">
        <v>200</v>
      </c>
      <c r="D194">
        <v>23584.31</v>
      </c>
      <c r="G194">
        <v>77360.039999999994</v>
      </c>
      <c r="H194">
        <v>439353.41</v>
      </c>
      <c r="K194">
        <v>9545.6</v>
      </c>
      <c r="L194">
        <v>34825.230000000003</v>
      </c>
      <c r="N194">
        <v>0</v>
      </c>
      <c r="P194">
        <v>4979</v>
      </c>
      <c r="Q194">
        <v>-8078856.1100000003</v>
      </c>
      <c r="R194">
        <v>5241070.72</v>
      </c>
      <c r="S194">
        <v>4047651.72</v>
      </c>
      <c r="T194">
        <v>293151.02</v>
      </c>
      <c r="W194">
        <v>107870</v>
      </c>
      <c r="Y194">
        <v>206788</v>
      </c>
      <c r="Z194">
        <v>1170</v>
      </c>
      <c r="AA194">
        <v>1800</v>
      </c>
      <c r="AB194">
        <v>115998.26</v>
      </c>
      <c r="AC194">
        <v>5847.43</v>
      </c>
    </row>
    <row r="195" spans="1:33" x14ac:dyDescent="0.25">
      <c r="A195" t="s">
        <v>2377</v>
      </c>
      <c r="B195">
        <v>757324.93</v>
      </c>
      <c r="C195">
        <v>34100</v>
      </c>
      <c r="D195">
        <v>45555.56</v>
      </c>
      <c r="G195">
        <v>360258.01</v>
      </c>
      <c r="H195">
        <v>298551.09999999998</v>
      </c>
      <c r="K195">
        <v>788712.5</v>
      </c>
      <c r="L195">
        <v>59575</v>
      </c>
      <c r="N195">
        <v>0</v>
      </c>
      <c r="Q195">
        <v>327749.2</v>
      </c>
      <c r="R195">
        <v>-587104.4</v>
      </c>
      <c r="S195">
        <v>769808.6</v>
      </c>
      <c r="T195">
        <v>299194.25</v>
      </c>
      <c r="W195">
        <v>87929.9</v>
      </c>
      <c r="Y195">
        <v>158647.9</v>
      </c>
      <c r="AB195">
        <v>81081.8</v>
      </c>
      <c r="AC195">
        <v>10345.75</v>
      </c>
    </row>
    <row r="196" spans="1:33" x14ac:dyDescent="0.25">
      <c r="A196" t="s">
        <v>2378</v>
      </c>
      <c r="B196">
        <v>534359.55000000005</v>
      </c>
      <c r="C196">
        <v>99040</v>
      </c>
      <c r="D196">
        <v>44260.97</v>
      </c>
      <c r="G196">
        <v>1084342.08</v>
      </c>
      <c r="H196">
        <v>129263.91</v>
      </c>
      <c r="K196">
        <v>61511.34</v>
      </c>
      <c r="L196">
        <v>105162.63</v>
      </c>
      <c r="M196">
        <v>57679</v>
      </c>
      <c r="N196">
        <v>395</v>
      </c>
      <c r="R196">
        <v>350767.29</v>
      </c>
      <c r="S196">
        <v>1268762.8700000001</v>
      </c>
      <c r="T196">
        <v>240424.54</v>
      </c>
      <c r="W196">
        <v>102284</v>
      </c>
      <c r="Y196">
        <v>184900</v>
      </c>
      <c r="AA196">
        <v>1060</v>
      </c>
      <c r="AB196">
        <v>86684.98</v>
      </c>
      <c r="AC196">
        <v>23075.18</v>
      </c>
    </row>
    <row r="197" spans="1:33" x14ac:dyDescent="0.25">
      <c r="A197" t="s">
        <v>2379</v>
      </c>
      <c r="B197">
        <v>444050.21</v>
      </c>
      <c r="C197">
        <v>621.5</v>
      </c>
      <c r="D197">
        <v>81301.34</v>
      </c>
      <c r="E197">
        <v>0</v>
      </c>
      <c r="F197">
        <v>0</v>
      </c>
      <c r="G197">
        <v>1447463.42</v>
      </c>
      <c r="H197">
        <v>333663.7</v>
      </c>
      <c r="I197">
        <v>0</v>
      </c>
      <c r="J197">
        <v>0</v>
      </c>
      <c r="K197">
        <v>6560</v>
      </c>
      <c r="L197">
        <v>53599.73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-235221.63</v>
      </c>
      <c r="S197">
        <v>2466734.7400000002</v>
      </c>
      <c r="T197">
        <v>127926.03</v>
      </c>
      <c r="W197">
        <v>42680</v>
      </c>
      <c r="Y197">
        <v>85126</v>
      </c>
      <c r="Z197">
        <v>0</v>
      </c>
      <c r="AA197">
        <v>0</v>
      </c>
      <c r="AB197">
        <v>55166.89</v>
      </c>
      <c r="AC197">
        <v>14885.81</v>
      </c>
    </row>
    <row r="198" spans="1:33" x14ac:dyDescent="0.25">
      <c r="A198" t="s">
        <v>2380</v>
      </c>
      <c r="B198">
        <v>778997.52</v>
      </c>
      <c r="C198">
        <v>0</v>
      </c>
      <c r="D198">
        <v>38035.57</v>
      </c>
      <c r="G198">
        <v>815555.09</v>
      </c>
      <c r="H198">
        <v>1037309.64</v>
      </c>
      <c r="K198">
        <v>409723</v>
      </c>
      <c r="L198">
        <v>26080.07</v>
      </c>
      <c r="N198">
        <v>1936</v>
      </c>
      <c r="R198">
        <v>-971229.65</v>
      </c>
      <c r="S198">
        <v>2655980.98</v>
      </c>
      <c r="T198">
        <v>679228.79</v>
      </c>
      <c r="W198">
        <v>45075.5</v>
      </c>
      <c r="Y198">
        <v>98485.5</v>
      </c>
      <c r="Z198">
        <v>320</v>
      </c>
      <c r="AA198">
        <v>2900</v>
      </c>
      <c r="AB198">
        <v>64149.47</v>
      </c>
      <c r="AC198">
        <v>11041.9</v>
      </c>
    </row>
    <row r="199" spans="1:33" x14ac:dyDescent="0.25">
      <c r="A199" t="s">
        <v>2381</v>
      </c>
      <c r="B199">
        <v>256829.5</v>
      </c>
      <c r="C199">
        <v>24560</v>
      </c>
      <c r="D199">
        <v>7614.32</v>
      </c>
      <c r="G199">
        <v>218204.82</v>
      </c>
      <c r="H199">
        <v>333557.17</v>
      </c>
      <c r="K199">
        <v>6001.8</v>
      </c>
      <c r="L199">
        <v>65.75</v>
      </c>
      <c r="N199">
        <v>2718</v>
      </c>
      <c r="R199">
        <v>-1578413.94</v>
      </c>
      <c r="S199">
        <v>2312515.77</v>
      </c>
      <c r="T199">
        <v>45294.62</v>
      </c>
      <c r="U199">
        <v>208840</v>
      </c>
      <c r="Y199">
        <v>59420</v>
      </c>
      <c r="Z199">
        <v>2060</v>
      </c>
      <c r="AB199">
        <v>87760.8</v>
      </c>
      <c r="AC199">
        <v>7015.39</v>
      </c>
    </row>
    <row r="200" spans="1:33" x14ac:dyDescent="0.25">
      <c r="A200" t="s">
        <v>2382</v>
      </c>
      <c r="B200">
        <v>1510204.63</v>
      </c>
      <c r="C200">
        <v>0</v>
      </c>
      <c r="D200">
        <v>115454.98</v>
      </c>
      <c r="G200">
        <v>2374936.15</v>
      </c>
      <c r="H200">
        <v>1362530.87</v>
      </c>
      <c r="K200">
        <v>4500</v>
      </c>
      <c r="L200">
        <v>49202.53</v>
      </c>
      <c r="N200">
        <v>0</v>
      </c>
      <c r="R200">
        <v>1407618.58</v>
      </c>
      <c r="S200">
        <v>4119895.74</v>
      </c>
      <c r="T200">
        <v>3260</v>
      </c>
      <c r="V200">
        <v>100</v>
      </c>
      <c r="W200">
        <v>124672.9</v>
      </c>
      <c r="Y200">
        <v>169032.9</v>
      </c>
      <c r="AB200">
        <v>151166.74</v>
      </c>
      <c r="AC200">
        <v>25923.48</v>
      </c>
    </row>
    <row r="201" spans="1:33" x14ac:dyDescent="0.25">
      <c r="A201" t="s">
        <v>2383</v>
      </c>
      <c r="B201">
        <v>851570.22</v>
      </c>
      <c r="C201">
        <v>0</v>
      </c>
      <c r="D201">
        <v>27401.78</v>
      </c>
      <c r="G201">
        <v>453411.46</v>
      </c>
      <c r="H201">
        <v>793999.88</v>
      </c>
      <c r="K201">
        <v>108670</v>
      </c>
      <c r="L201">
        <v>266764</v>
      </c>
      <c r="N201">
        <v>27413</v>
      </c>
      <c r="R201">
        <v>-1408603.13</v>
      </c>
      <c r="S201">
        <v>2992215.82</v>
      </c>
      <c r="T201">
        <v>224695.99</v>
      </c>
      <c r="Y201">
        <v>26579</v>
      </c>
      <c r="AA201">
        <v>1060</v>
      </c>
      <c r="AB201">
        <v>46199.19</v>
      </c>
      <c r="AC201">
        <v>10934.15</v>
      </c>
    </row>
    <row r="202" spans="1:33" x14ac:dyDescent="0.25">
      <c r="A202" t="s">
        <v>2384</v>
      </c>
      <c r="B202">
        <v>528727.61</v>
      </c>
      <c r="C202">
        <v>300</v>
      </c>
      <c r="D202">
        <v>86660</v>
      </c>
      <c r="G202">
        <v>-1128623.17</v>
      </c>
      <c r="H202">
        <v>556489.80000000005</v>
      </c>
      <c r="K202">
        <v>0</v>
      </c>
      <c r="L202">
        <v>0</v>
      </c>
      <c r="N202">
        <v>2289</v>
      </c>
      <c r="R202">
        <v>-1058620.31</v>
      </c>
      <c r="S202">
        <v>889745.48</v>
      </c>
      <c r="T202">
        <v>45119.31</v>
      </c>
      <c r="U202">
        <v>240246</v>
      </c>
      <c r="Y202">
        <v>49250</v>
      </c>
      <c r="AB202">
        <v>3997</v>
      </c>
      <c r="AC202">
        <v>21978.240000000002</v>
      </c>
    </row>
    <row r="203" spans="1:33" x14ac:dyDescent="0.25">
      <c r="A203" t="s">
        <v>2385</v>
      </c>
      <c r="B203">
        <v>504612.62</v>
      </c>
      <c r="C203">
        <v>186745</v>
      </c>
      <c r="D203">
        <v>22428.38</v>
      </c>
      <c r="G203">
        <v>1791221.28</v>
      </c>
      <c r="H203">
        <v>490711.69</v>
      </c>
      <c r="L203">
        <v>46891.8</v>
      </c>
      <c r="M203">
        <v>18000</v>
      </c>
      <c r="N203">
        <v>4844</v>
      </c>
      <c r="R203">
        <v>2431477.27</v>
      </c>
      <c r="S203">
        <v>574807.30000000005</v>
      </c>
      <c r="T203">
        <v>76028</v>
      </c>
      <c r="W203">
        <v>144954</v>
      </c>
      <c r="X203">
        <v>1500</v>
      </c>
      <c r="Y203">
        <v>218744</v>
      </c>
      <c r="Z203">
        <v>3860</v>
      </c>
      <c r="AB203">
        <v>54229.96</v>
      </c>
      <c r="AC203">
        <v>25949.439999999999</v>
      </c>
    </row>
    <row r="204" spans="1:33" x14ac:dyDescent="0.25">
      <c r="A204" t="s">
        <v>2386</v>
      </c>
      <c r="B204">
        <v>641009.77</v>
      </c>
      <c r="C204">
        <v>15777</v>
      </c>
      <c r="D204">
        <v>75619.839999999997</v>
      </c>
      <c r="G204">
        <v>542924.31000000006</v>
      </c>
      <c r="H204">
        <v>975350.87</v>
      </c>
      <c r="L204">
        <v>45597.57</v>
      </c>
      <c r="M204">
        <v>28500</v>
      </c>
      <c r="N204">
        <v>8650.48</v>
      </c>
      <c r="R204">
        <v>204528.25</v>
      </c>
      <c r="S204">
        <v>2085517.75</v>
      </c>
      <c r="T204">
        <v>7338</v>
      </c>
      <c r="W204">
        <v>106260</v>
      </c>
      <c r="X204">
        <v>35600</v>
      </c>
      <c r="Y204">
        <v>174052</v>
      </c>
      <c r="AB204">
        <v>65926.350000000006</v>
      </c>
      <c r="AC204">
        <v>30166.91</v>
      </c>
      <c r="AG204">
        <v>1165</v>
      </c>
    </row>
    <row r="205" spans="1:33" x14ac:dyDescent="0.25">
      <c r="A205" t="s">
        <v>2387</v>
      </c>
      <c r="B205">
        <v>437983.59</v>
      </c>
      <c r="C205">
        <v>47534</v>
      </c>
      <c r="D205">
        <v>106978.55</v>
      </c>
      <c r="G205">
        <v>1303722</v>
      </c>
      <c r="H205">
        <v>344166.64</v>
      </c>
      <c r="L205">
        <v>49813.79</v>
      </c>
      <c r="N205">
        <v>2605</v>
      </c>
      <c r="R205">
        <v>-721189.66</v>
      </c>
      <c r="S205">
        <v>2982894.62</v>
      </c>
      <c r="T205">
        <v>67944.509999999995</v>
      </c>
      <c r="W205">
        <v>282397</v>
      </c>
      <c r="X205">
        <v>44600</v>
      </c>
      <c r="Y205">
        <v>341137</v>
      </c>
      <c r="AB205">
        <v>78253.36</v>
      </c>
      <c r="AC205">
        <v>30110.12</v>
      </c>
      <c r="AG205">
        <v>19180</v>
      </c>
    </row>
    <row r="206" spans="1:33" x14ac:dyDescent="0.25">
      <c r="A206" t="s">
        <v>2388</v>
      </c>
      <c r="B206">
        <v>281328.05</v>
      </c>
      <c r="C206">
        <v>13400</v>
      </c>
      <c r="D206">
        <v>34434.74</v>
      </c>
      <c r="G206">
        <v>1689696.36</v>
      </c>
      <c r="H206">
        <v>276692.19</v>
      </c>
      <c r="L206">
        <v>308213.96999999997</v>
      </c>
      <c r="M206">
        <v>296100</v>
      </c>
      <c r="N206">
        <v>2108</v>
      </c>
      <c r="R206">
        <v>-634924.4</v>
      </c>
      <c r="S206">
        <v>2454994.11</v>
      </c>
      <c r="T206">
        <v>10005</v>
      </c>
      <c r="W206">
        <v>153938.5</v>
      </c>
      <c r="X206">
        <v>37800</v>
      </c>
      <c r="Y206">
        <v>200843.5</v>
      </c>
      <c r="AB206">
        <v>97505.13</v>
      </c>
      <c r="AC206">
        <v>30470.21</v>
      </c>
      <c r="AG206">
        <v>3865</v>
      </c>
    </row>
    <row r="207" spans="1:33" x14ac:dyDescent="0.25">
      <c r="A207" t="s">
        <v>2389</v>
      </c>
      <c r="B207">
        <v>1778936.34</v>
      </c>
      <c r="C207">
        <v>34410.720000000001</v>
      </c>
      <c r="D207">
        <v>121228.58</v>
      </c>
      <c r="G207">
        <v>503200</v>
      </c>
      <c r="H207">
        <v>280135.82</v>
      </c>
      <c r="K207">
        <v>19100</v>
      </c>
      <c r="L207">
        <v>27319.79</v>
      </c>
      <c r="N207">
        <v>4196.29</v>
      </c>
      <c r="R207">
        <v>-542266.43000000005</v>
      </c>
      <c r="S207">
        <v>3300171.5</v>
      </c>
      <c r="T207">
        <v>47183.3</v>
      </c>
      <c r="W207">
        <v>86370</v>
      </c>
      <c r="Y207">
        <v>134384</v>
      </c>
      <c r="AB207">
        <v>74321.55</v>
      </c>
      <c r="AC207">
        <v>13436.16</v>
      </c>
      <c r="AE207">
        <v>1991.28</v>
      </c>
      <c r="AF207">
        <v>30</v>
      </c>
    </row>
    <row r="208" spans="1:33" x14ac:dyDescent="0.25">
      <c r="A208" t="s">
        <v>2390</v>
      </c>
      <c r="B208">
        <v>1947537.76</v>
      </c>
      <c r="C208">
        <v>98986.66</v>
      </c>
      <c r="D208">
        <v>99043.67</v>
      </c>
      <c r="G208">
        <v>635536.59</v>
      </c>
      <c r="H208">
        <v>397187.98</v>
      </c>
      <c r="L208">
        <v>963</v>
      </c>
      <c r="N208">
        <v>2972.17</v>
      </c>
      <c r="R208">
        <v>1698401.63</v>
      </c>
      <c r="S208">
        <v>1463514.66</v>
      </c>
      <c r="T208">
        <v>2387</v>
      </c>
      <c r="W208">
        <v>142430</v>
      </c>
      <c r="X208">
        <v>135746</v>
      </c>
      <c r="Y208">
        <v>211200</v>
      </c>
      <c r="AB208">
        <v>25187.86</v>
      </c>
      <c r="AC208">
        <v>27545.1</v>
      </c>
      <c r="AE208">
        <v>4188.84</v>
      </c>
    </row>
    <row r="209" spans="1:33" x14ac:dyDescent="0.25">
      <c r="A209" t="s">
        <v>2391</v>
      </c>
      <c r="B209">
        <v>1280777.23</v>
      </c>
      <c r="C209">
        <v>621298.5</v>
      </c>
      <c r="D209">
        <v>35731.64</v>
      </c>
      <c r="G209">
        <v>1265230.1299999999</v>
      </c>
      <c r="H209">
        <v>391205.73</v>
      </c>
      <c r="L209">
        <v>40157.03</v>
      </c>
      <c r="N209">
        <v>2217.12</v>
      </c>
      <c r="R209">
        <v>587846.68000000005</v>
      </c>
      <c r="S209">
        <v>3045046</v>
      </c>
      <c r="T209">
        <v>30706.04</v>
      </c>
      <c r="Y209">
        <v>51744</v>
      </c>
      <c r="AB209">
        <v>45462.78</v>
      </c>
      <c r="AC209">
        <v>14522.86</v>
      </c>
    </row>
    <row r="210" spans="1:33" x14ac:dyDescent="0.25">
      <c r="A210" t="s">
        <v>2392</v>
      </c>
      <c r="B210">
        <v>2669464.5299999998</v>
      </c>
      <c r="C210">
        <v>9369.32</v>
      </c>
      <c r="D210">
        <v>90388.54</v>
      </c>
      <c r="G210">
        <v>452392.48</v>
      </c>
      <c r="H210">
        <v>1163604.5900000001</v>
      </c>
      <c r="K210">
        <v>0</v>
      </c>
      <c r="L210">
        <v>27628.59</v>
      </c>
      <c r="N210">
        <v>2133.5</v>
      </c>
      <c r="R210">
        <v>-580946.13</v>
      </c>
      <c r="S210">
        <v>5060758.04</v>
      </c>
      <c r="T210">
        <v>12590</v>
      </c>
      <c r="W210">
        <v>204050</v>
      </c>
      <c r="Y210">
        <v>248862</v>
      </c>
      <c r="AA210">
        <v>3134</v>
      </c>
      <c r="AB210">
        <v>78202.59</v>
      </c>
      <c r="AC210">
        <v>10024.27</v>
      </c>
      <c r="AE210">
        <v>671.68</v>
      </c>
      <c r="AF210">
        <v>100</v>
      </c>
    </row>
    <row r="211" spans="1:33" x14ac:dyDescent="0.25">
      <c r="A211" t="s">
        <v>2393</v>
      </c>
      <c r="B211">
        <v>887574.23</v>
      </c>
      <c r="C211">
        <v>12990.44</v>
      </c>
      <c r="D211">
        <v>77306.289999999994</v>
      </c>
      <c r="G211">
        <v>123975.88</v>
      </c>
      <c r="H211">
        <v>455997.44</v>
      </c>
      <c r="K211">
        <v>8019.15</v>
      </c>
      <c r="L211">
        <v>31058.84</v>
      </c>
      <c r="N211">
        <v>46.57</v>
      </c>
      <c r="R211">
        <v>-138230.9</v>
      </c>
      <c r="S211">
        <v>1741122.88</v>
      </c>
      <c r="T211">
        <v>9949.2000000000007</v>
      </c>
      <c r="W211">
        <v>92720</v>
      </c>
      <c r="Y211">
        <v>109630</v>
      </c>
      <c r="Z211">
        <v>2312</v>
      </c>
      <c r="AB211">
        <v>56561.7</v>
      </c>
      <c r="AC211">
        <v>18314.560000000001</v>
      </c>
      <c r="AD211">
        <v>23.2</v>
      </c>
    </row>
    <row r="212" spans="1:33" x14ac:dyDescent="0.25">
      <c r="A212" t="s">
        <v>2394</v>
      </c>
      <c r="B212">
        <v>734129.26</v>
      </c>
      <c r="C212">
        <v>0</v>
      </c>
      <c r="D212">
        <v>139105.68</v>
      </c>
      <c r="E212">
        <v>0</v>
      </c>
      <c r="F212">
        <v>0</v>
      </c>
      <c r="G212">
        <v>505753.74</v>
      </c>
      <c r="H212">
        <v>854415.56</v>
      </c>
      <c r="I212">
        <v>0</v>
      </c>
      <c r="J212">
        <v>0</v>
      </c>
      <c r="K212">
        <v>16000</v>
      </c>
      <c r="L212">
        <v>39625</v>
      </c>
      <c r="M212">
        <v>0</v>
      </c>
      <c r="N212">
        <v>3842.25</v>
      </c>
      <c r="O212">
        <v>0</v>
      </c>
      <c r="P212">
        <v>720</v>
      </c>
      <c r="Q212">
        <v>419002.46</v>
      </c>
      <c r="R212">
        <v>-1935687.55</v>
      </c>
      <c r="S212">
        <v>3760347.17</v>
      </c>
      <c r="T212">
        <v>33570.76</v>
      </c>
      <c r="W212">
        <v>182297.5</v>
      </c>
      <c r="Y212">
        <v>213062.5</v>
      </c>
      <c r="AB212">
        <v>57981.17</v>
      </c>
      <c r="AC212">
        <v>2763.92</v>
      </c>
      <c r="AG212">
        <v>12505.76</v>
      </c>
    </row>
    <row r="213" spans="1:33" x14ac:dyDescent="0.25">
      <c r="A213" t="s">
        <v>2395</v>
      </c>
      <c r="B213">
        <v>1646681.63</v>
      </c>
      <c r="C213">
        <v>374515.15</v>
      </c>
      <c r="D213">
        <v>44926.42</v>
      </c>
      <c r="E213">
        <v>0</v>
      </c>
      <c r="F213">
        <v>0</v>
      </c>
      <c r="G213">
        <v>937040.88</v>
      </c>
      <c r="H213">
        <v>306259.86</v>
      </c>
      <c r="I213">
        <v>0</v>
      </c>
      <c r="J213">
        <v>0</v>
      </c>
      <c r="K213">
        <v>2000</v>
      </c>
      <c r="L213">
        <v>88040.34</v>
      </c>
      <c r="M213">
        <v>0</v>
      </c>
      <c r="N213">
        <v>5466.49</v>
      </c>
      <c r="O213">
        <v>0</v>
      </c>
      <c r="P213">
        <v>0</v>
      </c>
      <c r="Q213">
        <v>0</v>
      </c>
      <c r="R213">
        <v>733863.24</v>
      </c>
      <c r="S213">
        <v>2267172.48</v>
      </c>
      <c r="T213">
        <v>355374.77</v>
      </c>
      <c r="W213">
        <v>173309.5</v>
      </c>
      <c r="Y213">
        <v>213449.5</v>
      </c>
      <c r="AB213">
        <v>70780.490000000005</v>
      </c>
      <c r="AC213">
        <v>17191.580000000002</v>
      </c>
      <c r="AG213">
        <v>14381.31</v>
      </c>
    </row>
    <row r="214" spans="1:33" x14ac:dyDescent="0.25">
      <c r="A214" t="s">
        <v>2396</v>
      </c>
      <c r="B214">
        <v>622870.76</v>
      </c>
      <c r="C214">
        <v>16749.5</v>
      </c>
      <c r="D214">
        <v>48965.440000000002</v>
      </c>
      <c r="E214">
        <v>0</v>
      </c>
      <c r="F214">
        <v>0</v>
      </c>
      <c r="G214">
        <v>185856.22</v>
      </c>
      <c r="H214">
        <v>679861.64</v>
      </c>
      <c r="I214">
        <v>0</v>
      </c>
      <c r="J214">
        <v>0</v>
      </c>
      <c r="K214">
        <v>0</v>
      </c>
      <c r="L214">
        <v>11930</v>
      </c>
      <c r="M214">
        <v>0</v>
      </c>
      <c r="N214">
        <v>46826.04</v>
      </c>
      <c r="O214">
        <v>0</v>
      </c>
      <c r="P214">
        <v>2215</v>
      </c>
      <c r="Q214">
        <v>0</v>
      </c>
      <c r="R214">
        <v>-321680.31</v>
      </c>
      <c r="S214">
        <v>1878069.39</v>
      </c>
      <c r="T214">
        <v>35074.81</v>
      </c>
      <c r="W214">
        <v>200760</v>
      </c>
      <c r="X214">
        <v>1120</v>
      </c>
      <c r="Y214">
        <v>222411</v>
      </c>
      <c r="AB214">
        <v>46273.37</v>
      </c>
      <c r="AC214">
        <v>16476.5</v>
      </c>
      <c r="AG214">
        <v>14850.5</v>
      </c>
    </row>
    <row r="215" spans="1:33" x14ac:dyDescent="0.25">
      <c r="A215" t="s">
        <v>2397</v>
      </c>
      <c r="B215">
        <v>1269927.98</v>
      </c>
      <c r="C215">
        <v>113990.54</v>
      </c>
      <c r="D215">
        <v>121143.45</v>
      </c>
      <c r="E215">
        <v>0</v>
      </c>
      <c r="F215">
        <v>0</v>
      </c>
      <c r="G215">
        <v>347112.73</v>
      </c>
      <c r="H215">
        <v>1342390.5</v>
      </c>
      <c r="I215">
        <v>0</v>
      </c>
      <c r="J215">
        <v>0</v>
      </c>
      <c r="K215">
        <v>29019</v>
      </c>
      <c r="L215">
        <v>176785.7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-1263875.92</v>
      </c>
      <c r="S215">
        <v>4524693.96</v>
      </c>
      <c r="T215">
        <v>124523.16</v>
      </c>
      <c r="W215">
        <v>223817.9</v>
      </c>
      <c r="X215">
        <v>0</v>
      </c>
      <c r="Y215">
        <v>361348.3</v>
      </c>
      <c r="Z215">
        <v>3480</v>
      </c>
      <c r="AB215">
        <v>159495.87</v>
      </c>
      <c r="AC215">
        <v>31017.63</v>
      </c>
      <c r="AG215">
        <v>65056.800000000003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Q215"/>
  <sheetViews>
    <sheetView zoomScale="96" zoomScaleNormal="96" workbookViewId="0">
      <pane ySplit="3" topLeftCell="A4" activePane="bottomLeft" state="frozen"/>
      <selection pane="bottomLeft" activeCell="AP10" sqref="AP10:AP215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1" width="8.796875"/>
    <col min="38" max="38" width="16.3984375" style="123" customWidth="1"/>
    <col min="39" max="39" width="17.0976562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147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2180</v>
      </c>
      <c r="J1" t="s">
        <v>2181</v>
      </c>
      <c r="K1" t="s">
        <v>2060</v>
      </c>
      <c r="L1" t="s">
        <v>2061</v>
      </c>
      <c r="M1" t="s">
        <v>2062</v>
      </c>
      <c r="N1" t="s">
        <v>2182</v>
      </c>
      <c r="O1" t="s">
        <v>2063</v>
      </c>
      <c r="P1" t="s">
        <v>2064</v>
      </c>
      <c r="Q1" t="s">
        <v>2066</v>
      </c>
      <c r="R1" t="s">
        <v>2067</v>
      </c>
      <c r="S1" t="s">
        <v>2068</v>
      </c>
      <c r="T1" t="s">
        <v>2183</v>
      </c>
      <c r="U1" t="s">
        <v>2069</v>
      </c>
      <c r="V1" t="s">
        <v>2070</v>
      </c>
      <c r="W1" t="s">
        <v>2071</v>
      </c>
      <c r="X1" t="s">
        <v>2072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2082</v>
      </c>
      <c r="AI1" t="s">
        <v>2184</v>
      </c>
      <c r="AJ1" t="s">
        <v>2185</v>
      </c>
      <c r="AK1" t="s">
        <v>2083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x14ac:dyDescent="0.25">
      <c r="E2" t="s">
        <v>2084</v>
      </c>
      <c r="F2" t="s">
        <v>2085</v>
      </c>
      <c r="G2" t="s">
        <v>2086</v>
      </c>
      <c r="H2" t="s">
        <v>2087</v>
      </c>
      <c r="I2" t="s">
        <v>2186</v>
      </c>
      <c r="J2" t="s">
        <v>2187</v>
      </c>
      <c r="K2" t="s">
        <v>2088</v>
      </c>
      <c r="L2" t="s">
        <v>2089</v>
      </c>
      <c r="M2" t="s">
        <v>2090</v>
      </c>
      <c r="N2" t="s">
        <v>2188</v>
      </c>
      <c r="O2" t="s">
        <v>2091</v>
      </c>
      <c r="P2" t="s">
        <v>2092</v>
      </c>
      <c r="Q2" t="s">
        <v>2094</v>
      </c>
      <c r="R2" t="s">
        <v>2095</v>
      </c>
      <c r="S2" t="s">
        <v>2096</v>
      </c>
      <c r="T2" t="s">
        <v>2189</v>
      </c>
      <c r="U2" t="s">
        <v>2097</v>
      </c>
      <c r="V2" t="s">
        <v>2098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2106</v>
      </c>
      <c r="AE2" t="s">
        <v>2107</v>
      </c>
      <c r="AF2" t="s">
        <v>2108</v>
      </c>
      <c r="AG2" t="s">
        <v>2109</v>
      </c>
      <c r="AH2" t="s">
        <v>2110</v>
      </c>
      <c r="AI2" t="s">
        <v>2190</v>
      </c>
      <c r="AJ2" t="s">
        <v>2191</v>
      </c>
      <c r="AK2" t="s">
        <v>2111</v>
      </c>
      <c r="AM2" s="124"/>
      <c r="AQ2" s="125"/>
    </row>
    <row r="3" spans="1:43" x14ac:dyDescent="0.25">
      <c r="B3" s="115" t="s">
        <v>37</v>
      </c>
      <c r="E3" t="s">
        <v>2112</v>
      </c>
      <c r="F3">
        <v>175932411.80000001</v>
      </c>
      <c r="G3">
        <v>61624731.350000001</v>
      </c>
      <c r="H3">
        <v>45798813.130000003</v>
      </c>
      <c r="I3">
        <v>0</v>
      </c>
      <c r="J3">
        <v>0</v>
      </c>
      <c r="K3">
        <v>94578948.299999997</v>
      </c>
      <c r="L3">
        <v>115364364.19</v>
      </c>
      <c r="M3">
        <v>-122457.77</v>
      </c>
      <c r="N3">
        <v>0</v>
      </c>
      <c r="O3">
        <v>3238797.81</v>
      </c>
      <c r="P3">
        <v>14569565.869999999</v>
      </c>
      <c r="Q3">
        <v>1042676.16</v>
      </c>
      <c r="R3">
        <v>4624267.13</v>
      </c>
      <c r="S3">
        <v>1166</v>
      </c>
      <c r="T3">
        <v>3790176.34</v>
      </c>
      <c r="U3">
        <v>-9899517.2799999993</v>
      </c>
      <c r="V3">
        <v>-27431153.18</v>
      </c>
      <c r="W3">
        <v>507712516.56999999</v>
      </c>
      <c r="X3">
        <v>26767717.039999999</v>
      </c>
      <c r="Y3">
        <v>5876774</v>
      </c>
      <c r="Z3">
        <v>102</v>
      </c>
      <c r="AA3">
        <v>31944567.129999999</v>
      </c>
      <c r="AB3">
        <v>1969169.64</v>
      </c>
      <c r="AC3">
        <v>43502332.539999999</v>
      </c>
      <c r="AD3">
        <v>54133.23</v>
      </c>
      <c r="AE3">
        <v>52090</v>
      </c>
      <c r="AF3">
        <v>20190211.219999999</v>
      </c>
      <c r="AG3">
        <v>3655772.35</v>
      </c>
      <c r="AH3">
        <v>207473.2</v>
      </c>
      <c r="AI3">
        <v>22516.5</v>
      </c>
      <c r="AJ3">
        <v>28600.92</v>
      </c>
      <c r="AK3">
        <v>3316884.27</v>
      </c>
      <c r="AL3" s="123">
        <f t="shared" ref="AL3:AQ3" si="0">SUM(AL4:AL83)</f>
        <v>121758298.51000001</v>
      </c>
      <c r="AM3" s="124">
        <f t="shared" si="0"/>
        <v>7249411.9700000016</v>
      </c>
      <c r="AN3" s="138">
        <f t="shared" si="0"/>
        <v>114508886.53999998</v>
      </c>
      <c r="AO3" s="140" t="e">
        <f t="shared" si="0"/>
        <v>#REF!</v>
      </c>
      <c r="AP3" s="141" t="e">
        <f t="shared" si="0"/>
        <v>#REF!</v>
      </c>
      <c r="AQ3" s="125" t="e">
        <f t="shared" si="0"/>
        <v>#REF!</v>
      </c>
    </row>
    <row r="4" spans="1:43" x14ac:dyDescent="0.25">
      <c r="D4" s="115" t="s">
        <v>6</v>
      </c>
      <c r="AL4" s="123">
        <f t="shared" ref="AL4:AL9" si="1">SUM(S4:U4)</f>
        <v>0</v>
      </c>
      <c r="AM4" s="129">
        <f t="shared" ref="AM4:AM9" si="2">SUM(X4:AK4)</f>
        <v>0</v>
      </c>
      <c r="AN4" s="142">
        <f>AL4-AM4</f>
        <v>0</v>
      </c>
      <c r="AO4" s="143" t="e">
        <f>SUM(#REF!)</f>
        <v>#REF!</v>
      </c>
      <c r="AP4" s="130" t="e">
        <f>SUM(#REF!)</f>
        <v>#REF!</v>
      </c>
      <c r="AQ4" s="125" t="e">
        <f>AO4-AP4</f>
        <v>#REF!</v>
      </c>
    </row>
    <row r="5" spans="1:43" x14ac:dyDescent="0.25">
      <c r="D5" s="115" t="s">
        <v>1017</v>
      </c>
      <c r="AL5" s="123">
        <f t="shared" si="1"/>
        <v>0</v>
      </c>
      <c r="AM5" s="129">
        <f t="shared" si="2"/>
        <v>0</v>
      </c>
      <c r="AN5" s="142">
        <f t="shared" ref="AN5:AN9" si="3">AL5-AM5</f>
        <v>0</v>
      </c>
      <c r="AO5" s="143" t="e">
        <f>SUM(#REF!)</f>
        <v>#REF!</v>
      </c>
      <c r="AP5" s="130" t="e">
        <f>SUM(#REF!)</f>
        <v>#REF!</v>
      </c>
      <c r="AQ5" s="125" t="e">
        <f t="shared" ref="AQ5:AQ65" si="4">AO5-AP5</f>
        <v>#REF!</v>
      </c>
    </row>
    <row r="6" spans="1:43" x14ac:dyDescent="0.25">
      <c r="D6" s="115" t="s">
        <v>7</v>
      </c>
      <c r="AL6" s="123">
        <f t="shared" si="1"/>
        <v>0</v>
      </c>
      <c r="AM6" s="129">
        <f t="shared" si="2"/>
        <v>0</v>
      </c>
      <c r="AN6" s="142">
        <f t="shared" si="3"/>
        <v>0</v>
      </c>
      <c r="AO6" s="143" t="e">
        <f>SUM(#REF!)</f>
        <v>#REF!</v>
      </c>
      <c r="AP6" s="130" t="e">
        <f>SUM(#REF!)</f>
        <v>#REF!</v>
      </c>
      <c r="AQ6" s="125" t="e">
        <f t="shared" si="4"/>
        <v>#REF!</v>
      </c>
    </row>
    <row r="7" spans="1:43" x14ac:dyDescent="0.25">
      <c r="D7" s="115" t="s">
        <v>8</v>
      </c>
      <c r="AL7" s="123">
        <f t="shared" si="1"/>
        <v>0</v>
      </c>
      <c r="AM7" s="129">
        <f t="shared" si="2"/>
        <v>0</v>
      </c>
      <c r="AN7" s="142">
        <f t="shared" si="3"/>
        <v>0</v>
      </c>
      <c r="AO7" s="143" t="e">
        <f>SUM(#REF!)</f>
        <v>#REF!</v>
      </c>
      <c r="AP7" s="130" t="e">
        <f>SUM(#REF!)</f>
        <v>#REF!</v>
      </c>
      <c r="AQ7" s="125" t="e">
        <f t="shared" si="4"/>
        <v>#REF!</v>
      </c>
    </row>
    <row r="8" spans="1:43" x14ac:dyDescent="0.25">
      <c r="D8" s="115" t="s">
        <v>9</v>
      </c>
      <c r="AL8" s="123">
        <f t="shared" si="1"/>
        <v>0</v>
      </c>
      <c r="AM8" s="129">
        <f t="shared" si="2"/>
        <v>0</v>
      </c>
      <c r="AN8" s="142">
        <f t="shared" si="3"/>
        <v>0</v>
      </c>
      <c r="AO8" s="143" t="e">
        <f>SUM(#REF!)</f>
        <v>#REF!</v>
      </c>
      <c r="AP8" s="130" t="e">
        <f>SUM(#REF!)</f>
        <v>#REF!</v>
      </c>
      <c r="AQ8" s="125" t="e">
        <f t="shared" si="4"/>
        <v>#REF!</v>
      </c>
    </row>
    <row r="9" spans="1:43" ht="14.4" thickBot="1" x14ac:dyDescent="0.3">
      <c r="D9" s="115" t="s">
        <v>10</v>
      </c>
      <c r="AL9" s="123">
        <f t="shared" si="1"/>
        <v>0</v>
      </c>
      <c r="AM9" s="129">
        <f t="shared" si="2"/>
        <v>0</v>
      </c>
      <c r="AN9" s="142">
        <f t="shared" si="3"/>
        <v>0</v>
      </c>
      <c r="AO9" s="143" t="e">
        <f>SUM(#REF!)</f>
        <v>#REF!</v>
      </c>
      <c r="AP9" s="130" t="e">
        <f>SUM(#REF!)</f>
        <v>#REF!</v>
      </c>
      <c r="AQ9" s="125" t="e">
        <f t="shared" si="4"/>
        <v>#REF!</v>
      </c>
    </row>
    <row r="10" spans="1:43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2192</v>
      </c>
      <c r="F10">
        <v>752218.03</v>
      </c>
      <c r="G10">
        <v>5566.25</v>
      </c>
      <c r="H10">
        <v>358580.6</v>
      </c>
      <c r="K10">
        <v>291202.95</v>
      </c>
      <c r="L10">
        <v>763234.58</v>
      </c>
      <c r="O10">
        <v>9403</v>
      </c>
      <c r="P10">
        <v>67639.679999999993</v>
      </c>
      <c r="R10">
        <v>0</v>
      </c>
      <c r="T10">
        <v>1500</v>
      </c>
      <c r="V10">
        <v>865438.99</v>
      </c>
      <c r="W10">
        <v>1534772.11</v>
      </c>
      <c r="X10">
        <v>40777.839999999997</v>
      </c>
      <c r="Y10">
        <v>500</v>
      </c>
      <c r="AA10">
        <v>289544.46000000002</v>
      </c>
      <c r="AB10">
        <v>1097</v>
      </c>
      <c r="AC10">
        <v>359045.46</v>
      </c>
      <c r="AF10">
        <v>255082.59</v>
      </c>
      <c r="AG10">
        <v>25742.62</v>
      </c>
      <c r="AL10" s="123">
        <f>SUM(F10:I10)</f>
        <v>1116364.8799999999</v>
      </c>
      <c r="AM10" s="129">
        <f>SUM(O10:S10)</f>
        <v>77042.679999999993</v>
      </c>
      <c r="AN10" s="142">
        <f>AL10-AM10</f>
        <v>1039322.2</v>
      </c>
      <c r="AO10" s="143">
        <f>SUM(X10:AB10)</f>
        <v>331919.30000000005</v>
      </c>
      <c r="AP10" s="143">
        <f>SUM(AC10:AK10)</f>
        <v>639870.67000000004</v>
      </c>
      <c r="AQ10" s="125">
        <f t="shared" si="4"/>
        <v>-307951.37</v>
      </c>
    </row>
    <row r="11" spans="1:43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2193</v>
      </c>
      <c r="F11">
        <v>1445353.15</v>
      </c>
      <c r="G11">
        <v>43000</v>
      </c>
      <c r="H11">
        <v>173258.48</v>
      </c>
      <c r="K11">
        <v>46568.63</v>
      </c>
      <c r="L11">
        <v>1377906.46</v>
      </c>
      <c r="O11">
        <v>13788</v>
      </c>
      <c r="P11">
        <v>53715</v>
      </c>
      <c r="R11">
        <v>1596</v>
      </c>
      <c r="V11">
        <v>2156724.17</v>
      </c>
      <c r="W11">
        <v>1097038.29</v>
      </c>
      <c r="X11">
        <v>12179</v>
      </c>
      <c r="AA11">
        <v>210702</v>
      </c>
      <c r="AC11">
        <v>243504</v>
      </c>
      <c r="AF11">
        <v>125010.11</v>
      </c>
      <c r="AG11">
        <v>91141.63</v>
      </c>
      <c r="AL11" s="123">
        <f t="shared" ref="AL11:AL74" si="5">SUM(F11:I11)</f>
        <v>1661611.63</v>
      </c>
      <c r="AM11" s="129">
        <f t="shared" ref="AM11:AM74" si="6">SUM(O11:S11)</f>
        <v>69099</v>
      </c>
      <c r="AN11" s="142">
        <f t="shared" ref="AN11:AN74" si="7">AL11-AM11</f>
        <v>1592512.63</v>
      </c>
      <c r="AO11" s="143">
        <f t="shared" ref="AO11:AO74" si="8">SUM(X11:AB11)</f>
        <v>222881</v>
      </c>
      <c r="AP11" s="143">
        <f t="shared" ref="AP11:AP74" si="9">SUM(AC11:AK11)</f>
        <v>459655.74</v>
      </c>
      <c r="AQ11" s="125">
        <f t="shared" si="4"/>
        <v>-236774.74</v>
      </c>
    </row>
    <row r="12" spans="1:43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2194</v>
      </c>
      <c r="F12">
        <v>414383.25</v>
      </c>
      <c r="G12">
        <v>10831.44</v>
      </c>
      <c r="H12">
        <v>230440.26</v>
      </c>
      <c r="K12">
        <v>1377520.74</v>
      </c>
      <c r="L12">
        <v>1034334.58</v>
      </c>
      <c r="O12">
        <v>4020.31</v>
      </c>
      <c r="P12">
        <v>36734.15</v>
      </c>
      <c r="R12">
        <v>0</v>
      </c>
      <c r="V12">
        <v>1435694.4</v>
      </c>
      <c r="W12">
        <v>1718005.94</v>
      </c>
      <c r="X12">
        <v>5355</v>
      </c>
      <c r="AA12">
        <v>165040</v>
      </c>
      <c r="AB12">
        <v>2100</v>
      </c>
      <c r="AC12">
        <v>201640</v>
      </c>
      <c r="AF12">
        <v>59975.21</v>
      </c>
      <c r="AG12">
        <v>37824.32</v>
      </c>
      <c r="AL12" s="123">
        <f t="shared" si="5"/>
        <v>655654.94999999995</v>
      </c>
      <c r="AM12" s="129">
        <f t="shared" si="6"/>
        <v>40754.46</v>
      </c>
      <c r="AN12" s="142">
        <f t="shared" si="7"/>
        <v>614900.49</v>
      </c>
      <c r="AO12" s="143">
        <f t="shared" si="8"/>
        <v>172495</v>
      </c>
      <c r="AP12" s="143">
        <f t="shared" si="9"/>
        <v>299439.52999999997</v>
      </c>
      <c r="AQ12" s="125">
        <f t="shared" si="4"/>
        <v>-126944.52999999997</v>
      </c>
    </row>
    <row r="13" spans="1:43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2195</v>
      </c>
      <c r="F13">
        <v>2756779.89</v>
      </c>
      <c r="G13">
        <v>131521.63</v>
      </c>
      <c r="H13">
        <v>694594.2</v>
      </c>
      <c r="K13">
        <v>7</v>
      </c>
      <c r="L13">
        <v>635584.80000000005</v>
      </c>
      <c r="O13">
        <v>11251</v>
      </c>
      <c r="P13">
        <v>123428.26</v>
      </c>
      <c r="R13">
        <v>31400</v>
      </c>
      <c r="T13">
        <v>1000</v>
      </c>
      <c r="V13">
        <v>267315.02</v>
      </c>
      <c r="W13">
        <v>3950541.16</v>
      </c>
      <c r="X13">
        <v>138625</v>
      </c>
      <c r="AA13">
        <v>471680.08</v>
      </c>
      <c r="AC13">
        <v>519813.08</v>
      </c>
      <c r="AF13">
        <v>232529.89</v>
      </c>
      <c r="AG13">
        <v>22318.03</v>
      </c>
      <c r="AK13">
        <v>2092</v>
      </c>
      <c r="AL13" s="123">
        <f t="shared" si="5"/>
        <v>3582895.7199999997</v>
      </c>
      <c r="AM13" s="129">
        <f t="shared" si="6"/>
        <v>166079.26</v>
      </c>
      <c r="AN13" s="142">
        <f t="shared" si="7"/>
        <v>3416816.46</v>
      </c>
      <c r="AO13" s="143">
        <f t="shared" si="8"/>
        <v>610305.08000000007</v>
      </c>
      <c r="AP13" s="143">
        <f t="shared" si="9"/>
        <v>776753</v>
      </c>
      <c r="AQ13" s="125">
        <f t="shared" si="4"/>
        <v>-166447.91999999993</v>
      </c>
    </row>
    <row r="14" spans="1:43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2196</v>
      </c>
      <c r="F14">
        <v>2134977.94</v>
      </c>
      <c r="G14">
        <v>71663.929999999993</v>
      </c>
      <c r="H14">
        <v>588034.87</v>
      </c>
      <c r="K14">
        <v>428630.89</v>
      </c>
      <c r="L14">
        <v>380257.07</v>
      </c>
      <c r="O14">
        <v>14000</v>
      </c>
      <c r="P14">
        <v>94135.17</v>
      </c>
      <c r="R14">
        <v>7271.99</v>
      </c>
      <c r="S14">
        <v>300</v>
      </c>
      <c r="V14">
        <v>1074298.45</v>
      </c>
      <c r="W14">
        <v>2643840</v>
      </c>
      <c r="X14">
        <v>58263</v>
      </c>
      <c r="AA14">
        <v>382835.08</v>
      </c>
      <c r="AB14">
        <v>500</v>
      </c>
      <c r="AC14">
        <v>466184.08</v>
      </c>
      <c r="AF14">
        <v>190302.44</v>
      </c>
      <c r="AG14">
        <v>15392.47</v>
      </c>
      <c r="AL14" s="123">
        <f t="shared" si="5"/>
        <v>2794676.74</v>
      </c>
      <c r="AM14" s="129">
        <f t="shared" si="6"/>
        <v>115707.16</v>
      </c>
      <c r="AN14" s="142">
        <f t="shared" si="7"/>
        <v>2678969.58</v>
      </c>
      <c r="AO14" s="143">
        <f t="shared" si="8"/>
        <v>441598.08</v>
      </c>
      <c r="AP14" s="143">
        <f t="shared" si="9"/>
        <v>671878.99</v>
      </c>
      <c r="AQ14" s="125">
        <f t="shared" si="4"/>
        <v>-230280.90999999997</v>
      </c>
    </row>
    <row r="15" spans="1:43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2197</v>
      </c>
      <c r="F15">
        <v>815658.04</v>
      </c>
      <c r="G15">
        <v>5759</v>
      </c>
      <c r="H15">
        <v>217032.34</v>
      </c>
      <c r="K15">
        <v>370696.53</v>
      </c>
      <c r="L15">
        <v>517276.03</v>
      </c>
      <c r="O15">
        <v>4300</v>
      </c>
      <c r="P15">
        <v>43687.06</v>
      </c>
      <c r="R15">
        <v>84</v>
      </c>
      <c r="V15">
        <v>-241828.74</v>
      </c>
      <c r="W15">
        <v>2287723.02</v>
      </c>
      <c r="X15">
        <v>6731</v>
      </c>
      <c r="AA15">
        <v>117709</v>
      </c>
      <c r="AC15">
        <v>141586</v>
      </c>
      <c r="AF15">
        <v>129678.18</v>
      </c>
      <c r="AG15">
        <v>20719.22</v>
      </c>
      <c r="AL15" s="123">
        <f t="shared" si="5"/>
        <v>1038449.38</v>
      </c>
      <c r="AM15" s="129">
        <f t="shared" si="6"/>
        <v>48071.06</v>
      </c>
      <c r="AN15" s="142">
        <f t="shared" si="7"/>
        <v>990378.32000000007</v>
      </c>
      <c r="AO15" s="143">
        <f t="shared" si="8"/>
        <v>124440</v>
      </c>
      <c r="AP15" s="143">
        <f t="shared" si="9"/>
        <v>291983.40000000002</v>
      </c>
      <c r="AQ15" s="125">
        <f t="shared" si="4"/>
        <v>-167543.40000000002</v>
      </c>
    </row>
    <row r="16" spans="1:43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2198</v>
      </c>
      <c r="F16">
        <v>904417.63</v>
      </c>
      <c r="G16">
        <v>71221.5</v>
      </c>
      <c r="H16">
        <v>910446.55</v>
      </c>
      <c r="K16">
        <v>486293.69</v>
      </c>
      <c r="L16">
        <v>617068.81999999995</v>
      </c>
      <c r="O16">
        <v>12100</v>
      </c>
      <c r="P16">
        <v>76538.87</v>
      </c>
      <c r="R16">
        <v>28</v>
      </c>
      <c r="V16">
        <v>2812121.87</v>
      </c>
      <c r="W16">
        <v>312292.87</v>
      </c>
      <c r="X16">
        <v>21268</v>
      </c>
      <c r="AA16">
        <v>344917.36</v>
      </c>
      <c r="AC16">
        <v>424774.36</v>
      </c>
      <c r="AF16">
        <v>134751.97</v>
      </c>
      <c r="AG16">
        <v>30292.45</v>
      </c>
      <c r="AL16" s="123">
        <f t="shared" si="5"/>
        <v>1886085.6800000002</v>
      </c>
      <c r="AM16" s="129">
        <f t="shared" si="6"/>
        <v>88666.87</v>
      </c>
      <c r="AN16" s="142">
        <f t="shared" si="7"/>
        <v>1797418.81</v>
      </c>
      <c r="AO16" s="143">
        <f t="shared" si="8"/>
        <v>366185.36</v>
      </c>
      <c r="AP16" s="143">
        <f t="shared" si="9"/>
        <v>589818.77999999991</v>
      </c>
      <c r="AQ16" s="125">
        <f t="shared" si="4"/>
        <v>-223633.41999999993</v>
      </c>
    </row>
    <row r="17" spans="1:43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2199</v>
      </c>
      <c r="F17">
        <v>2069928.89</v>
      </c>
      <c r="G17">
        <v>51640</v>
      </c>
      <c r="H17">
        <v>965829.78</v>
      </c>
      <c r="K17">
        <v>836307.59</v>
      </c>
      <c r="L17">
        <v>272867.26</v>
      </c>
      <c r="P17">
        <v>96076</v>
      </c>
      <c r="R17">
        <v>9715</v>
      </c>
      <c r="V17">
        <v>3495420.08</v>
      </c>
      <c r="W17">
        <v>928313.81</v>
      </c>
      <c r="X17">
        <v>18477</v>
      </c>
      <c r="AA17">
        <v>218454.23</v>
      </c>
      <c r="AB17">
        <v>3471</v>
      </c>
      <c r="AC17">
        <v>291208.23</v>
      </c>
      <c r="AF17">
        <v>260599.59</v>
      </c>
      <c r="AG17">
        <v>21545.78</v>
      </c>
      <c r="AL17" s="123">
        <f t="shared" si="5"/>
        <v>3087398.67</v>
      </c>
      <c r="AM17" s="129">
        <f t="shared" si="6"/>
        <v>105791</v>
      </c>
      <c r="AN17" s="142">
        <f t="shared" si="7"/>
        <v>2981607.67</v>
      </c>
      <c r="AO17" s="143">
        <f t="shared" si="8"/>
        <v>240402.23</v>
      </c>
      <c r="AP17" s="143">
        <f t="shared" si="9"/>
        <v>573353.6</v>
      </c>
      <c r="AQ17" s="125">
        <f t="shared" si="4"/>
        <v>-332951.37</v>
      </c>
    </row>
    <row r="18" spans="1:43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2200</v>
      </c>
      <c r="F18">
        <v>2439599.36</v>
      </c>
      <c r="G18">
        <v>95300</v>
      </c>
      <c r="H18">
        <v>162409.53</v>
      </c>
      <c r="K18">
        <v>148294.26</v>
      </c>
      <c r="L18">
        <v>220011.75</v>
      </c>
      <c r="P18">
        <v>73317.929999999993</v>
      </c>
      <c r="R18">
        <v>0</v>
      </c>
      <c r="V18">
        <v>2161039.0499999998</v>
      </c>
      <c r="W18">
        <v>955989.15</v>
      </c>
      <c r="X18">
        <v>47822</v>
      </c>
      <c r="AA18">
        <v>307925.07</v>
      </c>
      <c r="AC18">
        <v>341095.07</v>
      </c>
      <c r="AF18">
        <v>120721.01</v>
      </c>
      <c r="AG18">
        <v>16662.22</v>
      </c>
      <c r="AK18">
        <v>2000</v>
      </c>
      <c r="AL18" s="123">
        <f t="shared" si="5"/>
        <v>2697308.8899999997</v>
      </c>
      <c r="AM18" s="129">
        <f t="shared" si="6"/>
        <v>73317.929999999993</v>
      </c>
      <c r="AN18" s="142">
        <f t="shared" si="7"/>
        <v>2623990.9599999995</v>
      </c>
      <c r="AO18" s="143">
        <f t="shared" si="8"/>
        <v>355747.07</v>
      </c>
      <c r="AP18" s="143">
        <f t="shared" si="9"/>
        <v>480478.30000000005</v>
      </c>
      <c r="AQ18" s="125">
        <f t="shared" si="4"/>
        <v>-124731.23000000004</v>
      </c>
    </row>
    <row r="19" spans="1:43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2201</v>
      </c>
      <c r="F19">
        <v>989699.93</v>
      </c>
      <c r="G19">
        <v>15200</v>
      </c>
      <c r="H19">
        <v>267435.03000000003</v>
      </c>
      <c r="K19">
        <v>1289021.27</v>
      </c>
      <c r="L19">
        <v>824523.17</v>
      </c>
      <c r="O19">
        <v>3265</v>
      </c>
      <c r="P19">
        <v>56384.4</v>
      </c>
      <c r="R19">
        <v>0</v>
      </c>
      <c r="V19">
        <v>1973659.14</v>
      </c>
      <c r="W19">
        <v>1540469.93</v>
      </c>
      <c r="X19">
        <v>10929</v>
      </c>
      <c r="AA19">
        <v>303146.5</v>
      </c>
      <c r="AC19">
        <v>361979.5</v>
      </c>
      <c r="AF19">
        <v>105776</v>
      </c>
      <c r="AG19">
        <v>34219.07</v>
      </c>
      <c r="AL19" s="123">
        <f t="shared" si="5"/>
        <v>1272334.96</v>
      </c>
      <c r="AM19" s="129">
        <f t="shared" si="6"/>
        <v>59649.4</v>
      </c>
      <c r="AN19" s="142">
        <f t="shared" si="7"/>
        <v>1212685.56</v>
      </c>
      <c r="AO19" s="143">
        <f t="shared" si="8"/>
        <v>314075.5</v>
      </c>
      <c r="AP19" s="143">
        <f t="shared" si="9"/>
        <v>501974.57</v>
      </c>
      <c r="AQ19" s="125">
        <f t="shared" si="4"/>
        <v>-187899.07</v>
      </c>
    </row>
    <row r="20" spans="1:43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2202</v>
      </c>
      <c r="F20">
        <v>2159181.2599999998</v>
      </c>
      <c r="G20">
        <v>13113.5</v>
      </c>
      <c r="H20">
        <v>506826.68</v>
      </c>
      <c r="K20">
        <v>1021461.08</v>
      </c>
      <c r="L20">
        <v>1211015.83</v>
      </c>
      <c r="O20">
        <v>2000</v>
      </c>
      <c r="P20">
        <v>119781.75</v>
      </c>
      <c r="R20">
        <v>3673</v>
      </c>
      <c r="V20">
        <v>2624924.7799999998</v>
      </c>
      <c r="W20">
        <v>2399548.4500000002</v>
      </c>
      <c r="X20">
        <v>64492</v>
      </c>
      <c r="AA20">
        <v>488754</v>
      </c>
      <c r="AC20">
        <v>568279</v>
      </c>
      <c r="AF20">
        <v>187720.62</v>
      </c>
      <c r="AG20">
        <v>32726.01</v>
      </c>
      <c r="AK20">
        <v>2850</v>
      </c>
      <c r="AL20" s="123">
        <f t="shared" si="5"/>
        <v>2679121.44</v>
      </c>
      <c r="AM20" s="129">
        <f t="shared" si="6"/>
        <v>125454.75</v>
      </c>
      <c r="AN20" s="142">
        <f t="shared" si="7"/>
        <v>2553666.69</v>
      </c>
      <c r="AO20" s="143">
        <f t="shared" si="8"/>
        <v>553246</v>
      </c>
      <c r="AP20" s="143">
        <f t="shared" si="9"/>
        <v>791575.63</v>
      </c>
      <c r="AQ20" s="125">
        <f t="shared" si="4"/>
        <v>-238329.63</v>
      </c>
    </row>
    <row r="21" spans="1:43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2203</v>
      </c>
      <c r="F21">
        <v>684503.5</v>
      </c>
      <c r="G21">
        <v>51900</v>
      </c>
      <c r="H21">
        <v>527880.69999999995</v>
      </c>
      <c r="K21">
        <v>626627.97</v>
      </c>
      <c r="L21">
        <v>1235058.93</v>
      </c>
      <c r="P21">
        <v>66867.78</v>
      </c>
      <c r="R21">
        <v>0</v>
      </c>
      <c r="V21">
        <v>-491992.44</v>
      </c>
      <c r="W21">
        <v>3847094.62</v>
      </c>
      <c r="X21">
        <v>105305.29</v>
      </c>
      <c r="AA21">
        <v>287773.95</v>
      </c>
      <c r="AB21">
        <v>15300</v>
      </c>
      <c r="AC21">
        <v>389193.95</v>
      </c>
      <c r="AF21">
        <v>276971.13</v>
      </c>
      <c r="AG21">
        <v>38213.019999999997</v>
      </c>
      <c r="AL21" s="123">
        <f t="shared" si="5"/>
        <v>1264284.2</v>
      </c>
      <c r="AM21" s="129">
        <f t="shared" si="6"/>
        <v>66867.78</v>
      </c>
      <c r="AN21" s="142">
        <f t="shared" si="7"/>
        <v>1197416.42</v>
      </c>
      <c r="AO21" s="143">
        <f t="shared" si="8"/>
        <v>408379.24</v>
      </c>
      <c r="AP21" s="143">
        <f t="shared" si="9"/>
        <v>704378.10000000009</v>
      </c>
      <c r="AQ21" s="125">
        <f t="shared" si="4"/>
        <v>-295998.8600000001</v>
      </c>
    </row>
    <row r="22" spans="1:43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2204</v>
      </c>
      <c r="F22">
        <v>2434528.6800000002</v>
      </c>
      <c r="G22">
        <v>43953.5</v>
      </c>
      <c r="H22">
        <v>2768384.28</v>
      </c>
      <c r="K22">
        <v>4</v>
      </c>
      <c r="L22">
        <v>1409265.44</v>
      </c>
      <c r="P22">
        <v>222563.67</v>
      </c>
      <c r="R22">
        <v>3490</v>
      </c>
      <c r="V22">
        <v>4179876.79</v>
      </c>
      <c r="W22">
        <v>2781867.7</v>
      </c>
      <c r="X22">
        <v>23680</v>
      </c>
      <c r="AA22">
        <v>349447.5</v>
      </c>
      <c r="AC22">
        <v>432896.5</v>
      </c>
      <c r="AF22">
        <v>447610.95</v>
      </c>
      <c r="AG22">
        <v>17422.310000000001</v>
      </c>
      <c r="AK22">
        <v>6860</v>
      </c>
      <c r="AL22" s="123">
        <f t="shared" si="5"/>
        <v>5246866.46</v>
      </c>
      <c r="AM22" s="129">
        <f t="shared" si="6"/>
        <v>226053.67</v>
      </c>
      <c r="AN22" s="142">
        <f t="shared" si="7"/>
        <v>5020812.79</v>
      </c>
      <c r="AO22" s="143">
        <f t="shared" si="8"/>
        <v>373127.5</v>
      </c>
      <c r="AP22" s="143">
        <f t="shared" si="9"/>
        <v>904789.76</v>
      </c>
      <c r="AQ22" s="125">
        <f t="shared" si="4"/>
        <v>-531662.26</v>
      </c>
    </row>
    <row r="23" spans="1:43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2205</v>
      </c>
      <c r="F23">
        <v>755412.51</v>
      </c>
      <c r="G23">
        <v>36268.19</v>
      </c>
      <c r="H23">
        <v>226791.01</v>
      </c>
      <c r="K23">
        <v>160727.5</v>
      </c>
      <c r="L23">
        <v>1691165.69</v>
      </c>
      <c r="O23">
        <v>10260</v>
      </c>
      <c r="P23">
        <v>114257.21</v>
      </c>
      <c r="R23">
        <v>2551.4699999999998</v>
      </c>
      <c r="V23">
        <v>963219.48</v>
      </c>
      <c r="W23">
        <v>1887309.56</v>
      </c>
      <c r="X23">
        <v>77195.92</v>
      </c>
      <c r="AA23">
        <v>365767.07</v>
      </c>
      <c r="AB23">
        <v>700</v>
      </c>
      <c r="AC23">
        <v>392802.07</v>
      </c>
      <c r="AF23">
        <v>124790.36</v>
      </c>
      <c r="AG23">
        <v>33303.379999999997</v>
      </c>
      <c r="AL23" s="123">
        <f t="shared" si="5"/>
        <v>1018471.71</v>
      </c>
      <c r="AM23" s="129">
        <f t="shared" si="6"/>
        <v>127068.68000000001</v>
      </c>
      <c r="AN23" s="142">
        <f t="shared" si="7"/>
        <v>891403.02999999991</v>
      </c>
      <c r="AO23" s="143">
        <f t="shared" si="8"/>
        <v>443662.99</v>
      </c>
      <c r="AP23" s="143">
        <f t="shared" si="9"/>
        <v>550895.80999999994</v>
      </c>
      <c r="AQ23" s="125">
        <f t="shared" si="4"/>
        <v>-107232.81999999995</v>
      </c>
    </row>
    <row r="24" spans="1:43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2206</v>
      </c>
      <c r="F24">
        <v>1689569.68</v>
      </c>
      <c r="G24">
        <v>30900.89</v>
      </c>
      <c r="H24">
        <v>142472.32999999999</v>
      </c>
      <c r="K24">
        <v>435641.95</v>
      </c>
      <c r="L24">
        <v>199675.07</v>
      </c>
      <c r="P24">
        <v>67986</v>
      </c>
      <c r="R24">
        <v>28</v>
      </c>
      <c r="V24">
        <v>235423.78</v>
      </c>
      <c r="W24">
        <v>2302867.0299999998</v>
      </c>
      <c r="X24">
        <v>72616</v>
      </c>
      <c r="AA24">
        <v>179038.57</v>
      </c>
      <c r="AB24">
        <v>1400</v>
      </c>
      <c r="AC24">
        <v>209009.57</v>
      </c>
      <c r="AF24">
        <v>140873.67000000001</v>
      </c>
      <c r="AG24">
        <v>11216.22</v>
      </c>
      <c r="AL24" s="123">
        <f t="shared" si="5"/>
        <v>1862942.9</v>
      </c>
      <c r="AM24" s="129">
        <f t="shared" si="6"/>
        <v>68014</v>
      </c>
      <c r="AN24" s="142">
        <f t="shared" si="7"/>
        <v>1794928.9</v>
      </c>
      <c r="AO24" s="143">
        <f t="shared" si="8"/>
        <v>253054.57</v>
      </c>
      <c r="AP24" s="143">
        <f t="shared" si="9"/>
        <v>361099.45999999996</v>
      </c>
      <c r="AQ24" s="125">
        <f t="shared" si="4"/>
        <v>-108044.88999999996</v>
      </c>
    </row>
    <row r="25" spans="1:43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2207</v>
      </c>
      <c r="F25">
        <v>2172720.92</v>
      </c>
      <c r="G25">
        <v>841.6</v>
      </c>
      <c r="H25">
        <v>529005.71</v>
      </c>
      <c r="K25">
        <v>138472</v>
      </c>
      <c r="L25">
        <v>792981.2</v>
      </c>
      <c r="P25">
        <v>66146.66</v>
      </c>
      <c r="R25">
        <v>440</v>
      </c>
      <c r="V25">
        <v>2059958.16</v>
      </c>
      <c r="W25">
        <v>1722667.58</v>
      </c>
      <c r="X25">
        <v>87929.66</v>
      </c>
      <c r="AA25">
        <v>252866</v>
      </c>
      <c r="AC25">
        <v>284661</v>
      </c>
      <c r="AF25">
        <v>268892.09000000003</v>
      </c>
      <c r="AG25">
        <v>2433.54</v>
      </c>
      <c r="AL25" s="123">
        <f t="shared" si="5"/>
        <v>2702568.23</v>
      </c>
      <c r="AM25" s="129">
        <f t="shared" si="6"/>
        <v>66586.66</v>
      </c>
      <c r="AN25" s="142">
        <f t="shared" si="7"/>
        <v>2635981.5699999998</v>
      </c>
      <c r="AO25" s="143">
        <f t="shared" si="8"/>
        <v>340795.66000000003</v>
      </c>
      <c r="AP25" s="143">
        <f t="shared" si="9"/>
        <v>555986.63000000012</v>
      </c>
      <c r="AQ25" s="125">
        <f t="shared" si="4"/>
        <v>-215190.97000000009</v>
      </c>
    </row>
    <row r="26" spans="1:43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2208</v>
      </c>
      <c r="F26">
        <v>1077131.8600000001</v>
      </c>
      <c r="G26">
        <v>2598.64</v>
      </c>
      <c r="H26">
        <v>901953.79</v>
      </c>
      <c r="K26">
        <v>230069.71</v>
      </c>
      <c r="L26">
        <v>800420.2</v>
      </c>
      <c r="O26">
        <v>129220.34</v>
      </c>
      <c r="P26">
        <v>148237.29999999999</v>
      </c>
      <c r="R26">
        <v>123.57</v>
      </c>
      <c r="V26">
        <v>942615.91</v>
      </c>
      <c r="W26">
        <v>2074532.05</v>
      </c>
      <c r="X26">
        <v>57315.42</v>
      </c>
      <c r="AA26">
        <v>184049.07</v>
      </c>
      <c r="AB26">
        <v>50000</v>
      </c>
      <c r="AC26">
        <v>258441.07</v>
      </c>
      <c r="AF26">
        <v>283891.15999999997</v>
      </c>
      <c r="AG26">
        <v>24727.23</v>
      </c>
      <c r="AK26">
        <v>6860</v>
      </c>
      <c r="AL26" s="123">
        <f t="shared" si="5"/>
        <v>1981684.29</v>
      </c>
      <c r="AM26" s="129">
        <f t="shared" si="6"/>
        <v>277581.21000000002</v>
      </c>
      <c r="AN26" s="142">
        <f t="shared" si="7"/>
        <v>1704103.08</v>
      </c>
      <c r="AO26" s="143">
        <f t="shared" si="8"/>
        <v>291364.49</v>
      </c>
      <c r="AP26" s="143">
        <f t="shared" si="9"/>
        <v>573919.46</v>
      </c>
      <c r="AQ26" s="125">
        <f t="shared" si="4"/>
        <v>-282554.96999999997</v>
      </c>
    </row>
    <row r="27" spans="1:43" ht="14.4" thickBot="1" x14ac:dyDescent="0.3">
      <c r="A27" s="115" t="s">
        <v>242</v>
      </c>
      <c r="B27" s="115" t="s">
        <v>23</v>
      </c>
      <c r="C27" s="149">
        <v>4573</v>
      </c>
      <c r="D27" s="150" t="s">
        <v>1018</v>
      </c>
      <c r="E27" t="s">
        <v>2209</v>
      </c>
      <c r="F27">
        <v>707486.53</v>
      </c>
      <c r="G27">
        <v>12889.29</v>
      </c>
      <c r="H27">
        <v>163345.19</v>
      </c>
      <c r="K27">
        <v>158087.59</v>
      </c>
      <c r="L27">
        <v>1381950.27</v>
      </c>
      <c r="P27">
        <v>125446.88</v>
      </c>
      <c r="R27">
        <v>0</v>
      </c>
      <c r="V27">
        <v>1604398.4</v>
      </c>
      <c r="W27">
        <v>900591.29</v>
      </c>
      <c r="X27">
        <v>14151.4</v>
      </c>
      <c r="AA27">
        <v>327364</v>
      </c>
      <c r="AB27">
        <v>5069.13</v>
      </c>
      <c r="AC27">
        <v>354395.13</v>
      </c>
      <c r="AF27">
        <v>156270.16</v>
      </c>
      <c r="AG27">
        <v>39951.15</v>
      </c>
      <c r="AK27">
        <v>2645.79</v>
      </c>
      <c r="AL27" s="123">
        <f t="shared" si="5"/>
        <v>883721.01</v>
      </c>
      <c r="AM27" s="129">
        <f t="shared" si="6"/>
        <v>125446.88</v>
      </c>
      <c r="AN27" s="142">
        <f t="shared" si="7"/>
        <v>758274.13</v>
      </c>
      <c r="AO27" s="143">
        <f t="shared" si="8"/>
        <v>346584.53</v>
      </c>
      <c r="AP27" s="143">
        <f t="shared" si="9"/>
        <v>553262.2300000001</v>
      </c>
      <c r="AQ27" s="125">
        <f t="shared" si="4"/>
        <v>-206677.70000000007</v>
      </c>
    </row>
    <row r="28" spans="1:43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2210</v>
      </c>
      <c r="F28">
        <v>671643.9</v>
      </c>
      <c r="G28">
        <v>41572.800000000003</v>
      </c>
      <c r="H28">
        <v>527915.05000000005</v>
      </c>
      <c r="K28">
        <v>169372.57</v>
      </c>
      <c r="L28">
        <v>707466.02</v>
      </c>
      <c r="O28">
        <v>12574</v>
      </c>
      <c r="P28">
        <v>47887</v>
      </c>
      <c r="R28">
        <v>38869.519999999997</v>
      </c>
      <c r="V28">
        <v>-491077.1</v>
      </c>
      <c r="W28">
        <v>2673935.1</v>
      </c>
      <c r="X28">
        <v>101144.5</v>
      </c>
      <c r="AA28">
        <v>269896</v>
      </c>
      <c r="AC28">
        <v>332199</v>
      </c>
      <c r="AF28">
        <v>175832.34</v>
      </c>
      <c r="AG28">
        <v>27227.34</v>
      </c>
      <c r="AL28" s="123">
        <f t="shared" si="5"/>
        <v>1241131.75</v>
      </c>
      <c r="AM28" s="129">
        <f t="shared" si="6"/>
        <v>99330.51999999999</v>
      </c>
      <c r="AN28" s="142">
        <f t="shared" si="7"/>
        <v>1141801.23</v>
      </c>
      <c r="AO28" s="143">
        <f t="shared" si="8"/>
        <v>371040.5</v>
      </c>
      <c r="AP28" s="143">
        <f t="shared" si="9"/>
        <v>535258.67999999993</v>
      </c>
      <c r="AQ28" s="125">
        <f t="shared" si="4"/>
        <v>-164218.17999999993</v>
      </c>
    </row>
    <row r="29" spans="1:43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2211</v>
      </c>
      <c r="F29">
        <v>1442499.15</v>
      </c>
      <c r="G29">
        <v>51318.35</v>
      </c>
      <c r="H29">
        <v>274748.65000000002</v>
      </c>
      <c r="K29">
        <v>756117.75</v>
      </c>
      <c r="L29">
        <v>370237.36</v>
      </c>
      <c r="O29">
        <v>17472.89</v>
      </c>
      <c r="P29">
        <v>50259.32</v>
      </c>
      <c r="R29">
        <v>3626.73</v>
      </c>
      <c r="V29">
        <v>1025295.58</v>
      </c>
      <c r="W29">
        <v>1942985.43</v>
      </c>
      <c r="X29">
        <v>31419.35</v>
      </c>
      <c r="AA29">
        <v>214577.93</v>
      </c>
      <c r="AC29">
        <v>236218.93</v>
      </c>
      <c r="AF29">
        <v>114533.93</v>
      </c>
      <c r="AG29">
        <v>33103.11</v>
      </c>
      <c r="AK29">
        <v>6860</v>
      </c>
      <c r="AL29" s="123">
        <f t="shared" si="5"/>
        <v>1768566.15</v>
      </c>
      <c r="AM29" s="129">
        <f t="shared" si="6"/>
        <v>71358.939999999988</v>
      </c>
      <c r="AN29" s="142">
        <f t="shared" si="7"/>
        <v>1697207.21</v>
      </c>
      <c r="AO29" s="143">
        <f t="shared" si="8"/>
        <v>245997.28</v>
      </c>
      <c r="AP29" s="143">
        <f t="shared" si="9"/>
        <v>390715.97</v>
      </c>
      <c r="AQ29" s="125">
        <f t="shared" si="4"/>
        <v>-144718.68999999997</v>
      </c>
    </row>
    <row r="30" spans="1:43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2212</v>
      </c>
      <c r="F30">
        <v>39173.74</v>
      </c>
      <c r="G30">
        <v>11743.47</v>
      </c>
      <c r="H30">
        <v>259199.94</v>
      </c>
      <c r="K30">
        <v>886141.62</v>
      </c>
      <c r="L30">
        <v>2056023.83</v>
      </c>
      <c r="P30">
        <v>60197</v>
      </c>
      <c r="R30">
        <v>0</v>
      </c>
      <c r="V30">
        <v>1195891.52</v>
      </c>
      <c r="W30">
        <v>2306439.37</v>
      </c>
      <c r="X30">
        <v>7426</v>
      </c>
      <c r="AA30">
        <v>65550</v>
      </c>
      <c r="AC30">
        <v>107182</v>
      </c>
      <c r="AF30">
        <v>225977.91</v>
      </c>
      <c r="AG30">
        <v>43201.38</v>
      </c>
      <c r="AK30">
        <v>6860</v>
      </c>
      <c r="AL30" s="123">
        <f t="shared" si="5"/>
        <v>310117.15000000002</v>
      </c>
      <c r="AM30" s="129">
        <f t="shared" si="6"/>
        <v>60197</v>
      </c>
      <c r="AN30" s="142">
        <f t="shared" si="7"/>
        <v>249920.15000000002</v>
      </c>
      <c r="AO30" s="143">
        <f t="shared" si="8"/>
        <v>72976</v>
      </c>
      <c r="AP30" s="143">
        <f t="shared" si="9"/>
        <v>383221.29000000004</v>
      </c>
      <c r="AQ30" s="125">
        <f t="shared" si="4"/>
        <v>-310245.29000000004</v>
      </c>
    </row>
    <row r="31" spans="1:43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2213</v>
      </c>
      <c r="F31">
        <v>678959.24</v>
      </c>
      <c r="G31">
        <v>4985.82</v>
      </c>
      <c r="H31">
        <v>429802.2</v>
      </c>
      <c r="K31">
        <v>190566.73</v>
      </c>
      <c r="L31">
        <v>1473907.71</v>
      </c>
      <c r="O31">
        <v>6354.02</v>
      </c>
      <c r="P31">
        <v>45772.75</v>
      </c>
      <c r="R31">
        <v>983.48</v>
      </c>
      <c r="V31">
        <v>1345289.46</v>
      </c>
      <c r="W31">
        <v>1600056.47</v>
      </c>
      <c r="X31">
        <v>25569.89</v>
      </c>
      <c r="AA31">
        <v>190100</v>
      </c>
      <c r="AC31">
        <v>236357</v>
      </c>
      <c r="AF31">
        <v>167273.25</v>
      </c>
      <c r="AG31">
        <v>25414.12</v>
      </c>
      <c r="AK31">
        <v>6860</v>
      </c>
      <c r="AL31" s="123">
        <f t="shared" si="5"/>
        <v>1113747.26</v>
      </c>
      <c r="AM31" s="129">
        <f t="shared" si="6"/>
        <v>53110.250000000007</v>
      </c>
      <c r="AN31" s="142">
        <f t="shared" si="7"/>
        <v>1060637.01</v>
      </c>
      <c r="AO31" s="143">
        <f t="shared" si="8"/>
        <v>215669.89</v>
      </c>
      <c r="AP31" s="143">
        <f t="shared" si="9"/>
        <v>435904.37</v>
      </c>
      <c r="AQ31" s="125">
        <f t="shared" si="4"/>
        <v>-220234.47999999998</v>
      </c>
    </row>
    <row r="32" spans="1:43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2214</v>
      </c>
      <c r="F32">
        <v>1930732.3</v>
      </c>
      <c r="G32">
        <v>118600</v>
      </c>
      <c r="H32">
        <v>501805.5</v>
      </c>
      <c r="K32">
        <v>397336.34</v>
      </c>
      <c r="L32">
        <v>1167584.6399999999</v>
      </c>
      <c r="O32">
        <v>11800</v>
      </c>
      <c r="P32">
        <v>62779.7</v>
      </c>
      <c r="R32">
        <v>28</v>
      </c>
      <c r="T32">
        <v>0</v>
      </c>
      <c r="V32">
        <v>1288508.68</v>
      </c>
      <c r="W32">
        <v>2970314.75</v>
      </c>
      <c r="X32">
        <v>114735.9</v>
      </c>
      <c r="AA32">
        <v>170786.5</v>
      </c>
      <c r="AC32">
        <v>240256.5</v>
      </c>
      <c r="AF32">
        <v>226712.53</v>
      </c>
      <c r="AG32">
        <v>35925.72</v>
      </c>
      <c r="AL32" s="123">
        <f t="shared" si="5"/>
        <v>2551137.7999999998</v>
      </c>
      <c r="AM32" s="129">
        <f t="shared" si="6"/>
        <v>74607.7</v>
      </c>
      <c r="AN32" s="142">
        <f t="shared" si="7"/>
        <v>2476530.0999999996</v>
      </c>
      <c r="AO32" s="143">
        <f t="shared" si="8"/>
        <v>285522.40000000002</v>
      </c>
      <c r="AP32" s="143">
        <f t="shared" si="9"/>
        <v>502894.75</v>
      </c>
      <c r="AQ32" s="125">
        <f t="shared" si="4"/>
        <v>-217372.34999999998</v>
      </c>
    </row>
    <row r="33" spans="1:43" ht="14.4" thickBot="1" x14ac:dyDescent="0.3">
      <c r="A33" s="115" t="s">
        <v>242</v>
      </c>
      <c r="B33" s="115" t="s">
        <v>23</v>
      </c>
      <c r="C33" s="149">
        <v>2634</v>
      </c>
      <c r="D33" s="150" t="s">
        <v>602</v>
      </c>
      <c r="E33" t="s">
        <v>2215</v>
      </c>
      <c r="F33">
        <v>338880.23</v>
      </c>
      <c r="G33">
        <v>87547.3</v>
      </c>
      <c r="H33">
        <v>859981.96</v>
      </c>
      <c r="K33">
        <v>3</v>
      </c>
      <c r="L33">
        <v>998041.67</v>
      </c>
      <c r="P33">
        <v>68639.67</v>
      </c>
      <c r="R33">
        <v>21</v>
      </c>
      <c r="V33">
        <v>394926.14</v>
      </c>
      <c r="W33">
        <v>2001291.5</v>
      </c>
      <c r="X33">
        <v>3393</v>
      </c>
      <c r="AA33">
        <v>192010.95</v>
      </c>
      <c r="AC33">
        <v>204127.95</v>
      </c>
      <c r="AD33">
        <v>500</v>
      </c>
      <c r="AF33">
        <v>133744.32000000001</v>
      </c>
      <c r="AG33">
        <v>26595.83</v>
      </c>
      <c r="AK33">
        <v>10860</v>
      </c>
      <c r="AL33" s="123">
        <f t="shared" si="5"/>
        <v>1286409.49</v>
      </c>
      <c r="AM33" s="129">
        <f t="shared" si="6"/>
        <v>68660.67</v>
      </c>
      <c r="AN33" s="142">
        <f t="shared" si="7"/>
        <v>1217748.82</v>
      </c>
      <c r="AO33" s="143">
        <f t="shared" si="8"/>
        <v>195403.95</v>
      </c>
      <c r="AP33" s="143">
        <f t="shared" si="9"/>
        <v>375828.10000000003</v>
      </c>
      <c r="AQ33" s="125">
        <f t="shared" si="4"/>
        <v>-180424.15000000002</v>
      </c>
    </row>
    <row r="34" spans="1:43" ht="14.4" thickBot="1" x14ac:dyDescent="0.3">
      <c r="A34" s="115" t="s">
        <v>242</v>
      </c>
      <c r="B34" s="115" t="s">
        <v>23</v>
      </c>
      <c r="C34" s="149">
        <v>5394</v>
      </c>
      <c r="D34" s="150" t="s">
        <v>603</v>
      </c>
      <c r="E34" t="s">
        <v>2216</v>
      </c>
      <c r="F34">
        <v>1447607.65</v>
      </c>
      <c r="G34">
        <v>85904.49</v>
      </c>
      <c r="H34">
        <v>488754.3</v>
      </c>
      <c r="K34">
        <v>1421479.53</v>
      </c>
      <c r="L34">
        <v>517051.26</v>
      </c>
      <c r="P34">
        <v>72429.89</v>
      </c>
      <c r="R34">
        <v>0</v>
      </c>
      <c r="V34">
        <v>217111.75</v>
      </c>
      <c r="W34">
        <v>3800882.66</v>
      </c>
      <c r="X34">
        <v>110412</v>
      </c>
      <c r="AA34">
        <v>287231.5</v>
      </c>
      <c r="AB34">
        <v>2282</v>
      </c>
      <c r="AC34">
        <v>318232.5</v>
      </c>
      <c r="AF34">
        <v>170763.4</v>
      </c>
      <c r="AG34">
        <v>33696.67</v>
      </c>
      <c r="AK34">
        <v>6860</v>
      </c>
      <c r="AL34" s="123">
        <f t="shared" si="5"/>
        <v>2022266.44</v>
      </c>
      <c r="AM34" s="129">
        <f t="shared" si="6"/>
        <v>72429.89</v>
      </c>
      <c r="AN34" s="142">
        <f t="shared" si="7"/>
        <v>1949836.55</v>
      </c>
      <c r="AO34" s="143">
        <f t="shared" si="8"/>
        <v>399925.5</v>
      </c>
      <c r="AP34" s="143">
        <f t="shared" si="9"/>
        <v>529552.57000000007</v>
      </c>
      <c r="AQ34" s="125">
        <f t="shared" si="4"/>
        <v>-129627.07000000007</v>
      </c>
    </row>
    <row r="35" spans="1:43" ht="14.4" thickBot="1" x14ac:dyDescent="0.3">
      <c r="A35" s="115" t="s">
        <v>246</v>
      </c>
      <c r="B35" s="115" t="s">
        <v>24</v>
      </c>
      <c r="C35" s="149">
        <v>3425</v>
      </c>
      <c r="D35" s="150" t="s">
        <v>604</v>
      </c>
      <c r="E35" t="s">
        <v>2217</v>
      </c>
      <c r="F35">
        <v>934241.74</v>
      </c>
      <c r="G35">
        <v>240977.05</v>
      </c>
      <c r="H35">
        <v>57518.65</v>
      </c>
      <c r="K35">
        <v>441302.36</v>
      </c>
      <c r="L35">
        <v>514506.36</v>
      </c>
      <c r="O35">
        <v>0</v>
      </c>
      <c r="P35">
        <v>15800</v>
      </c>
      <c r="R35">
        <v>33.94</v>
      </c>
      <c r="V35">
        <v>73665.37</v>
      </c>
      <c r="W35">
        <v>2024806.3999999999</v>
      </c>
      <c r="X35">
        <v>172746.75</v>
      </c>
      <c r="AB35">
        <v>15800</v>
      </c>
      <c r="AC35">
        <v>113675</v>
      </c>
      <c r="AF35">
        <v>631.29999999999995</v>
      </c>
      <c r="AL35" s="123">
        <f t="shared" si="5"/>
        <v>1232737.44</v>
      </c>
      <c r="AM35" s="129">
        <f t="shared" si="6"/>
        <v>15833.94</v>
      </c>
      <c r="AN35" s="142">
        <f t="shared" si="7"/>
        <v>1216903.5</v>
      </c>
      <c r="AO35" s="143">
        <f t="shared" si="8"/>
        <v>188546.75</v>
      </c>
      <c r="AP35" s="143">
        <f t="shared" si="9"/>
        <v>114306.3</v>
      </c>
      <c r="AQ35" s="125">
        <f t="shared" si="4"/>
        <v>74240.45</v>
      </c>
    </row>
    <row r="36" spans="1:43" ht="14.4" thickBot="1" x14ac:dyDescent="0.3">
      <c r="A36" s="115" t="s">
        <v>246</v>
      </c>
      <c r="B36" s="115" t="s">
        <v>24</v>
      </c>
      <c r="C36" s="149">
        <v>4047</v>
      </c>
      <c r="D36" s="150" t="s">
        <v>605</v>
      </c>
      <c r="E36" t="s">
        <v>2218</v>
      </c>
      <c r="F36">
        <v>1689278.26</v>
      </c>
      <c r="G36">
        <v>14897.45</v>
      </c>
      <c r="H36">
        <v>52979.49</v>
      </c>
      <c r="K36">
        <v>49260.03</v>
      </c>
      <c r="L36">
        <v>792822.77</v>
      </c>
      <c r="O36">
        <v>2000</v>
      </c>
      <c r="P36">
        <v>62896.66</v>
      </c>
      <c r="R36">
        <v>2387.81</v>
      </c>
      <c r="V36">
        <v>255667.4</v>
      </c>
      <c r="W36">
        <v>2381908.6800000002</v>
      </c>
      <c r="X36">
        <v>81779.899999999994</v>
      </c>
      <c r="AA36">
        <v>183834</v>
      </c>
      <c r="AB36">
        <v>27496.959999999999</v>
      </c>
      <c r="AC36">
        <v>238504</v>
      </c>
      <c r="AF36">
        <v>129301.84</v>
      </c>
      <c r="AG36">
        <v>26336.81</v>
      </c>
      <c r="AK36">
        <v>4590.76</v>
      </c>
      <c r="AL36" s="123">
        <f t="shared" si="5"/>
        <v>1757155.2</v>
      </c>
      <c r="AM36" s="129">
        <f t="shared" si="6"/>
        <v>67284.47</v>
      </c>
      <c r="AN36" s="142">
        <f t="shared" si="7"/>
        <v>1689870.73</v>
      </c>
      <c r="AO36" s="143">
        <f t="shared" si="8"/>
        <v>293110.86000000004</v>
      </c>
      <c r="AP36" s="143">
        <f t="shared" si="9"/>
        <v>398733.41</v>
      </c>
      <c r="AQ36" s="125">
        <f t="shared" si="4"/>
        <v>-105622.54999999993</v>
      </c>
    </row>
    <row r="37" spans="1:43" ht="14.4" thickBot="1" x14ac:dyDescent="0.3">
      <c r="A37" s="115" t="s">
        <v>246</v>
      </c>
      <c r="B37" s="115" t="s">
        <v>24</v>
      </c>
      <c r="C37" s="149">
        <v>3656</v>
      </c>
      <c r="D37" s="150" t="s">
        <v>606</v>
      </c>
      <c r="E37" t="s">
        <v>2219</v>
      </c>
      <c r="F37">
        <v>237169.01</v>
      </c>
      <c r="G37">
        <v>10442.200000000001</v>
      </c>
      <c r="H37">
        <v>103696.74</v>
      </c>
      <c r="K37">
        <v>459734.08</v>
      </c>
      <c r="L37">
        <v>629611.35</v>
      </c>
      <c r="P37">
        <v>52761.9</v>
      </c>
      <c r="R37">
        <v>0</v>
      </c>
      <c r="V37">
        <v>-1340135.28</v>
      </c>
      <c r="W37">
        <v>2692203.68</v>
      </c>
      <c r="X37">
        <v>273562.64</v>
      </c>
      <c r="AA37">
        <v>293244</v>
      </c>
      <c r="AB37">
        <v>19800</v>
      </c>
      <c r="AC37">
        <v>400185</v>
      </c>
      <c r="AF37">
        <v>103925.9</v>
      </c>
      <c r="AG37">
        <v>27273.06</v>
      </c>
      <c r="AK37">
        <v>19399.599999999999</v>
      </c>
      <c r="AL37" s="123">
        <f t="shared" si="5"/>
        <v>351307.95</v>
      </c>
      <c r="AM37" s="129">
        <f t="shared" si="6"/>
        <v>52761.9</v>
      </c>
      <c r="AN37" s="142">
        <f t="shared" si="7"/>
        <v>298546.05</v>
      </c>
      <c r="AO37" s="143">
        <f t="shared" si="8"/>
        <v>586606.64</v>
      </c>
      <c r="AP37" s="143">
        <f t="shared" si="9"/>
        <v>550783.56000000006</v>
      </c>
      <c r="AQ37" s="125">
        <f t="shared" si="4"/>
        <v>35823.079999999958</v>
      </c>
    </row>
    <row r="38" spans="1:43" ht="14.4" thickBot="1" x14ac:dyDescent="0.3">
      <c r="A38" s="115" t="s">
        <v>246</v>
      </c>
      <c r="B38" s="115" t="s">
        <v>24</v>
      </c>
      <c r="C38" s="149">
        <v>3640</v>
      </c>
      <c r="D38" s="150" t="s">
        <v>607</v>
      </c>
      <c r="E38" t="s">
        <v>2220</v>
      </c>
      <c r="F38">
        <v>218567.47</v>
      </c>
      <c r="G38">
        <v>10582</v>
      </c>
      <c r="H38">
        <v>185661.39</v>
      </c>
      <c r="K38">
        <v>62135.72</v>
      </c>
      <c r="L38">
        <v>342592.74</v>
      </c>
      <c r="O38">
        <v>4000</v>
      </c>
      <c r="P38">
        <v>54565.25</v>
      </c>
      <c r="R38">
        <v>0</v>
      </c>
      <c r="V38">
        <v>415875.21</v>
      </c>
      <c r="W38">
        <v>288756.2</v>
      </c>
      <c r="X38">
        <v>225014.49</v>
      </c>
      <c r="AA38">
        <v>105546</v>
      </c>
      <c r="AB38">
        <v>1000</v>
      </c>
      <c r="AC38">
        <v>193192</v>
      </c>
      <c r="AF38">
        <v>60872.25</v>
      </c>
      <c r="AG38">
        <v>13926.58</v>
      </c>
      <c r="AK38">
        <v>7227</v>
      </c>
      <c r="AL38" s="123">
        <f t="shared" si="5"/>
        <v>414810.86</v>
      </c>
      <c r="AM38" s="129">
        <f t="shared" si="6"/>
        <v>58565.25</v>
      </c>
      <c r="AN38" s="142">
        <f t="shared" si="7"/>
        <v>356245.61</v>
      </c>
      <c r="AO38" s="143">
        <f t="shared" si="8"/>
        <v>331560.49</v>
      </c>
      <c r="AP38" s="143">
        <f t="shared" si="9"/>
        <v>275217.83</v>
      </c>
      <c r="AQ38" s="125">
        <f t="shared" si="4"/>
        <v>56342.659999999974</v>
      </c>
    </row>
    <row r="39" spans="1:43" ht="14.4" thickBot="1" x14ac:dyDescent="0.3">
      <c r="A39" s="115" t="s">
        <v>246</v>
      </c>
      <c r="B39" s="115" t="s">
        <v>24</v>
      </c>
      <c r="C39" s="149">
        <v>7398</v>
      </c>
      <c r="D39" s="150" t="s">
        <v>608</v>
      </c>
      <c r="E39" t="s">
        <v>2221</v>
      </c>
      <c r="F39">
        <v>3353729.65</v>
      </c>
      <c r="G39">
        <v>53820.75</v>
      </c>
      <c r="H39">
        <v>166310.95000000001</v>
      </c>
      <c r="K39">
        <v>97559.3</v>
      </c>
      <c r="L39">
        <v>904987.23</v>
      </c>
      <c r="O39">
        <v>8000</v>
      </c>
      <c r="P39">
        <v>62674.33</v>
      </c>
      <c r="R39">
        <v>0</v>
      </c>
      <c r="V39">
        <v>1116500.96</v>
      </c>
      <c r="W39">
        <v>3281518.85</v>
      </c>
      <c r="X39">
        <v>422633.53</v>
      </c>
      <c r="Z39">
        <v>2</v>
      </c>
      <c r="AA39">
        <v>252962.5</v>
      </c>
      <c r="AB39">
        <v>54951.77</v>
      </c>
      <c r="AC39">
        <v>385151.5</v>
      </c>
      <c r="AF39">
        <v>205824.64000000001</v>
      </c>
      <c r="AG39">
        <v>23691.42</v>
      </c>
      <c r="AI39">
        <v>7328.5</v>
      </c>
      <c r="AK39">
        <v>840</v>
      </c>
      <c r="AL39" s="123">
        <f t="shared" si="5"/>
        <v>3573861.35</v>
      </c>
      <c r="AM39" s="129">
        <f t="shared" si="6"/>
        <v>70674.33</v>
      </c>
      <c r="AN39" s="142">
        <f t="shared" si="7"/>
        <v>3503187.02</v>
      </c>
      <c r="AO39" s="143">
        <f t="shared" si="8"/>
        <v>730549.8</v>
      </c>
      <c r="AP39" s="143">
        <f t="shared" si="9"/>
        <v>622836.06000000006</v>
      </c>
      <c r="AQ39" s="125">
        <f t="shared" si="4"/>
        <v>107713.73999999999</v>
      </c>
    </row>
    <row r="40" spans="1:43" ht="14.4" thickBot="1" x14ac:dyDescent="0.3">
      <c r="A40" s="115" t="s">
        <v>246</v>
      </c>
      <c r="B40" s="115" t="s">
        <v>24</v>
      </c>
      <c r="C40" s="149">
        <v>7430</v>
      </c>
      <c r="D40" s="150" t="s">
        <v>609</v>
      </c>
      <c r="E40" t="s">
        <v>2222</v>
      </c>
      <c r="F40">
        <v>1762941.22</v>
      </c>
      <c r="G40">
        <v>28699.19</v>
      </c>
      <c r="H40">
        <v>89258.51</v>
      </c>
      <c r="K40">
        <v>410170.9</v>
      </c>
      <c r="L40">
        <v>424163.29</v>
      </c>
      <c r="O40">
        <v>2850</v>
      </c>
      <c r="P40">
        <v>65784</v>
      </c>
      <c r="R40">
        <v>19</v>
      </c>
      <c r="V40">
        <v>-947247.94</v>
      </c>
      <c r="W40">
        <v>3750097.45</v>
      </c>
      <c r="X40">
        <v>133965.07999999999</v>
      </c>
      <c r="AA40">
        <v>284529</v>
      </c>
      <c r="AB40">
        <v>3720.32</v>
      </c>
      <c r="AC40">
        <v>343768</v>
      </c>
      <c r="AF40">
        <v>186449.13</v>
      </c>
      <c r="AG40">
        <v>20135.87</v>
      </c>
      <c r="AK40">
        <v>28130.799999999999</v>
      </c>
      <c r="AL40" s="123">
        <f t="shared" si="5"/>
        <v>1880898.92</v>
      </c>
      <c r="AM40" s="129">
        <f t="shared" si="6"/>
        <v>68653</v>
      </c>
      <c r="AN40" s="142">
        <f t="shared" si="7"/>
        <v>1812245.92</v>
      </c>
      <c r="AO40" s="143">
        <f t="shared" si="8"/>
        <v>422214.39999999997</v>
      </c>
      <c r="AP40" s="143">
        <f t="shared" si="9"/>
        <v>578483.80000000005</v>
      </c>
      <c r="AQ40" s="125">
        <f t="shared" si="4"/>
        <v>-156269.40000000008</v>
      </c>
    </row>
    <row r="41" spans="1:43" ht="14.4" thickBot="1" x14ac:dyDescent="0.3">
      <c r="A41" s="115" t="s">
        <v>246</v>
      </c>
      <c r="B41" s="115" t="s">
        <v>24</v>
      </c>
      <c r="C41" s="149">
        <v>2978</v>
      </c>
      <c r="D41" s="150" t="s">
        <v>610</v>
      </c>
      <c r="E41" t="s">
        <v>2223</v>
      </c>
      <c r="F41">
        <v>699087.56</v>
      </c>
      <c r="G41">
        <v>7426.17</v>
      </c>
      <c r="H41">
        <v>117655.85</v>
      </c>
      <c r="K41">
        <v>506779.27</v>
      </c>
      <c r="L41">
        <v>247606.19</v>
      </c>
      <c r="O41">
        <v>3400</v>
      </c>
      <c r="P41">
        <v>47428.34</v>
      </c>
      <c r="R41">
        <v>0</v>
      </c>
      <c r="V41">
        <v>-322472.77</v>
      </c>
      <c r="W41">
        <v>1851653.95</v>
      </c>
      <c r="X41">
        <v>188638.39</v>
      </c>
      <c r="AA41">
        <v>203318.5</v>
      </c>
      <c r="AB41">
        <v>4000</v>
      </c>
      <c r="AC41">
        <v>259511.5</v>
      </c>
      <c r="AF41">
        <v>108791.61</v>
      </c>
      <c r="AG41">
        <v>21070.16</v>
      </c>
      <c r="AK41">
        <v>8038.1</v>
      </c>
      <c r="AL41" s="123">
        <f t="shared" si="5"/>
        <v>824169.58000000007</v>
      </c>
      <c r="AM41" s="129">
        <f t="shared" si="6"/>
        <v>50828.34</v>
      </c>
      <c r="AN41" s="142">
        <f t="shared" si="7"/>
        <v>773341.24000000011</v>
      </c>
      <c r="AO41" s="143">
        <f t="shared" si="8"/>
        <v>395956.89</v>
      </c>
      <c r="AP41" s="143">
        <f t="shared" si="9"/>
        <v>397411.36999999994</v>
      </c>
      <c r="AQ41" s="125">
        <f t="shared" si="4"/>
        <v>-1454.4799999999232</v>
      </c>
    </row>
    <row r="42" spans="1:43" ht="14.4" thickBot="1" x14ac:dyDescent="0.3">
      <c r="A42" s="115" t="s">
        <v>246</v>
      </c>
      <c r="B42" s="115" t="s">
        <v>24</v>
      </c>
      <c r="C42" s="149">
        <v>3394</v>
      </c>
      <c r="D42" s="150" t="s">
        <v>611</v>
      </c>
      <c r="E42" t="s">
        <v>2224</v>
      </c>
      <c r="F42">
        <v>509287.89</v>
      </c>
      <c r="G42">
        <v>7554.14</v>
      </c>
      <c r="H42">
        <v>18988.189999999999</v>
      </c>
      <c r="K42">
        <v>70776.259999999995</v>
      </c>
      <c r="L42">
        <v>1027185.9</v>
      </c>
      <c r="O42">
        <v>3000</v>
      </c>
      <c r="P42">
        <v>51812.26</v>
      </c>
      <c r="R42">
        <v>6960.04</v>
      </c>
      <c r="V42">
        <v>-263804.57</v>
      </c>
      <c r="W42">
        <v>1865771.67</v>
      </c>
      <c r="X42">
        <v>198636.89</v>
      </c>
      <c r="AA42">
        <v>54610.5</v>
      </c>
      <c r="AB42">
        <v>43757.29</v>
      </c>
      <c r="AC42">
        <v>173426.5</v>
      </c>
      <c r="AF42">
        <v>121827.1</v>
      </c>
      <c r="AG42">
        <v>28220.11</v>
      </c>
      <c r="AK42">
        <v>3477.99</v>
      </c>
      <c r="AL42" s="123">
        <f t="shared" si="5"/>
        <v>535830.22</v>
      </c>
      <c r="AM42" s="129">
        <f t="shared" si="6"/>
        <v>61772.3</v>
      </c>
      <c r="AN42" s="142">
        <f t="shared" si="7"/>
        <v>474057.92</v>
      </c>
      <c r="AO42" s="143">
        <f t="shared" si="8"/>
        <v>297004.68</v>
      </c>
      <c r="AP42" s="143">
        <f t="shared" si="9"/>
        <v>326951.69999999995</v>
      </c>
      <c r="AQ42" s="125">
        <f t="shared" si="4"/>
        <v>-29947.01999999996</v>
      </c>
    </row>
    <row r="43" spans="1:43" ht="14.4" thickBot="1" x14ac:dyDescent="0.3">
      <c r="A43" s="115" t="s">
        <v>246</v>
      </c>
      <c r="B43" s="115" t="s">
        <v>24</v>
      </c>
      <c r="C43" s="149">
        <v>1969</v>
      </c>
      <c r="D43" s="150" t="s">
        <v>612</v>
      </c>
      <c r="E43" t="s">
        <v>2225</v>
      </c>
      <c r="F43">
        <v>442681.32</v>
      </c>
      <c r="G43">
        <v>3856</v>
      </c>
      <c r="H43">
        <v>88903.25</v>
      </c>
      <c r="K43">
        <v>426974.9</v>
      </c>
      <c r="L43">
        <v>345160.83</v>
      </c>
      <c r="P43">
        <v>43066</v>
      </c>
      <c r="R43">
        <v>3528.01</v>
      </c>
      <c r="V43">
        <v>98932.79</v>
      </c>
      <c r="W43">
        <v>1234901.48</v>
      </c>
      <c r="X43">
        <v>51168.67</v>
      </c>
      <c r="AA43">
        <v>106419.5</v>
      </c>
      <c r="AB43">
        <v>14733.19</v>
      </c>
      <c r="AC43">
        <v>173538.98</v>
      </c>
      <c r="AF43">
        <v>49384.959999999999</v>
      </c>
      <c r="AG43">
        <v>18185.400000000001</v>
      </c>
      <c r="AK43">
        <v>4064</v>
      </c>
      <c r="AL43" s="123">
        <f t="shared" si="5"/>
        <v>535440.57000000007</v>
      </c>
      <c r="AM43" s="129">
        <f t="shared" si="6"/>
        <v>46594.01</v>
      </c>
      <c r="AN43" s="142">
        <f t="shared" si="7"/>
        <v>488846.56000000006</v>
      </c>
      <c r="AO43" s="143">
        <f t="shared" si="8"/>
        <v>172321.36</v>
      </c>
      <c r="AP43" s="143">
        <f t="shared" si="9"/>
        <v>245173.34</v>
      </c>
      <c r="AQ43" s="125">
        <f t="shared" si="4"/>
        <v>-72851.98000000001</v>
      </c>
    </row>
    <row r="44" spans="1:43" ht="14.4" thickBot="1" x14ac:dyDescent="0.3">
      <c r="A44" s="115" t="s">
        <v>246</v>
      </c>
      <c r="B44" s="115" t="s">
        <v>24</v>
      </c>
      <c r="C44" s="149">
        <v>3732</v>
      </c>
      <c r="D44" s="150" t="s">
        <v>613</v>
      </c>
      <c r="E44" t="s">
        <v>2226</v>
      </c>
      <c r="F44">
        <v>836484.84</v>
      </c>
      <c r="G44">
        <v>10016.299999999999</v>
      </c>
      <c r="H44">
        <v>44141.25</v>
      </c>
      <c r="K44">
        <v>390951.41</v>
      </c>
      <c r="L44">
        <v>1238834.26</v>
      </c>
      <c r="O44">
        <v>11300</v>
      </c>
      <c r="P44">
        <v>55428</v>
      </c>
      <c r="R44">
        <v>0</v>
      </c>
      <c r="V44">
        <v>286777.19</v>
      </c>
      <c r="W44">
        <v>2300894.7000000002</v>
      </c>
      <c r="X44">
        <v>61732.23</v>
      </c>
      <c r="AA44">
        <v>135737</v>
      </c>
      <c r="AB44">
        <v>31113.73</v>
      </c>
      <c r="AC44">
        <v>217158</v>
      </c>
      <c r="AD44">
        <v>720</v>
      </c>
      <c r="AF44">
        <v>117859.36</v>
      </c>
      <c r="AG44">
        <v>14693.43</v>
      </c>
      <c r="AK44">
        <v>12124</v>
      </c>
      <c r="AL44" s="123">
        <f t="shared" si="5"/>
        <v>890642.39</v>
      </c>
      <c r="AM44" s="129">
        <f t="shared" si="6"/>
        <v>66728</v>
      </c>
      <c r="AN44" s="142">
        <f t="shared" si="7"/>
        <v>823914.39</v>
      </c>
      <c r="AO44" s="143">
        <f t="shared" si="8"/>
        <v>228582.96000000002</v>
      </c>
      <c r="AP44" s="143">
        <f t="shared" si="9"/>
        <v>362554.79</v>
      </c>
      <c r="AQ44" s="125">
        <f t="shared" si="4"/>
        <v>-133971.82999999996</v>
      </c>
    </row>
    <row r="45" spans="1:43" ht="14.4" thickBot="1" x14ac:dyDescent="0.3">
      <c r="A45" s="115" t="s">
        <v>246</v>
      </c>
      <c r="B45" s="115" t="s">
        <v>24</v>
      </c>
      <c r="C45" s="149">
        <v>3225</v>
      </c>
      <c r="D45" s="150" t="s">
        <v>614</v>
      </c>
      <c r="E45" t="s">
        <v>2227</v>
      </c>
      <c r="F45">
        <v>761534.32</v>
      </c>
      <c r="G45">
        <v>4421.8</v>
      </c>
      <c r="H45">
        <v>50802.44</v>
      </c>
      <c r="K45">
        <v>3404894.68</v>
      </c>
      <c r="L45">
        <v>537598.89</v>
      </c>
      <c r="O45">
        <v>8000</v>
      </c>
      <c r="P45">
        <v>51747.22</v>
      </c>
      <c r="R45">
        <v>0</v>
      </c>
      <c r="V45">
        <v>700164.84</v>
      </c>
      <c r="W45">
        <v>4006426</v>
      </c>
      <c r="X45">
        <v>198773.3</v>
      </c>
      <c r="AA45">
        <v>150894</v>
      </c>
      <c r="AB45">
        <v>3155.76</v>
      </c>
      <c r="AC45">
        <v>225377</v>
      </c>
      <c r="AF45">
        <v>89141.43</v>
      </c>
      <c r="AG45">
        <v>36993.760000000002</v>
      </c>
      <c r="AJ45">
        <v>6473.9</v>
      </c>
      <c r="AK45">
        <v>1922.9</v>
      </c>
      <c r="AL45" s="123">
        <f t="shared" si="5"/>
        <v>816758.56</v>
      </c>
      <c r="AM45" s="129">
        <f t="shared" si="6"/>
        <v>59747.22</v>
      </c>
      <c r="AN45" s="142">
        <f t="shared" si="7"/>
        <v>757011.34000000008</v>
      </c>
      <c r="AO45" s="143">
        <f t="shared" si="8"/>
        <v>352823.06</v>
      </c>
      <c r="AP45" s="143">
        <f t="shared" si="9"/>
        <v>359908.99000000005</v>
      </c>
      <c r="AQ45" s="125">
        <f t="shared" si="4"/>
        <v>-7085.9300000000512</v>
      </c>
    </row>
    <row r="46" spans="1:43" ht="14.4" thickBot="1" x14ac:dyDescent="0.3">
      <c r="A46" s="115" t="s">
        <v>11</v>
      </c>
      <c r="B46" s="115" t="s">
        <v>12</v>
      </c>
      <c r="C46" s="149">
        <v>3207</v>
      </c>
      <c r="D46" s="150" t="s">
        <v>615</v>
      </c>
      <c r="E46" t="s">
        <v>2228</v>
      </c>
      <c r="F46">
        <v>587090.63</v>
      </c>
      <c r="G46">
        <v>374402.44</v>
      </c>
      <c r="H46">
        <v>249901.9</v>
      </c>
      <c r="K46">
        <v>4</v>
      </c>
      <c r="L46">
        <v>427198.3</v>
      </c>
      <c r="P46">
        <v>55017.5</v>
      </c>
      <c r="R46">
        <v>1260</v>
      </c>
      <c r="V46">
        <v>-373048.38</v>
      </c>
      <c r="W46">
        <v>1895478.66</v>
      </c>
      <c r="X46">
        <v>140961.5</v>
      </c>
      <c r="AA46">
        <v>154377.63</v>
      </c>
      <c r="AC46">
        <v>181887.63</v>
      </c>
      <c r="AF46">
        <v>52735.01</v>
      </c>
      <c r="AG46">
        <v>827</v>
      </c>
      <c r="AL46" s="123">
        <f t="shared" si="5"/>
        <v>1211394.97</v>
      </c>
      <c r="AM46" s="129">
        <f t="shared" si="6"/>
        <v>56277.5</v>
      </c>
      <c r="AN46" s="142">
        <f t="shared" si="7"/>
        <v>1155117.47</v>
      </c>
      <c r="AO46" s="143">
        <f t="shared" si="8"/>
        <v>295339.13</v>
      </c>
      <c r="AP46" s="143">
        <f t="shared" si="9"/>
        <v>235449.64</v>
      </c>
      <c r="AQ46" s="125">
        <f t="shared" si="4"/>
        <v>59889.489999999991</v>
      </c>
    </row>
    <row r="47" spans="1:43" ht="14.4" thickBot="1" x14ac:dyDescent="0.3">
      <c r="A47" s="115" t="s">
        <v>11</v>
      </c>
      <c r="B47" s="115" t="s">
        <v>12</v>
      </c>
      <c r="C47" s="116">
        <v>3287</v>
      </c>
      <c r="D47" s="117" t="s">
        <v>616</v>
      </c>
      <c r="E47" t="s">
        <v>2229</v>
      </c>
      <c r="F47">
        <v>189117.53</v>
      </c>
      <c r="G47">
        <v>77166.2</v>
      </c>
      <c r="H47">
        <v>73663.17</v>
      </c>
      <c r="K47">
        <v>465732.6</v>
      </c>
      <c r="L47">
        <v>314205.32</v>
      </c>
      <c r="O47">
        <v>5000</v>
      </c>
      <c r="P47">
        <v>48055.5</v>
      </c>
      <c r="R47">
        <v>3530.79</v>
      </c>
      <c r="V47">
        <v>-1685013.46</v>
      </c>
      <c r="W47">
        <v>2675458.59</v>
      </c>
      <c r="X47">
        <v>180770.77</v>
      </c>
      <c r="AA47">
        <v>239347.24</v>
      </c>
      <c r="AC47">
        <v>273546.23999999999</v>
      </c>
      <c r="AF47">
        <v>55162.5</v>
      </c>
      <c r="AG47">
        <v>6209.42</v>
      </c>
      <c r="AK47">
        <v>12346.45</v>
      </c>
      <c r="AL47" s="123">
        <f t="shared" si="5"/>
        <v>339946.89999999997</v>
      </c>
      <c r="AM47" s="129">
        <f t="shared" si="6"/>
        <v>56586.29</v>
      </c>
      <c r="AN47" s="142">
        <f t="shared" si="7"/>
        <v>283360.61</v>
      </c>
      <c r="AO47" s="143">
        <f t="shared" si="8"/>
        <v>420118.01</v>
      </c>
      <c r="AP47" s="143">
        <f t="shared" si="9"/>
        <v>347264.61</v>
      </c>
      <c r="AQ47" s="125">
        <f t="shared" si="4"/>
        <v>72853.400000000023</v>
      </c>
    </row>
    <row r="48" spans="1:43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617</v>
      </c>
      <c r="E48" t="s">
        <v>2230</v>
      </c>
      <c r="F48">
        <v>312599.59999999998</v>
      </c>
      <c r="G48">
        <v>42171.75</v>
      </c>
      <c r="H48">
        <v>608198.97</v>
      </c>
      <c r="I48"/>
      <c r="J48"/>
      <c r="K48">
        <v>3</v>
      </c>
      <c r="L48">
        <v>119254.84</v>
      </c>
      <c r="M48"/>
      <c r="N48"/>
      <c r="O48">
        <v>10200</v>
      </c>
      <c r="P48">
        <v>90903</v>
      </c>
      <c r="Q48"/>
      <c r="R48">
        <v>15174.29</v>
      </c>
      <c r="S48"/>
      <c r="T48"/>
      <c r="U48"/>
      <c r="V48">
        <v>-557942.41</v>
      </c>
      <c r="W48">
        <v>1985151.03</v>
      </c>
      <c r="X48">
        <v>206764.5</v>
      </c>
      <c r="Y48"/>
      <c r="Z48"/>
      <c r="AA48">
        <v>242239.15</v>
      </c>
      <c r="AB48"/>
      <c r="AC48">
        <v>285681.15000000002</v>
      </c>
      <c r="AD48"/>
      <c r="AE48"/>
      <c r="AF48">
        <v>57725.5</v>
      </c>
      <c r="AG48">
        <v>12849.5</v>
      </c>
      <c r="AH48"/>
      <c r="AI48"/>
      <c r="AJ48"/>
      <c r="AK48">
        <v>554005.25</v>
      </c>
      <c r="AL48" s="123">
        <f t="shared" si="5"/>
        <v>962970.32</v>
      </c>
      <c r="AM48" s="129">
        <f t="shared" si="6"/>
        <v>116277.29000000001</v>
      </c>
      <c r="AN48" s="142">
        <f t="shared" si="7"/>
        <v>846693.02999999991</v>
      </c>
      <c r="AO48" s="143">
        <f t="shared" si="8"/>
        <v>449003.65</v>
      </c>
      <c r="AP48" s="143">
        <f t="shared" si="9"/>
        <v>910261.4</v>
      </c>
      <c r="AQ48" s="125">
        <f t="shared" si="4"/>
        <v>-461257.75</v>
      </c>
    </row>
    <row r="49" spans="1:43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618</v>
      </c>
      <c r="E49" t="s">
        <v>2231</v>
      </c>
      <c r="F49">
        <v>86417.84</v>
      </c>
      <c r="G49">
        <v>78142.66</v>
      </c>
      <c r="H49">
        <v>260769.54</v>
      </c>
      <c r="I49"/>
      <c r="J49"/>
      <c r="K49">
        <v>470365.63</v>
      </c>
      <c r="L49">
        <v>88463.95</v>
      </c>
      <c r="M49"/>
      <c r="N49"/>
      <c r="O49"/>
      <c r="P49">
        <v>30065</v>
      </c>
      <c r="Q49"/>
      <c r="R49"/>
      <c r="S49"/>
      <c r="T49"/>
      <c r="U49">
        <v>-1073643.94</v>
      </c>
      <c r="V49">
        <v>-298600</v>
      </c>
      <c r="W49">
        <v>2326338.5600000001</v>
      </c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 s="123">
        <f t="shared" si="5"/>
        <v>425330.04000000004</v>
      </c>
      <c r="AM49" s="129">
        <f t="shared" si="6"/>
        <v>30065</v>
      </c>
      <c r="AN49" s="142">
        <f t="shared" si="7"/>
        <v>395265.04000000004</v>
      </c>
      <c r="AO49" s="143">
        <f t="shared" si="8"/>
        <v>0</v>
      </c>
      <c r="AP49" s="143">
        <f t="shared" si="9"/>
        <v>0</v>
      </c>
      <c r="AQ49" s="125">
        <f t="shared" si="4"/>
        <v>0</v>
      </c>
    </row>
    <row r="50" spans="1:43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619</v>
      </c>
      <c r="E50" t="s">
        <v>2232</v>
      </c>
      <c r="F50">
        <v>279484.58</v>
      </c>
      <c r="G50">
        <v>242059.14</v>
      </c>
      <c r="H50">
        <v>181294.73</v>
      </c>
      <c r="I50"/>
      <c r="J50"/>
      <c r="K50">
        <v>407592.15</v>
      </c>
      <c r="L50">
        <v>673515.75</v>
      </c>
      <c r="M50"/>
      <c r="N50"/>
      <c r="O50">
        <v>20200</v>
      </c>
      <c r="P50">
        <v>62171.88</v>
      </c>
      <c r="Q50"/>
      <c r="R50">
        <v>1894</v>
      </c>
      <c r="S50"/>
      <c r="T50">
        <v>118506</v>
      </c>
      <c r="U50"/>
      <c r="V50">
        <v>227619.88</v>
      </c>
      <c r="W50">
        <v>1260400.73</v>
      </c>
      <c r="X50">
        <v>206930</v>
      </c>
      <c r="Y50"/>
      <c r="Z50"/>
      <c r="AA50">
        <v>306904.5</v>
      </c>
      <c r="AB50"/>
      <c r="AC50">
        <v>354196.5</v>
      </c>
      <c r="AD50"/>
      <c r="AE50"/>
      <c r="AF50">
        <v>60061.25</v>
      </c>
      <c r="AG50">
        <v>6422.89</v>
      </c>
      <c r="AH50"/>
      <c r="AI50"/>
      <c r="AJ50"/>
      <c r="AK50"/>
      <c r="AL50" s="123">
        <f t="shared" si="5"/>
        <v>702838.45000000007</v>
      </c>
      <c r="AM50" s="129">
        <f t="shared" si="6"/>
        <v>84265.88</v>
      </c>
      <c r="AN50" s="142">
        <f t="shared" si="7"/>
        <v>618572.57000000007</v>
      </c>
      <c r="AO50" s="143">
        <f t="shared" si="8"/>
        <v>513834.5</v>
      </c>
      <c r="AP50" s="143">
        <f t="shared" si="9"/>
        <v>420680.64</v>
      </c>
      <c r="AQ50" s="125">
        <f t="shared" si="4"/>
        <v>93153.859999999986</v>
      </c>
    </row>
    <row r="51" spans="1:43" ht="14.4" thickBot="1" x14ac:dyDescent="0.3">
      <c r="A51" s="115" t="s">
        <v>11</v>
      </c>
      <c r="B51" s="115" t="s">
        <v>12</v>
      </c>
      <c r="C51" s="116">
        <v>2213</v>
      </c>
      <c r="D51" s="117" t="s">
        <v>620</v>
      </c>
      <c r="E51" t="s">
        <v>2233</v>
      </c>
      <c r="F51">
        <v>367851.64</v>
      </c>
      <c r="G51">
        <v>15917.17</v>
      </c>
      <c r="H51">
        <v>230950.91</v>
      </c>
      <c r="K51">
        <v>3</v>
      </c>
      <c r="L51">
        <v>296355.01</v>
      </c>
      <c r="O51">
        <v>6000</v>
      </c>
      <c r="P51">
        <v>30065</v>
      </c>
      <c r="R51">
        <v>0</v>
      </c>
      <c r="T51">
        <v>10</v>
      </c>
      <c r="V51">
        <v>-1382318.82</v>
      </c>
      <c r="W51">
        <v>2172217.19</v>
      </c>
      <c r="X51">
        <v>203254.57</v>
      </c>
      <c r="AA51">
        <v>125000</v>
      </c>
      <c r="AC51">
        <v>186613</v>
      </c>
      <c r="AF51">
        <v>51748.84</v>
      </c>
      <c r="AG51">
        <v>3864.7</v>
      </c>
      <c r="AK51">
        <v>923.67</v>
      </c>
      <c r="AL51" s="123">
        <f t="shared" si="5"/>
        <v>614719.72</v>
      </c>
      <c r="AM51" s="129">
        <f t="shared" si="6"/>
        <v>36065</v>
      </c>
      <c r="AN51" s="142">
        <f t="shared" si="7"/>
        <v>578654.71999999997</v>
      </c>
      <c r="AO51" s="143">
        <f t="shared" si="8"/>
        <v>328254.57</v>
      </c>
      <c r="AP51" s="143">
        <f t="shared" si="9"/>
        <v>243150.21000000002</v>
      </c>
      <c r="AQ51" s="125">
        <f t="shared" si="4"/>
        <v>85104.359999999986</v>
      </c>
    </row>
    <row r="52" spans="1:43" ht="14.4" thickBot="1" x14ac:dyDescent="0.3">
      <c r="A52" s="115" t="s">
        <v>11</v>
      </c>
      <c r="B52" s="115" t="s">
        <v>12</v>
      </c>
      <c r="C52" s="116">
        <v>2562</v>
      </c>
      <c r="D52" s="117" t="s">
        <v>621</v>
      </c>
      <c r="E52" t="s">
        <v>2234</v>
      </c>
      <c r="F52">
        <v>643882.31999999995</v>
      </c>
      <c r="G52">
        <v>105965.16</v>
      </c>
      <c r="H52">
        <v>85294.51</v>
      </c>
      <c r="K52">
        <v>479050.4</v>
      </c>
      <c r="L52">
        <v>-3073214.78</v>
      </c>
      <c r="O52">
        <v>4000</v>
      </c>
      <c r="P52">
        <v>27548.2</v>
      </c>
      <c r="T52">
        <v>1166</v>
      </c>
      <c r="V52">
        <v>-4288040.17</v>
      </c>
      <c r="W52">
        <v>1936400.69</v>
      </c>
      <c r="X52">
        <v>122538.45</v>
      </c>
      <c r="Y52">
        <v>532542</v>
      </c>
      <c r="AA52">
        <v>79220</v>
      </c>
      <c r="AC52">
        <v>113050</v>
      </c>
      <c r="AF52">
        <v>48815.1</v>
      </c>
      <c r="AG52">
        <v>12532.46</v>
      </c>
      <c r="AL52" s="123">
        <f t="shared" si="5"/>
        <v>835141.99</v>
      </c>
      <c r="AM52" s="129">
        <f t="shared" si="6"/>
        <v>31548.2</v>
      </c>
      <c r="AN52" s="142">
        <f t="shared" si="7"/>
        <v>803593.79</v>
      </c>
      <c r="AO52" s="143">
        <f t="shared" si="8"/>
        <v>734300.45</v>
      </c>
      <c r="AP52" s="143">
        <f t="shared" si="9"/>
        <v>174397.56</v>
      </c>
      <c r="AQ52" s="125">
        <f t="shared" si="4"/>
        <v>559902.8899999999</v>
      </c>
    </row>
    <row r="53" spans="1:43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622</v>
      </c>
      <c r="E53" t="s">
        <v>2235</v>
      </c>
      <c r="F53">
        <v>876128.77</v>
      </c>
      <c r="G53">
        <v>0</v>
      </c>
      <c r="H53">
        <v>651268.59</v>
      </c>
      <c r="I53"/>
      <c r="J53"/>
      <c r="K53">
        <v>-11337.95</v>
      </c>
      <c r="L53">
        <v>762030.05</v>
      </c>
      <c r="M53"/>
      <c r="N53"/>
      <c r="O53">
        <v>2500</v>
      </c>
      <c r="P53">
        <v>69537.440000000002</v>
      </c>
      <c r="Q53"/>
      <c r="R53">
        <v>0</v>
      </c>
      <c r="S53"/>
      <c r="T53"/>
      <c r="U53">
        <v>560218.99</v>
      </c>
      <c r="V53">
        <v>261824.08</v>
      </c>
      <c r="W53">
        <v>1262941.0900000001</v>
      </c>
      <c r="X53">
        <v>278893.8</v>
      </c>
      <c r="Y53">
        <v>20884</v>
      </c>
      <c r="Z53"/>
      <c r="AA53">
        <v>296810</v>
      </c>
      <c r="AB53"/>
      <c r="AC53">
        <v>376524</v>
      </c>
      <c r="AD53"/>
      <c r="AE53"/>
      <c r="AF53">
        <v>96624.94</v>
      </c>
      <c r="AG53">
        <v>2371</v>
      </c>
      <c r="AH53"/>
      <c r="AI53"/>
      <c r="AJ53"/>
      <c r="AK53"/>
      <c r="AL53" s="123">
        <f t="shared" si="5"/>
        <v>1527397.3599999999</v>
      </c>
      <c r="AM53" s="129">
        <f t="shared" si="6"/>
        <v>72037.440000000002</v>
      </c>
      <c r="AN53" s="142">
        <f t="shared" si="7"/>
        <v>1455359.92</v>
      </c>
      <c r="AO53" s="143">
        <f t="shared" si="8"/>
        <v>596587.80000000005</v>
      </c>
      <c r="AP53" s="143">
        <f t="shared" si="9"/>
        <v>475519.94</v>
      </c>
      <c r="AQ53" s="125">
        <f t="shared" si="4"/>
        <v>121067.86000000004</v>
      </c>
    </row>
    <row r="54" spans="1:43" ht="14.4" thickBot="1" x14ac:dyDescent="0.3">
      <c r="A54" s="115" t="s">
        <v>11</v>
      </c>
      <c r="B54" s="115" t="s">
        <v>12</v>
      </c>
      <c r="C54" s="116">
        <v>6804</v>
      </c>
      <c r="D54" s="117" t="s">
        <v>623</v>
      </c>
      <c r="E54" t="s">
        <v>2236</v>
      </c>
      <c r="F54">
        <v>744377.94</v>
      </c>
      <c r="G54">
        <v>233455.59</v>
      </c>
      <c r="H54">
        <v>66468.62</v>
      </c>
      <c r="K54">
        <v>68582.740000000005</v>
      </c>
      <c r="L54">
        <v>604306.86</v>
      </c>
      <c r="O54">
        <v>6500</v>
      </c>
      <c r="P54">
        <v>148934.5</v>
      </c>
      <c r="R54">
        <v>2162</v>
      </c>
      <c r="V54">
        <v>-581449.77</v>
      </c>
      <c r="W54">
        <v>1603718.32</v>
      </c>
      <c r="X54">
        <v>640856.19999999995</v>
      </c>
      <c r="AB54">
        <v>240233</v>
      </c>
      <c r="AC54">
        <v>287440</v>
      </c>
      <c r="AF54">
        <v>47742.5</v>
      </c>
      <c r="AG54">
        <v>8580</v>
      </c>
      <c r="AL54" s="123">
        <f t="shared" si="5"/>
        <v>1044302.1499999999</v>
      </c>
      <c r="AM54" s="129">
        <f t="shared" si="6"/>
        <v>157596.5</v>
      </c>
      <c r="AN54" s="142">
        <f t="shared" si="7"/>
        <v>886705.64999999991</v>
      </c>
      <c r="AO54" s="143">
        <f t="shared" si="8"/>
        <v>881089.2</v>
      </c>
      <c r="AP54" s="143">
        <f t="shared" si="9"/>
        <v>343762.5</v>
      </c>
      <c r="AQ54" s="125">
        <f t="shared" si="4"/>
        <v>537326.69999999995</v>
      </c>
    </row>
    <row r="55" spans="1:43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624</v>
      </c>
      <c r="E55" t="s">
        <v>2237</v>
      </c>
      <c r="F55">
        <v>244818.91</v>
      </c>
      <c r="G55">
        <v>371805.18</v>
      </c>
      <c r="H55">
        <v>702633.65</v>
      </c>
      <c r="I55"/>
      <c r="J55"/>
      <c r="K55">
        <v>-161377.49</v>
      </c>
      <c r="L55">
        <v>256238.62</v>
      </c>
      <c r="M55"/>
      <c r="N55"/>
      <c r="O55"/>
      <c r="P55">
        <v>98341.25</v>
      </c>
      <c r="Q55"/>
      <c r="R55">
        <v>0</v>
      </c>
      <c r="S55"/>
      <c r="T55">
        <v>138541.70000000001</v>
      </c>
      <c r="U55"/>
      <c r="V55">
        <v>-1230371.44</v>
      </c>
      <c r="W55">
        <v>2378594.3199999998</v>
      </c>
      <c r="X55">
        <v>177113.66</v>
      </c>
      <c r="Y55"/>
      <c r="Z55"/>
      <c r="AA55">
        <v>157815</v>
      </c>
      <c r="AB55"/>
      <c r="AC55">
        <v>206548</v>
      </c>
      <c r="AD55"/>
      <c r="AE55"/>
      <c r="AF55">
        <v>87532.25</v>
      </c>
      <c r="AG55">
        <v>11835.37</v>
      </c>
      <c r="AH55"/>
      <c r="AI55"/>
      <c r="AJ55"/>
      <c r="AK55"/>
      <c r="AL55" s="123">
        <f t="shared" si="5"/>
        <v>1319257.74</v>
      </c>
      <c r="AM55" s="129">
        <f t="shared" si="6"/>
        <v>98341.25</v>
      </c>
      <c r="AN55" s="142">
        <f t="shared" si="7"/>
        <v>1220916.49</v>
      </c>
      <c r="AO55" s="143">
        <f t="shared" si="8"/>
        <v>334928.66000000003</v>
      </c>
      <c r="AP55" s="143">
        <f t="shared" si="9"/>
        <v>305915.62</v>
      </c>
      <c r="AQ55" s="125">
        <f t="shared" si="4"/>
        <v>29013.040000000037</v>
      </c>
    </row>
    <row r="56" spans="1:43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625</v>
      </c>
      <c r="E56" t="s">
        <v>2238</v>
      </c>
      <c r="F56">
        <v>134475.57999999999</v>
      </c>
      <c r="G56">
        <v>210826.05</v>
      </c>
      <c r="H56">
        <v>549696.39</v>
      </c>
      <c r="I56"/>
      <c r="J56"/>
      <c r="K56">
        <v>1537566.13</v>
      </c>
      <c r="L56">
        <v>212907.12</v>
      </c>
      <c r="M56"/>
      <c r="N56"/>
      <c r="O56">
        <v>15000</v>
      </c>
      <c r="P56">
        <v>223914.51</v>
      </c>
      <c r="Q56">
        <v>5095</v>
      </c>
      <c r="R56">
        <v>943</v>
      </c>
      <c r="S56"/>
      <c r="T56">
        <v>8320</v>
      </c>
      <c r="U56"/>
      <c r="V56">
        <v>-2160627.86</v>
      </c>
      <c r="W56">
        <v>4446748.38</v>
      </c>
      <c r="X56">
        <v>204363.44</v>
      </c>
      <c r="Y56"/>
      <c r="Z56"/>
      <c r="AA56">
        <v>203178.5</v>
      </c>
      <c r="AB56"/>
      <c r="AC56">
        <v>237555.5</v>
      </c>
      <c r="AD56"/>
      <c r="AE56"/>
      <c r="AF56">
        <v>60908.2</v>
      </c>
      <c r="AG56">
        <v>3000</v>
      </c>
      <c r="AH56"/>
      <c r="AI56"/>
      <c r="AJ56"/>
      <c r="AK56"/>
      <c r="AL56" s="123">
        <f t="shared" si="5"/>
        <v>894998.02</v>
      </c>
      <c r="AM56" s="129">
        <f t="shared" si="6"/>
        <v>244952.51</v>
      </c>
      <c r="AN56" s="142">
        <f t="shared" si="7"/>
        <v>650045.51</v>
      </c>
      <c r="AO56" s="143">
        <f t="shared" si="8"/>
        <v>407541.94</v>
      </c>
      <c r="AP56" s="143">
        <f t="shared" si="9"/>
        <v>301463.7</v>
      </c>
      <c r="AQ56" s="125">
        <f t="shared" si="4"/>
        <v>106078.23999999999</v>
      </c>
    </row>
    <row r="57" spans="1:43" ht="14.4" thickBot="1" x14ac:dyDescent="0.3">
      <c r="A57" s="115" t="s">
        <v>13</v>
      </c>
      <c r="B57" s="115" t="s">
        <v>14</v>
      </c>
      <c r="C57" s="116">
        <v>4721</v>
      </c>
      <c r="D57" s="117" t="s">
        <v>626</v>
      </c>
      <c r="E57" t="s">
        <v>2239</v>
      </c>
      <c r="F57">
        <v>1986822.74</v>
      </c>
      <c r="G57">
        <v>854098.65</v>
      </c>
      <c r="H57">
        <v>164879.29999999999</v>
      </c>
      <c r="K57">
        <v>708349.89</v>
      </c>
      <c r="L57">
        <v>705130</v>
      </c>
      <c r="O57">
        <v>8430.2999999999993</v>
      </c>
      <c r="P57">
        <v>163155.87</v>
      </c>
      <c r="R57">
        <v>9813.58</v>
      </c>
      <c r="V57">
        <v>1841596.91</v>
      </c>
      <c r="W57">
        <v>2222830.41</v>
      </c>
      <c r="X57">
        <v>428732.08</v>
      </c>
      <c r="AA57">
        <v>83258</v>
      </c>
      <c r="AC57">
        <v>212678</v>
      </c>
      <c r="AF57">
        <v>100071.97</v>
      </c>
      <c r="AG57">
        <v>25786.6</v>
      </c>
      <c r="AL57" s="123">
        <f t="shared" si="5"/>
        <v>3005800.69</v>
      </c>
      <c r="AM57" s="129">
        <f t="shared" si="6"/>
        <v>181399.74999999997</v>
      </c>
      <c r="AN57" s="142">
        <f t="shared" si="7"/>
        <v>2824400.94</v>
      </c>
      <c r="AO57" s="143">
        <f t="shared" si="8"/>
        <v>511990.08</v>
      </c>
      <c r="AP57" s="143">
        <f t="shared" si="9"/>
        <v>338536.56999999995</v>
      </c>
      <c r="AQ57" s="125">
        <f t="shared" si="4"/>
        <v>173453.51000000007</v>
      </c>
    </row>
    <row r="58" spans="1:43" ht="14.4" thickBot="1" x14ac:dyDescent="0.3">
      <c r="A58" s="115" t="s">
        <v>13</v>
      </c>
      <c r="B58" s="115" t="s">
        <v>14</v>
      </c>
      <c r="C58" s="149">
        <v>8384</v>
      </c>
      <c r="D58" s="150" t="s">
        <v>627</v>
      </c>
      <c r="E58" t="s">
        <v>2240</v>
      </c>
      <c r="F58">
        <v>4251907.3899999997</v>
      </c>
      <c r="G58">
        <v>57934.61</v>
      </c>
      <c r="H58">
        <v>142520.26</v>
      </c>
      <c r="K58">
        <v>1879731.4</v>
      </c>
      <c r="L58">
        <v>3634837.02</v>
      </c>
      <c r="M58">
        <v>9900</v>
      </c>
      <c r="O58">
        <v>56500</v>
      </c>
      <c r="P58">
        <v>88462.94</v>
      </c>
      <c r="R58">
        <v>1341</v>
      </c>
      <c r="V58">
        <v>129309.18</v>
      </c>
      <c r="W58">
        <v>7696912.6699999999</v>
      </c>
      <c r="X58">
        <v>268136.3</v>
      </c>
      <c r="Y58">
        <v>2025748</v>
      </c>
      <c r="AA58">
        <v>388421</v>
      </c>
      <c r="AB58">
        <v>6000</v>
      </c>
      <c r="AC58">
        <v>408568</v>
      </c>
      <c r="AD58">
        <v>1954.23</v>
      </c>
      <c r="AF58">
        <v>258096.31</v>
      </c>
      <c r="AG58">
        <v>15381.87</v>
      </c>
      <c r="AL58" s="123">
        <f t="shared" si="5"/>
        <v>4452362.26</v>
      </c>
      <c r="AM58" s="129">
        <f t="shared" si="6"/>
        <v>146303.94</v>
      </c>
      <c r="AN58" s="142">
        <f t="shared" si="7"/>
        <v>4306058.3199999994</v>
      </c>
      <c r="AO58" s="143">
        <f t="shared" si="8"/>
        <v>2688305.3</v>
      </c>
      <c r="AP58" s="143">
        <f t="shared" si="9"/>
        <v>684000.41</v>
      </c>
      <c r="AQ58" s="125">
        <f t="shared" si="4"/>
        <v>2004304.8899999997</v>
      </c>
    </row>
    <row r="59" spans="1:43" ht="14.4" thickBot="1" x14ac:dyDescent="0.3">
      <c r="A59" s="115" t="s">
        <v>13</v>
      </c>
      <c r="B59" s="115" t="s">
        <v>14</v>
      </c>
      <c r="C59" s="149">
        <v>4586</v>
      </c>
      <c r="D59" s="150" t="s">
        <v>628</v>
      </c>
      <c r="E59" t="s">
        <v>2241</v>
      </c>
      <c r="F59">
        <v>1821925.99</v>
      </c>
      <c r="G59">
        <v>904192.8</v>
      </c>
      <c r="H59">
        <v>712565.08</v>
      </c>
      <c r="K59">
        <v>182836.62</v>
      </c>
      <c r="L59">
        <v>774486.95</v>
      </c>
      <c r="P59">
        <v>565801.03</v>
      </c>
      <c r="V59">
        <v>1636116.07</v>
      </c>
      <c r="W59">
        <v>2082375.6799999999</v>
      </c>
      <c r="X59">
        <v>116514.66</v>
      </c>
      <c r="AF59">
        <v>4800</v>
      </c>
      <c r="AL59" s="123">
        <f t="shared" si="5"/>
        <v>3438683.87</v>
      </c>
      <c r="AM59" s="129">
        <f t="shared" si="6"/>
        <v>565801.03</v>
      </c>
      <c r="AN59" s="142">
        <f t="shared" si="7"/>
        <v>2872882.84</v>
      </c>
      <c r="AO59" s="143">
        <f t="shared" si="8"/>
        <v>116514.66</v>
      </c>
      <c r="AP59" s="143">
        <f t="shared" si="9"/>
        <v>4800</v>
      </c>
      <c r="AQ59" s="125">
        <f t="shared" si="4"/>
        <v>111714.66</v>
      </c>
    </row>
    <row r="60" spans="1:43" ht="14.4" thickBot="1" x14ac:dyDescent="0.3">
      <c r="A60" s="115" t="s">
        <v>13</v>
      </c>
      <c r="B60" s="115" t="s">
        <v>14</v>
      </c>
      <c r="C60" s="149">
        <v>3004</v>
      </c>
      <c r="D60" s="150" t="s">
        <v>629</v>
      </c>
      <c r="E60" t="s">
        <v>2242</v>
      </c>
      <c r="F60">
        <v>525864.03</v>
      </c>
      <c r="G60">
        <v>341388.82</v>
      </c>
      <c r="H60">
        <v>84780.49</v>
      </c>
      <c r="K60">
        <v>3471.01</v>
      </c>
      <c r="L60">
        <v>950531.72</v>
      </c>
      <c r="O60">
        <v>1500</v>
      </c>
      <c r="P60">
        <v>55167.56</v>
      </c>
      <c r="R60">
        <v>2113</v>
      </c>
      <c r="U60">
        <v>1121351.25</v>
      </c>
      <c r="V60">
        <v>-130996.67</v>
      </c>
      <c r="W60">
        <v>817347.69</v>
      </c>
      <c r="X60">
        <v>200149.29</v>
      </c>
      <c r="AA60">
        <v>159790</v>
      </c>
      <c r="AC60">
        <v>218909</v>
      </c>
      <c r="AF60">
        <v>72894.64</v>
      </c>
      <c r="AG60">
        <v>28582.41</v>
      </c>
      <c r="AL60" s="123">
        <f t="shared" si="5"/>
        <v>952033.34000000008</v>
      </c>
      <c r="AM60" s="129">
        <f t="shared" si="6"/>
        <v>58780.56</v>
      </c>
      <c r="AN60" s="142">
        <f t="shared" si="7"/>
        <v>893252.78</v>
      </c>
      <c r="AO60" s="143">
        <f t="shared" si="8"/>
        <v>359939.29000000004</v>
      </c>
      <c r="AP60" s="143">
        <f t="shared" si="9"/>
        <v>320386.05</v>
      </c>
      <c r="AQ60" s="125">
        <f t="shared" si="4"/>
        <v>39553.240000000049</v>
      </c>
    </row>
    <row r="61" spans="1:43" ht="14.4" thickBot="1" x14ac:dyDescent="0.3">
      <c r="A61" s="115" t="s">
        <v>13</v>
      </c>
      <c r="B61" s="115" t="s">
        <v>14</v>
      </c>
      <c r="C61" s="149">
        <v>7236</v>
      </c>
      <c r="D61" s="150" t="s">
        <v>630</v>
      </c>
      <c r="E61" t="s">
        <v>2243</v>
      </c>
      <c r="F61">
        <v>1730691.77</v>
      </c>
      <c r="G61">
        <v>961464.74</v>
      </c>
      <c r="H61">
        <v>237165.67</v>
      </c>
      <c r="K61">
        <v>53364.98</v>
      </c>
      <c r="L61">
        <v>618794.5</v>
      </c>
      <c r="O61">
        <v>4500</v>
      </c>
      <c r="P61">
        <v>53608.39</v>
      </c>
      <c r="R61">
        <v>0</v>
      </c>
      <c r="V61">
        <v>1584130.53</v>
      </c>
      <c r="W61">
        <v>1799262.21</v>
      </c>
      <c r="X61">
        <v>341315.75</v>
      </c>
      <c r="AA61">
        <v>166656</v>
      </c>
      <c r="AB61">
        <v>19200</v>
      </c>
      <c r="AC61">
        <v>226514</v>
      </c>
      <c r="AF61">
        <v>128697.89</v>
      </c>
      <c r="AG61">
        <v>11979.33</v>
      </c>
      <c r="AL61" s="123">
        <f t="shared" si="5"/>
        <v>2929322.1799999997</v>
      </c>
      <c r="AM61" s="129">
        <f t="shared" si="6"/>
        <v>58108.39</v>
      </c>
      <c r="AN61" s="142">
        <f t="shared" si="7"/>
        <v>2871213.7899999996</v>
      </c>
      <c r="AO61" s="143">
        <f t="shared" si="8"/>
        <v>527171.75</v>
      </c>
      <c r="AP61" s="143">
        <f t="shared" si="9"/>
        <v>367191.22000000003</v>
      </c>
      <c r="AQ61" s="125">
        <f t="shared" si="4"/>
        <v>159980.52999999997</v>
      </c>
    </row>
    <row r="62" spans="1:43" ht="14.4" thickBot="1" x14ac:dyDescent="0.3">
      <c r="A62" s="115" t="s">
        <v>13</v>
      </c>
      <c r="B62" s="115" t="s">
        <v>14</v>
      </c>
      <c r="C62" s="149">
        <v>5706</v>
      </c>
      <c r="D62" s="150" t="s">
        <v>631</v>
      </c>
      <c r="E62" t="s">
        <v>2244</v>
      </c>
      <c r="F62">
        <v>1013586.13</v>
      </c>
      <c r="G62">
        <v>3280942.94</v>
      </c>
      <c r="H62">
        <v>212827.93</v>
      </c>
      <c r="K62">
        <v>296732.51</v>
      </c>
      <c r="L62">
        <v>1107702.6000000001</v>
      </c>
      <c r="O62">
        <v>9500</v>
      </c>
      <c r="P62">
        <v>86112.17</v>
      </c>
      <c r="R62">
        <v>1598.95</v>
      </c>
      <c r="V62">
        <v>3203644.11</v>
      </c>
      <c r="W62">
        <v>2590732.39</v>
      </c>
      <c r="X62">
        <v>209771.31</v>
      </c>
      <c r="AA62">
        <v>252959</v>
      </c>
      <c r="AB62">
        <v>4500</v>
      </c>
      <c r="AC62">
        <v>278917</v>
      </c>
      <c r="AF62">
        <v>163328.9</v>
      </c>
      <c r="AG62">
        <v>4779.92</v>
      </c>
      <c r="AL62" s="123">
        <f t="shared" si="5"/>
        <v>4507357</v>
      </c>
      <c r="AM62" s="129">
        <f t="shared" si="6"/>
        <v>97211.12</v>
      </c>
      <c r="AN62" s="142">
        <f t="shared" si="7"/>
        <v>4410145.88</v>
      </c>
      <c r="AO62" s="143">
        <f t="shared" si="8"/>
        <v>467230.31</v>
      </c>
      <c r="AP62" s="143">
        <f t="shared" si="9"/>
        <v>447025.82</v>
      </c>
      <c r="AQ62" s="125">
        <f t="shared" si="4"/>
        <v>20204.489999999991</v>
      </c>
    </row>
    <row r="63" spans="1:43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632</v>
      </c>
      <c r="E63" t="s">
        <v>2245</v>
      </c>
      <c r="F63">
        <v>1794285.31</v>
      </c>
      <c r="G63">
        <v>26352.55</v>
      </c>
      <c r="H63">
        <v>75492.789999999994</v>
      </c>
      <c r="I63"/>
      <c r="J63"/>
      <c r="K63">
        <v>506786.99</v>
      </c>
      <c r="L63">
        <v>917252.16</v>
      </c>
      <c r="M63"/>
      <c r="N63"/>
      <c r="O63">
        <v>9900</v>
      </c>
      <c r="P63">
        <v>63172.36</v>
      </c>
      <c r="Q63"/>
      <c r="R63">
        <v>3137.58</v>
      </c>
      <c r="S63"/>
      <c r="T63"/>
      <c r="U63"/>
      <c r="V63">
        <v>727571.29</v>
      </c>
      <c r="W63">
        <v>2642678.98</v>
      </c>
      <c r="X63">
        <v>26128.42</v>
      </c>
      <c r="Y63"/>
      <c r="Z63"/>
      <c r="AA63">
        <v>142079</v>
      </c>
      <c r="AB63"/>
      <c r="AC63">
        <v>169509</v>
      </c>
      <c r="AD63"/>
      <c r="AE63"/>
      <c r="AF63">
        <v>84511.96</v>
      </c>
      <c r="AG63">
        <v>40476.870000000003</v>
      </c>
      <c r="AH63"/>
      <c r="AI63"/>
      <c r="AJ63"/>
      <c r="AK63"/>
      <c r="AL63" s="123">
        <f t="shared" si="5"/>
        <v>1896130.6500000001</v>
      </c>
      <c r="AM63" s="129">
        <f t="shared" si="6"/>
        <v>76209.94</v>
      </c>
      <c r="AN63" s="142">
        <f t="shared" si="7"/>
        <v>1819920.7100000002</v>
      </c>
      <c r="AO63" s="143">
        <f t="shared" si="8"/>
        <v>168207.41999999998</v>
      </c>
      <c r="AP63" s="143">
        <f t="shared" si="9"/>
        <v>294497.83</v>
      </c>
      <c r="AQ63" s="125">
        <f t="shared" si="4"/>
        <v>-126290.41000000003</v>
      </c>
    </row>
    <row r="64" spans="1:43" ht="14.4" thickBot="1" x14ac:dyDescent="0.3">
      <c r="A64" s="115" t="s">
        <v>13</v>
      </c>
      <c r="B64" s="115" t="s">
        <v>14</v>
      </c>
      <c r="C64" s="149">
        <v>3449</v>
      </c>
      <c r="D64" s="150" t="s">
        <v>633</v>
      </c>
      <c r="E64" t="s">
        <v>2246</v>
      </c>
      <c r="F64">
        <v>899785.19</v>
      </c>
      <c r="G64">
        <v>67039.14</v>
      </c>
      <c r="H64">
        <v>155563.68</v>
      </c>
      <c r="K64">
        <v>319471</v>
      </c>
      <c r="L64">
        <v>1171722.1599999999</v>
      </c>
      <c r="O64">
        <v>1500</v>
      </c>
      <c r="P64">
        <v>64013.16</v>
      </c>
      <c r="R64">
        <v>1245</v>
      </c>
      <c r="V64">
        <v>-309659.59999999998</v>
      </c>
      <c r="W64">
        <v>2996104.65</v>
      </c>
      <c r="X64">
        <v>199585.36</v>
      </c>
      <c r="AA64">
        <v>205330.5</v>
      </c>
      <c r="AB64">
        <v>4000</v>
      </c>
      <c r="AC64">
        <v>236036.5</v>
      </c>
      <c r="AF64">
        <v>294444.2</v>
      </c>
      <c r="AG64">
        <v>9721</v>
      </c>
      <c r="AI64">
        <v>8336.2000000000007</v>
      </c>
      <c r="AL64" s="123">
        <f t="shared" si="5"/>
        <v>1122388.01</v>
      </c>
      <c r="AM64" s="129">
        <f t="shared" si="6"/>
        <v>66758.16</v>
      </c>
      <c r="AN64" s="142">
        <f t="shared" si="7"/>
        <v>1055629.8500000001</v>
      </c>
      <c r="AO64" s="143">
        <f t="shared" si="8"/>
        <v>408915.86</v>
      </c>
      <c r="AP64" s="143">
        <f t="shared" si="9"/>
        <v>548537.89999999991</v>
      </c>
      <c r="AQ64" s="125">
        <f t="shared" si="4"/>
        <v>-139622.03999999992</v>
      </c>
    </row>
    <row r="65" spans="1:43" ht="14.4" thickBot="1" x14ac:dyDescent="0.3">
      <c r="A65" s="115" t="s">
        <v>13</v>
      </c>
      <c r="B65" s="115" t="s">
        <v>14</v>
      </c>
      <c r="C65" s="149">
        <v>4604</v>
      </c>
      <c r="D65" s="150" t="s">
        <v>634</v>
      </c>
      <c r="E65" t="s">
        <v>2247</v>
      </c>
      <c r="F65">
        <v>790746.42</v>
      </c>
      <c r="G65">
        <v>4106.6899999999996</v>
      </c>
      <c r="H65">
        <v>166691.04999999999</v>
      </c>
      <c r="K65">
        <v>1020233.01</v>
      </c>
      <c r="L65">
        <v>803723.02</v>
      </c>
      <c r="O65">
        <v>7840</v>
      </c>
      <c r="P65">
        <v>62254.33</v>
      </c>
      <c r="R65">
        <v>13965.89</v>
      </c>
      <c r="V65">
        <v>-805842.06</v>
      </c>
      <c r="W65">
        <v>3470807.24</v>
      </c>
      <c r="X65">
        <v>174197.63</v>
      </c>
      <c r="AA65">
        <v>171538.5</v>
      </c>
      <c r="AB65">
        <v>4500</v>
      </c>
      <c r="AC65">
        <v>226498.5</v>
      </c>
      <c r="AF65">
        <v>81426.84</v>
      </c>
      <c r="AG65">
        <v>5836</v>
      </c>
      <c r="AL65" s="123">
        <f t="shared" si="5"/>
        <v>961544.15999999992</v>
      </c>
      <c r="AM65" s="129">
        <f t="shared" si="6"/>
        <v>84060.22</v>
      </c>
      <c r="AN65" s="142">
        <f t="shared" si="7"/>
        <v>877483.94</v>
      </c>
      <c r="AO65" s="143">
        <f t="shared" si="8"/>
        <v>350236.13</v>
      </c>
      <c r="AP65" s="143">
        <f t="shared" si="9"/>
        <v>313761.33999999997</v>
      </c>
      <c r="AQ65" s="125">
        <f t="shared" si="4"/>
        <v>36474.790000000037</v>
      </c>
    </row>
    <row r="66" spans="1:43" ht="14.4" thickBot="1" x14ac:dyDescent="0.3">
      <c r="A66" s="115" t="s">
        <v>13</v>
      </c>
      <c r="B66" s="115" t="s">
        <v>14</v>
      </c>
      <c r="C66" s="149">
        <v>2993</v>
      </c>
      <c r="D66" s="150" t="s">
        <v>635</v>
      </c>
      <c r="E66" t="s">
        <v>2248</v>
      </c>
      <c r="F66">
        <v>316827.32</v>
      </c>
      <c r="G66">
        <v>1803389.77</v>
      </c>
      <c r="H66">
        <v>116591.58</v>
      </c>
      <c r="K66">
        <v>102799.32</v>
      </c>
      <c r="L66">
        <v>1162054.8899999999</v>
      </c>
      <c r="O66">
        <v>7900</v>
      </c>
      <c r="P66">
        <v>35313.03</v>
      </c>
      <c r="R66">
        <v>7279.78</v>
      </c>
      <c r="U66">
        <v>1000</v>
      </c>
      <c r="V66">
        <v>1920891.07</v>
      </c>
      <c r="W66">
        <v>1569595.32</v>
      </c>
      <c r="X66">
        <v>151280</v>
      </c>
      <c r="AA66">
        <v>72313.5</v>
      </c>
      <c r="AC66">
        <v>144088.5</v>
      </c>
      <c r="AF66">
        <v>69670.94</v>
      </c>
      <c r="AG66">
        <v>50150.38</v>
      </c>
      <c r="AL66" s="123">
        <f t="shared" si="5"/>
        <v>2236808.67</v>
      </c>
      <c r="AM66" s="129">
        <f t="shared" si="6"/>
        <v>50492.81</v>
      </c>
      <c r="AN66" s="142">
        <f t="shared" si="7"/>
        <v>2186315.86</v>
      </c>
      <c r="AO66" s="143">
        <f t="shared" si="8"/>
        <v>223593.5</v>
      </c>
      <c r="AP66" s="143">
        <f t="shared" si="9"/>
        <v>263909.82</v>
      </c>
      <c r="AQ66" s="125">
        <f t="shared" ref="AQ66:AQ129" si="10">AO66-AP66</f>
        <v>-40316.320000000007</v>
      </c>
    </row>
    <row r="67" spans="1:43" ht="14.4" thickBot="1" x14ac:dyDescent="0.3">
      <c r="A67" s="115" t="s">
        <v>13</v>
      </c>
      <c r="B67" s="115" t="s">
        <v>14</v>
      </c>
      <c r="C67" s="149">
        <v>4393</v>
      </c>
      <c r="D67" s="150" t="s">
        <v>636</v>
      </c>
      <c r="E67" t="s">
        <v>2249</v>
      </c>
      <c r="F67">
        <v>358728.73</v>
      </c>
      <c r="G67">
        <v>673217.98</v>
      </c>
      <c r="H67">
        <v>745512.53</v>
      </c>
      <c r="K67">
        <v>582127.12</v>
      </c>
      <c r="L67">
        <v>828049.39</v>
      </c>
      <c r="O67">
        <v>3500</v>
      </c>
      <c r="P67">
        <v>216830.93</v>
      </c>
      <c r="R67">
        <v>2973.44</v>
      </c>
      <c r="V67">
        <v>2123539.19</v>
      </c>
      <c r="W67">
        <v>934454.85</v>
      </c>
      <c r="X67">
        <v>146472.28</v>
      </c>
      <c r="AA67">
        <v>216911</v>
      </c>
      <c r="AB67">
        <v>1500</v>
      </c>
      <c r="AC67">
        <v>248148</v>
      </c>
      <c r="AF67">
        <v>209344.49</v>
      </c>
      <c r="AG67">
        <v>1053.45</v>
      </c>
      <c r="AL67" s="123">
        <f t="shared" si="5"/>
        <v>1777459.24</v>
      </c>
      <c r="AM67" s="129">
        <f t="shared" si="6"/>
        <v>223304.37</v>
      </c>
      <c r="AN67" s="142">
        <f t="shared" si="7"/>
        <v>1554154.87</v>
      </c>
      <c r="AO67" s="143">
        <f t="shared" si="8"/>
        <v>364883.28</v>
      </c>
      <c r="AP67" s="143">
        <f t="shared" si="9"/>
        <v>458545.94</v>
      </c>
      <c r="AQ67" s="125">
        <f t="shared" si="10"/>
        <v>-93662.659999999974</v>
      </c>
    </row>
    <row r="68" spans="1:43" ht="14.4" thickBot="1" x14ac:dyDescent="0.3">
      <c r="A68" s="115" t="s">
        <v>13</v>
      </c>
      <c r="B68" s="115" t="s">
        <v>14</v>
      </c>
      <c r="C68" s="149">
        <v>2760</v>
      </c>
      <c r="D68" s="150" t="s">
        <v>637</v>
      </c>
      <c r="E68" t="s">
        <v>2250</v>
      </c>
      <c r="F68">
        <v>542379.14</v>
      </c>
      <c r="G68">
        <v>78598.55</v>
      </c>
      <c r="H68">
        <v>55005.09</v>
      </c>
      <c r="K68">
        <v>8</v>
      </c>
      <c r="L68">
        <v>422614.76</v>
      </c>
      <c r="O68">
        <v>5500</v>
      </c>
      <c r="P68">
        <v>43427.73</v>
      </c>
      <c r="R68">
        <v>1798</v>
      </c>
      <c r="V68">
        <v>-1496499.35</v>
      </c>
      <c r="W68">
        <v>2618687.59</v>
      </c>
      <c r="X68">
        <v>138265.79999999999</v>
      </c>
      <c r="AA68">
        <v>29296.799999999999</v>
      </c>
      <c r="AC68">
        <v>74246.8</v>
      </c>
      <c r="AF68">
        <v>54567.92</v>
      </c>
      <c r="AG68">
        <v>13056.31</v>
      </c>
      <c r="AH68">
        <v>100000</v>
      </c>
      <c r="AL68" s="123">
        <f t="shared" si="5"/>
        <v>675982.78</v>
      </c>
      <c r="AM68" s="129">
        <f t="shared" si="6"/>
        <v>50725.73</v>
      </c>
      <c r="AN68" s="142">
        <f t="shared" si="7"/>
        <v>625257.05000000005</v>
      </c>
      <c r="AO68" s="143">
        <f t="shared" si="8"/>
        <v>167562.59999999998</v>
      </c>
      <c r="AP68" s="143">
        <f t="shared" si="9"/>
        <v>241871.03</v>
      </c>
      <c r="AQ68" s="125">
        <f t="shared" si="10"/>
        <v>-74308.430000000022</v>
      </c>
    </row>
    <row r="69" spans="1:43" ht="14.4" thickBot="1" x14ac:dyDescent="0.3">
      <c r="A69" s="115" t="s">
        <v>13</v>
      </c>
      <c r="B69" s="115" t="s">
        <v>14</v>
      </c>
      <c r="C69" s="149">
        <v>4335</v>
      </c>
      <c r="D69" s="150" t="s">
        <v>638</v>
      </c>
      <c r="E69" t="s">
        <v>2251</v>
      </c>
      <c r="F69">
        <v>381592.01</v>
      </c>
      <c r="G69">
        <v>1119272.03</v>
      </c>
      <c r="H69">
        <v>140103.49</v>
      </c>
      <c r="K69">
        <v>719.57</v>
      </c>
      <c r="L69">
        <v>1039730.32</v>
      </c>
      <c r="O69">
        <v>4000</v>
      </c>
      <c r="P69">
        <v>46480</v>
      </c>
      <c r="R69">
        <v>2000</v>
      </c>
      <c r="T69">
        <v>2700</v>
      </c>
      <c r="V69">
        <v>699911.6</v>
      </c>
      <c r="W69">
        <v>1881601.57</v>
      </c>
      <c r="X69">
        <v>198673.58</v>
      </c>
      <c r="AA69">
        <v>191333.4</v>
      </c>
      <c r="AB69">
        <v>2500</v>
      </c>
      <c r="AC69">
        <v>232183.4</v>
      </c>
      <c r="AF69">
        <v>91120.84</v>
      </c>
      <c r="AG69">
        <v>24478.49</v>
      </c>
      <c r="AL69" s="123">
        <f t="shared" si="5"/>
        <v>1640967.53</v>
      </c>
      <c r="AM69" s="129">
        <f t="shared" si="6"/>
        <v>52480</v>
      </c>
      <c r="AN69" s="142">
        <f t="shared" si="7"/>
        <v>1588487.53</v>
      </c>
      <c r="AO69" s="143">
        <f t="shared" si="8"/>
        <v>392506.98</v>
      </c>
      <c r="AP69" s="143">
        <f t="shared" si="9"/>
        <v>347782.73</v>
      </c>
      <c r="AQ69" s="125">
        <f t="shared" si="10"/>
        <v>44724.25</v>
      </c>
    </row>
    <row r="70" spans="1:43" ht="14.4" thickBot="1" x14ac:dyDescent="0.3">
      <c r="A70" s="115" t="s">
        <v>13</v>
      </c>
      <c r="B70" s="115" t="s">
        <v>14</v>
      </c>
      <c r="C70" s="149">
        <v>2477</v>
      </c>
      <c r="D70" s="150" t="s">
        <v>639</v>
      </c>
      <c r="E70" t="s">
        <v>2252</v>
      </c>
      <c r="F70">
        <v>84909.93</v>
      </c>
      <c r="G70">
        <v>870977.48</v>
      </c>
      <c r="H70">
        <v>45448.44</v>
      </c>
      <c r="K70">
        <v>5475.02</v>
      </c>
      <c r="L70">
        <v>399315.72</v>
      </c>
      <c r="O70">
        <v>3500</v>
      </c>
      <c r="P70">
        <v>55172.19</v>
      </c>
      <c r="R70">
        <v>1381</v>
      </c>
      <c r="V70">
        <v>-909087.95</v>
      </c>
      <c r="W70">
        <v>2255161.35</v>
      </c>
      <c r="AL70" s="123">
        <f t="shared" si="5"/>
        <v>1001335.8499999999</v>
      </c>
      <c r="AM70" s="129">
        <f t="shared" si="6"/>
        <v>60053.19</v>
      </c>
      <c r="AN70" s="142">
        <f t="shared" si="7"/>
        <v>941282.65999999992</v>
      </c>
      <c r="AO70" s="143">
        <f t="shared" si="8"/>
        <v>0</v>
      </c>
      <c r="AP70" s="143">
        <f t="shared" si="9"/>
        <v>0</v>
      </c>
      <c r="AQ70" s="125">
        <f t="shared" si="10"/>
        <v>0</v>
      </c>
    </row>
    <row r="71" spans="1:43" ht="14.4" thickBot="1" x14ac:dyDescent="0.3">
      <c r="A71" s="115" t="s">
        <v>13</v>
      </c>
      <c r="B71" s="115" t="s">
        <v>14</v>
      </c>
      <c r="C71" s="149">
        <v>5216</v>
      </c>
      <c r="D71" s="150" t="s">
        <v>640</v>
      </c>
      <c r="E71" t="s">
        <v>2253</v>
      </c>
      <c r="F71">
        <v>869319.91</v>
      </c>
      <c r="G71">
        <v>2809831.32</v>
      </c>
      <c r="H71">
        <v>137629.38</v>
      </c>
      <c r="K71">
        <v>260804.49</v>
      </c>
      <c r="L71">
        <v>2896224.08</v>
      </c>
      <c r="O71">
        <v>6500</v>
      </c>
      <c r="P71">
        <v>101735.34</v>
      </c>
      <c r="R71">
        <v>10671.11</v>
      </c>
      <c r="T71">
        <v>57000</v>
      </c>
      <c r="V71">
        <v>4527558.42</v>
      </c>
      <c r="W71">
        <v>2065017.96</v>
      </c>
      <c r="X71">
        <v>303514.27</v>
      </c>
      <c r="Y71">
        <v>135000</v>
      </c>
      <c r="AA71">
        <v>107782</v>
      </c>
      <c r="AC71">
        <v>185032</v>
      </c>
      <c r="AF71">
        <v>144619.79999999999</v>
      </c>
      <c r="AG71">
        <v>11318.12</v>
      </c>
      <c r="AL71" s="123">
        <f t="shared" si="5"/>
        <v>3816780.61</v>
      </c>
      <c r="AM71" s="129">
        <f t="shared" si="6"/>
        <v>118906.45</v>
      </c>
      <c r="AN71" s="142">
        <f t="shared" si="7"/>
        <v>3697874.1599999997</v>
      </c>
      <c r="AO71" s="143">
        <f t="shared" si="8"/>
        <v>546296.27</v>
      </c>
      <c r="AP71" s="143">
        <f t="shared" si="9"/>
        <v>340969.92</v>
      </c>
      <c r="AQ71" s="125">
        <f t="shared" si="10"/>
        <v>205326.35000000003</v>
      </c>
    </row>
    <row r="72" spans="1:43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641</v>
      </c>
      <c r="E72" t="s">
        <v>2254</v>
      </c>
      <c r="F72">
        <v>1701604.25</v>
      </c>
      <c r="G72">
        <v>1074295.8999999999</v>
      </c>
      <c r="H72">
        <v>566125.26</v>
      </c>
      <c r="I72"/>
      <c r="J72"/>
      <c r="K72">
        <v>288972.38</v>
      </c>
      <c r="L72">
        <v>973502.03</v>
      </c>
      <c r="M72"/>
      <c r="N72"/>
      <c r="O72">
        <v>18999.900000000001</v>
      </c>
      <c r="P72">
        <v>395860.7</v>
      </c>
      <c r="Q72"/>
      <c r="R72">
        <v>11225.44</v>
      </c>
      <c r="S72"/>
      <c r="T72">
        <v>85500.01</v>
      </c>
      <c r="U72"/>
      <c r="V72">
        <v>1877439.35</v>
      </c>
      <c r="W72">
        <v>2127187.88</v>
      </c>
      <c r="X72">
        <v>274146.64</v>
      </c>
      <c r="Y72"/>
      <c r="Z72"/>
      <c r="AA72">
        <v>128478.8</v>
      </c>
      <c r="AB72"/>
      <c r="AC72">
        <v>212080.8</v>
      </c>
      <c r="AD72"/>
      <c r="AE72"/>
      <c r="AF72">
        <v>95452.45</v>
      </c>
      <c r="AG72">
        <v>6805.65</v>
      </c>
      <c r="AH72"/>
      <c r="AI72"/>
      <c r="AJ72"/>
      <c r="AK72"/>
      <c r="AL72" s="123">
        <f t="shared" si="5"/>
        <v>3342025.41</v>
      </c>
      <c r="AM72" s="129">
        <f t="shared" si="6"/>
        <v>426086.04000000004</v>
      </c>
      <c r="AN72" s="142">
        <f t="shared" si="7"/>
        <v>2915939.37</v>
      </c>
      <c r="AO72" s="143">
        <f t="shared" si="8"/>
        <v>402625.44</v>
      </c>
      <c r="AP72" s="143">
        <f t="shared" si="9"/>
        <v>314338.90000000002</v>
      </c>
      <c r="AQ72" s="125">
        <f t="shared" si="10"/>
        <v>88286.539999999979</v>
      </c>
    </row>
    <row r="73" spans="1:43" ht="14.4" thickBot="1" x14ac:dyDescent="0.3">
      <c r="A73" s="115" t="s">
        <v>13</v>
      </c>
      <c r="B73" s="115" t="s">
        <v>14</v>
      </c>
      <c r="C73" s="149">
        <v>2866</v>
      </c>
      <c r="D73" s="150" t="s">
        <v>642</v>
      </c>
      <c r="E73" t="s">
        <v>2255</v>
      </c>
      <c r="F73">
        <v>1558477.61</v>
      </c>
      <c r="G73">
        <v>527760.1</v>
      </c>
      <c r="H73">
        <v>87338.04</v>
      </c>
      <c r="K73">
        <v>73979.929999999993</v>
      </c>
      <c r="L73">
        <v>310058.77</v>
      </c>
      <c r="O73">
        <v>6000</v>
      </c>
      <c r="P73">
        <v>55566.52</v>
      </c>
      <c r="R73">
        <v>2995.99</v>
      </c>
      <c r="V73">
        <v>-1966274.27</v>
      </c>
      <c r="W73">
        <v>3692657.78</v>
      </c>
      <c r="X73">
        <v>126104.69</v>
      </c>
      <c r="Y73">
        <v>783150</v>
      </c>
      <c r="AA73">
        <v>244772.5</v>
      </c>
      <c r="AB73">
        <v>14400</v>
      </c>
      <c r="AC73">
        <v>286972.5</v>
      </c>
      <c r="AF73">
        <v>93976.67</v>
      </c>
      <c r="AG73">
        <v>20809.59</v>
      </c>
      <c r="AL73" s="123">
        <f t="shared" si="5"/>
        <v>2173575.75</v>
      </c>
      <c r="AM73" s="129">
        <f t="shared" si="6"/>
        <v>64562.509999999995</v>
      </c>
      <c r="AN73" s="142">
        <f t="shared" si="7"/>
        <v>2109013.2400000002</v>
      </c>
      <c r="AO73" s="143">
        <f t="shared" si="8"/>
        <v>1168427.19</v>
      </c>
      <c r="AP73" s="143">
        <f t="shared" si="9"/>
        <v>401758.76</v>
      </c>
      <c r="AQ73" s="125">
        <f t="shared" si="10"/>
        <v>766668.42999999993</v>
      </c>
    </row>
    <row r="74" spans="1:43" ht="14.4" thickBot="1" x14ac:dyDescent="0.3">
      <c r="A74" s="115" t="s">
        <v>15</v>
      </c>
      <c r="B74" s="115" t="s">
        <v>16</v>
      </c>
      <c r="C74" s="149">
        <v>3680</v>
      </c>
      <c r="D74" s="150" t="s">
        <v>643</v>
      </c>
      <c r="E74" t="s">
        <v>2256</v>
      </c>
      <c r="F74">
        <v>966815.9</v>
      </c>
      <c r="G74">
        <v>171509</v>
      </c>
      <c r="H74">
        <v>50320.51</v>
      </c>
      <c r="K74">
        <v>1303369</v>
      </c>
      <c r="L74">
        <v>450261.6</v>
      </c>
      <c r="P74">
        <v>39058</v>
      </c>
      <c r="R74">
        <v>19</v>
      </c>
      <c r="V74">
        <v>609657.32999999996</v>
      </c>
      <c r="W74">
        <v>2241713.0099999998</v>
      </c>
      <c r="X74">
        <v>192394.81</v>
      </c>
      <c r="AA74">
        <v>186837</v>
      </c>
      <c r="AB74">
        <v>18200</v>
      </c>
      <c r="AC74">
        <v>254528</v>
      </c>
      <c r="AF74">
        <v>61891.92</v>
      </c>
      <c r="AG74">
        <v>29183.22</v>
      </c>
      <c r="AL74" s="123">
        <f t="shared" si="5"/>
        <v>1188645.4099999999</v>
      </c>
      <c r="AM74" s="129">
        <f t="shared" si="6"/>
        <v>39077</v>
      </c>
      <c r="AN74" s="142">
        <f t="shared" si="7"/>
        <v>1149568.4099999999</v>
      </c>
      <c r="AO74" s="143">
        <f t="shared" si="8"/>
        <v>397431.81</v>
      </c>
      <c r="AP74" s="143">
        <f t="shared" si="9"/>
        <v>345603.14</v>
      </c>
      <c r="AQ74" s="125">
        <f t="shared" si="10"/>
        <v>51828.669999999984</v>
      </c>
    </row>
    <row r="75" spans="1:43" ht="14.4" thickBot="1" x14ac:dyDescent="0.3">
      <c r="A75" s="115" t="s">
        <v>15</v>
      </c>
      <c r="B75" s="115" t="s">
        <v>16</v>
      </c>
      <c r="C75" s="149">
        <v>5005</v>
      </c>
      <c r="D75" s="150" t="s">
        <v>644</v>
      </c>
      <c r="E75" t="s">
        <v>2257</v>
      </c>
      <c r="F75">
        <v>647816.93000000005</v>
      </c>
      <c r="G75">
        <v>401290</v>
      </c>
      <c r="H75">
        <v>48249.08</v>
      </c>
      <c r="K75">
        <v>462272.82</v>
      </c>
      <c r="L75">
        <v>266373.7</v>
      </c>
      <c r="O75">
        <v>4500</v>
      </c>
      <c r="P75">
        <v>56601.599999999999</v>
      </c>
      <c r="Q75">
        <v>30000</v>
      </c>
      <c r="R75">
        <v>358.8</v>
      </c>
      <c r="V75">
        <v>-190992.33</v>
      </c>
      <c r="W75">
        <v>1881918.88</v>
      </c>
      <c r="X75">
        <v>309497.49</v>
      </c>
      <c r="AA75">
        <v>210048.5</v>
      </c>
      <c r="AC75">
        <v>259468.5</v>
      </c>
      <c r="AD75">
        <v>1360</v>
      </c>
      <c r="AF75">
        <v>94018.51</v>
      </c>
      <c r="AG75">
        <v>13633.4</v>
      </c>
      <c r="AH75">
        <v>107450</v>
      </c>
      <c r="AL75" s="123">
        <f t="shared" ref="AL75:AL138" si="11">SUM(F75:I75)</f>
        <v>1097356.0100000002</v>
      </c>
      <c r="AM75" s="129">
        <f t="shared" ref="AM75:AM138" si="12">SUM(O75:S75)</f>
        <v>91460.400000000009</v>
      </c>
      <c r="AN75" s="142">
        <f t="shared" ref="AN75:AN138" si="13">AL75-AM75</f>
        <v>1005895.6100000002</v>
      </c>
      <c r="AO75" s="143">
        <f t="shared" ref="AO75:AO138" si="14">SUM(X75:AB75)</f>
        <v>519545.99</v>
      </c>
      <c r="AP75" s="143">
        <f t="shared" ref="AP75:AP138" si="15">SUM(AC75:AK75)</f>
        <v>475930.41000000003</v>
      </c>
      <c r="AQ75" s="125">
        <f t="shared" si="10"/>
        <v>43615.579999999958</v>
      </c>
    </row>
    <row r="76" spans="1:43" ht="14.4" thickBot="1" x14ac:dyDescent="0.3">
      <c r="A76" s="115" t="s">
        <v>15</v>
      </c>
      <c r="B76" s="115" t="s">
        <v>16</v>
      </c>
      <c r="C76" s="149">
        <v>3048</v>
      </c>
      <c r="D76" s="150" t="s">
        <v>645</v>
      </c>
      <c r="E76" t="s">
        <v>2258</v>
      </c>
      <c r="F76">
        <v>515153.08</v>
      </c>
      <c r="G76">
        <v>204050.7</v>
      </c>
      <c r="H76">
        <v>58756.03</v>
      </c>
      <c r="K76">
        <v>123825.82</v>
      </c>
      <c r="L76">
        <v>1107289.44</v>
      </c>
      <c r="P76">
        <v>47057</v>
      </c>
      <c r="Q76">
        <v>15000</v>
      </c>
      <c r="R76">
        <v>9.5</v>
      </c>
      <c r="V76">
        <v>-74066.91</v>
      </c>
      <c r="W76">
        <v>1941230.36</v>
      </c>
      <c r="X76">
        <v>231265.49</v>
      </c>
      <c r="AA76">
        <v>80811.5</v>
      </c>
      <c r="AB76">
        <v>12700</v>
      </c>
      <c r="AC76">
        <v>162770.5</v>
      </c>
      <c r="AF76">
        <v>65371.27</v>
      </c>
      <c r="AG76">
        <v>16790.099999999999</v>
      </c>
      <c r="AL76" s="123">
        <f t="shared" si="11"/>
        <v>777959.81</v>
      </c>
      <c r="AM76" s="129">
        <f t="shared" si="12"/>
        <v>62066.5</v>
      </c>
      <c r="AN76" s="142">
        <f t="shared" si="13"/>
        <v>715893.31</v>
      </c>
      <c r="AO76" s="143">
        <f t="shared" si="14"/>
        <v>324776.99</v>
      </c>
      <c r="AP76" s="143">
        <f t="shared" si="15"/>
        <v>244931.87</v>
      </c>
      <c r="AQ76" s="125">
        <f t="shared" si="10"/>
        <v>79845.119999999995</v>
      </c>
    </row>
    <row r="77" spans="1:43" ht="14.4" thickBot="1" x14ac:dyDescent="0.3">
      <c r="A77" s="115" t="s">
        <v>15</v>
      </c>
      <c r="B77" s="115" t="s">
        <v>16</v>
      </c>
      <c r="C77" s="149">
        <v>6117</v>
      </c>
      <c r="D77" s="150" t="s">
        <v>646</v>
      </c>
      <c r="E77" t="s">
        <v>2259</v>
      </c>
      <c r="F77">
        <v>250895.44</v>
      </c>
      <c r="G77">
        <v>2191096.9500000002</v>
      </c>
      <c r="H77">
        <v>94672.3</v>
      </c>
      <c r="K77">
        <v>493862.08</v>
      </c>
      <c r="L77">
        <v>684380.66</v>
      </c>
      <c r="O77">
        <v>0</v>
      </c>
      <c r="P77">
        <v>166565</v>
      </c>
      <c r="R77">
        <v>2952.7</v>
      </c>
      <c r="T77">
        <v>5000</v>
      </c>
      <c r="V77">
        <v>796340.18</v>
      </c>
      <c r="W77">
        <v>1940061.77</v>
      </c>
      <c r="X77">
        <v>1055173.69</v>
      </c>
      <c r="Y77">
        <v>100</v>
      </c>
      <c r="AC77">
        <v>101628</v>
      </c>
      <c r="AD77">
        <v>2800</v>
      </c>
      <c r="AF77">
        <v>146857.91</v>
      </c>
      <c r="AL77" s="123">
        <f t="shared" si="11"/>
        <v>2536664.69</v>
      </c>
      <c r="AM77" s="129">
        <f t="shared" si="12"/>
        <v>169517.7</v>
      </c>
      <c r="AN77" s="142">
        <f t="shared" si="13"/>
        <v>2367146.9899999998</v>
      </c>
      <c r="AO77" s="143">
        <f t="shared" si="14"/>
        <v>1055273.69</v>
      </c>
      <c r="AP77" s="143">
        <f t="shared" si="15"/>
        <v>251285.91</v>
      </c>
      <c r="AQ77" s="125">
        <f t="shared" si="10"/>
        <v>803987.77999999991</v>
      </c>
    </row>
    <row r="78" spans="1:43" ht="14.4" thickBot="1" x14ac:dyDescent="0.3">
      <c r="A78" s="115" t="s">
        <v>15</v>
      </c>
      <c r="B78" s="115" t="s">
        <v>16</v>
      </c>
      <c r="C78" s="149">
        <v>3261</v>
      </c>
      <c r="D78" s="150" t="s">
        <v>647</v>
      </c>
      <c r="E78" t="s">
        <v>2260</v>
      </c>
      <c r="F78">
        <v>1062158.74</v>
      </c>
      <c r="G78">
        <v>405364.91</v>
      </c>
      <c r="H78">
        <v>5370.54</v>
      </c>
      <c r="K78">
        <v>382670.66</v>
      </c>
      <c r="L78">
        <v>938738.58</v>
      </c>
      <c r="O78">
        <v>0</v>
      </c>
      <c r="P78">
        <v>42040</v>
      </c>
      <c r="R78">
        <v>0</v>
      </c>
      <c r="V78">
        <v>505404.84</v>
      </c>
      <c r="W78">
        <v>2076384.94</v>
      </c>
      <c r="X78">
        <v>207178.12</v>
      </c>
      <c r="AA78">
        <v>51852.5</v>
      </c>
      <c r="AB78">
        <v>101500</v>
      </c>
      <c r="AC78">
        <v>110056.5</v>
      </c>
      <c r="AF78">
        <v>59614.74</v>
      </c>
      <c r="AG78">
        <v>20385.73</v>
      </c>
      <c r="AL78" s="123">
        <f t="shared" si="11"/>
        <v>1472894.19</v>
      </c>
      <c r="AM78" s="129">
        <f t="shared" si="12"/>
        <v>42040</v>
      </c>
      <c r="AN78" s="142">
        <f t="shared" si="13"/>
        <v>1430854.19</v>
      </c>
      <c r="AO78" s="143">
        <f t="shared" si="14"/>
        <v>360530.62</v>
      </c>
      <c r="AP78" s="143">
        <f t="shared" si="15"/>
        <v>190056.97</v>
      </c>
      <c r="AQ78" s="125">
        <f t="shared" si="10"/>
        <v>170473.65</v>
      </c>
    </row>
    <row r="79" spans="1:43" ht="14.4" thickBot="1" x14ac:dyDescent="0.3">
      <c r="A79" s="115" t="s">
        <v>15</v>
      </c>
      <c r="B79" s="115" t="s">
        <v>16</v>
      </c>
      <c r="C79" s="149">
        <v>2381</v>
      </c>
      <c r="D79" s="150" t="s">
        <v>648</v>
      </c>
      <c r="E79" t="s">
        <v>2261</v>
      </c>
      <c r="F79">
        <v>572734.12</v>
      </c>
      <c r="G79">
        <v>0</v>
      </c>
      <c r="H79">
        <v>43018.720000000001</v>
      </c>
      <c r="K79">
        <v>1788794.12</v>
      </c>
      <c r="L79">
        <v>280114.44</v>
      </c>
      <c r="O79">
        <v>0</v>
      </c>
      <c r="P79">
        <v>33980</v>
      </c>
      <c r="Q79">
        <v>108000</v>
      </c>
      <c r="R79">
        <v>0</v>
      </c>
      <c r="T79">
        <v>10000</v>
      </c>
      <c r="V79">
        <v>657589.26</v>
      </c>
      <c r="W79">
        <v>1879892.65</v>
      </c>
      <c r="X79">
        <v>167085.5</v>
      </c>
      <c r="AA79">
        <v>116490.5</v>
      </c>
      <c r="AC79">
        <v>168830.5</v>
      </c>
      <c r="AF79">
        <v>85604.36</v>
      </c>
      <c r="AG79">
        <v>33941.65</v>
      </c>
      <c r="AL79" s="123">
        <f t="shared" si="11"/>
        <v>615752.84</v>
      </c>
      <c r="AM79" s="129">
        <f t="shared" si="12"/>
        <v>141980</v>
      </c>
      <c r="AN79" s="142">
        <f t="shared" si="13"/>
        <v>473772.83999999997</v>
      </c>
      <c r="AO79" s="143">
        <f t="shared" si="14"/>
        <v>283576</v>
      </c>
      <c r="AP79" s="143">
        <f t="shared" si="15"/>
        <v>288376.51</v>
      </c>
      <c r="AQ79" s="125">
        <f t="shared" si="10"/>
        <v>-4800.5100000000093</v>
      </c>
    </row>
    <row r="80" spans="1:43" ht="14.4" thickBot="1" x14ac:dyDescent="0.3">
      <c r="A80" s="115" t="s">
        <v>15</v>
      </c>
      <c r="B80" s="115" t="s">
        <v>16</v>
      </c>
      <c r="C80" s="149">
        <v>2712</v>
      </c>
      <c r="D80" s="150" t="s">
        <v>649</v>
      </c>
      <c r="E80" t="s">
        <v>2262</v>
      </c>
      <c r="F80">
        <v>85891.57</v>
      </c>
      <c r="G80">
        <v>1388068.48</v>
      </c>
      <c r="H80">
        <v>15947.07</v>
      </c>
      <c r="K80">
        <v>446757.37</v>
      </c>
      <c r="L80">
        <v>462969.23</v>
      </c>
      <c r="O80">
        <v>0</v>
      </c>
      <c r="P80">
        <v>72315</v>
      </c>
      <c r="R80">
        <v>2620</v>
      </c>
      <c r="V80">
        <v>429845.01</v>
      </c>
      <c r="W80">
        <v>1840507.51</v>
      </c>
      <c r="X80">
        <v>188811.22</v>
      </c>
      <c r="AA80">
        <v>117020</v>
      </c>
      <c r="AB80">
        <v>20291.5</v>
      </c>
      <c r="AC80">
        <v>180559.5</v>
      </c>
      <c r="AF80">
        <v>64461.7</v>
      </c>
      <c r="AG80">
        <v>26755.32</v>
      </c>
      <c r="AL80" s="123">
        <f t="shared" si="11"/>
        <v>1489907.12</v>
      </c>
      <c r="AM80" s="129">
        <f t="shared" si="12"/>
        <v>74935</v>
      </c>
      <c r="AN80" s="142">
        <f t="shared" si="13"/>
        <v>1414972.12</v>
      </c>
      <c r="AO80" s="143">
        <f t="shared" si="14"/>
        <v>326122.71999999997</v>
      </c>
      <c r="AP80" s="143">
        <f t="shared" si="15"/>
        <v>271776.52</v>
      </c>
      <c r="AQ80" s="125">
        <f t="shared" si="10"/>
        <v>54346.199999999953</v>
      </c>
    </row>
    <row r="81" spans="1:43" ht="14.4" thickBot="1" x14ac:dyDescent="0.3">
      <c r="A81" s="115" t="s">
        <v>15</v>
      </c>
      <c r="B81" s="115" t="s">
        <v>16</v>
      </c>
      <c r="C81" s="149">
        <v>1686</v>
      </c>
      <c r="D81" s="150" t="s">
        <v>650</v>
      </c>
      <c r="E81" t="s">
        <v>2263</v>
      </c>
      <c r="F81">
        <v>195467.87</v>
      </c>
      <c r="G81">
        <v>294781.34999999998</v>
      </c>
      <c r="H81">
        <v>14077.25</v>
      </c>
      <c r="K81">
        <v>1354629.01</v>
      </c>
      <c r="L81">
        <v>25867.41</v>
      </c>
      <c r="P81">
        <v>18490</v>
      </c>
      <c r="R81">
        <v>4307</v>
      </c>
      <c r="V81">
        <v>-456677.45</v>
      </c>
      <c r="W81">
        <v>2241713.0099999998</v>
      </c>
      <c r="X81">
        <v>152704.47</v>
      </c>
      <c r="AB81">
        <v>8200</v>
      </c>
      <c r="AC81">
        <v>44170</v>
      </c>
      <c r="AF81">
        <v>24754.14</v>
      </c>
      <c r="AG81">
        <v>14990</v>
      </c>
      <c r="AL81" s="123">
        <f t="shared" si="11"/>
        <v>504326.47</v>
      </c>
      <c r="AM81" s="129">
        <f t="shared" si="12"/>
        <v>22797</v>
      </c>
      <c r="AN81" s="142">
        <f t="shared" si="13"/>
        <v>481529.47</v>
      </c>
      <c r="AO81" s="143">
        <f t="shared" si="14"/>
        <v>160904.47</v>
      </c>
      <c r="AP81" s="143">
        <f t="shared" si="15"/>
        <v>83914.14</v>
      </c>
      <c r="AQ81" s="125">
        <f t="shared" si="10"/>
        <v>76990.33</v>
      </c>
    </row>
    <row r="82" spans="1:43" ht="14.4" thickBot="1" x14ac:dyDescent="0.3">
      <c r="A82" s="115" t="s">
        <v>15</v>
      </c>
      <c r="B82" s="115" t="s">
        <v>16</v>
      </c>
      <c r="C82" s="149">
        <v>2512</v>
      </c>
      <c r="D82" s="150" t="s">
        <v>651</v>
      </c>
      <c r="E82" t="s">
        <v>2264</v>
      </c>
      <c r="F82">
        <v>401906.13</v>
      </c>
      <c r="G82">
        <v>430531.59</v>
      </c>
      <c r="H82">
        <v>19159.87</v>
      </c>
      <c r="K82">
        <v>53502</v>
      </c>
      <c r="L82">
        <v>102183.11</v>
      </c>
      <c r="O82">
        <v>3000</v>
      </c>
      <c r="P82">
        <v>26476</v>
      </c>
      <c r="R82">
        <v>0</v>
      </c>
      <c r="V82">
        <v>-2271664.4</v>
      </c>
      <c r="W82">
        <v>3200752.69</v>
      </c>
      <c r="X82">
        <v>159128.85999999999</v>
      </c>
      <c r="AA82">
        <v>103236</v>
      </c>
      <c r="AB82">
        <v>13300</v>
      </c>
      <c r="AC82">
        <v>148900</v>
      </c>
      <c r="AE82">
        <v>920</v>
      </c>
      <c r="AF82">
        <v>55418.93</v>
      </c>
      <c r="AG82">
        <v>21707.52</v>
      </c>
      <c r="AL82" s="123">
        <f t="shared" si="11"/>
        <v>851597.59</v>
      </c>
      <c r="AM82" s="129">
        <f t="shared" si="12"/>
        <v>29476</v>
      </c>
      <c r="AN82" s="142">
        <f t="shared" si="13"/>
        <v>822121.59</v>
      </c>
      <c r="AO82" s="143">
        <f t="shared" si="14"/>
        <v>275664.86</v>
      </c>
      <c r="AP82" s="143">
        <f t="shared" si="15"/>
        <v>226946.44999999998</v>
      </c>
      <c r="AQ82" s="125">
        <f t="shared" si="10"/>
        <v>48718.41</v>
      </c>
    </row>
    <row r="83" spans="1:43" ht="14.4" thickBot="1" x14ac:dyDescent="0.3">
      <c r="A83" s="115" t="s">
        <v>255</v>
      </c>
      <c r="B83" s="115" t="s">
        <v>26</v>
      </c>
      <c r="C83" s="149">
        <v>3664</v>
      </c>
      <c r="D83" s="150" t="s">
        <v>652</v>
      </c>
      <c r="E83" t="s">
        <v>2265</v>
      </c>
      <c r="F83">
        <v>615635.96</v>
      </c>
      <c r="G83">
        <v>199783.45</v>
      </c>
      <c r="H83">
        <v>59488.49</v>
      </c>
      <c r="K83">
        <v>-556477.04</v>
      </c>
      <c r="L83">
        <v>1274713.58</v>
      </c>
      <c r="O83">
        <v>4370</v>
      </c>
      <c r="P83">
        <v>34700</v>
      </c>
      <c r="R83">
        <v>125345.12</v>
      </c>
      <c r="V83">
        <v>472979.55</v>
      </c>
      <c r="W83">
        <v>1037408.38</v>
      </c>
      <c r="X83">
        <v>75538.259999999995</v>
      </c>
      <c r="AA83">
        <v>224338</v>
      </c>
      <c r="AB83">
        <v>3000</v>
      </c>
      <c r="AC83">
        <v>267357</v>
      </c>
      <c r="AF83">
        <v>84528.91</v>
      </c>
      <c r="AG83">
        <v>21123.08</v>
      </c>
      <c r="AK83">
        <v>11525.88</v>
      </c>
      <c r="AL83" s="123">
        <f t="shared" si="11"/>
        <v>874907.89999999991</v>
      </c>
      <c r="AM83" s="129">
        <f t="shared" si="12"/>
        <v>164415.12</v>
      </c>
      <c r="AN83" s="142">
        <f t="shared" si="13"/>
        <v>710492.77999999991</v>
      </c>
      <c r="AO83" s="143">
        <f t="shared" si="14"/>
        <v>302876.26</v>
      </c>
      <c r="AP83" s="143">
        <f t="shared" si="15"/>
        <v>384534.87000000005</v>
      </c>
      <c r="AQ83" s="125">
        <f t="shared" si="10"/>
        <v>-81658.610000000044</v>
      </c>
    </row>
    <row r="84" spans="1:43" ht="14.4" thickBot="1" x14ac:dyDescent="0.3">
      <c r="A84" s="115" t="s">
        <v>255</v>
      </c>
      <c r="B84" s="115" t="s">
        <v>26</v>
      </c>
      <c r="C84" s="149">
        <v>7927</v>
      </c>
      <c r="D84" s="150" t="s">
        <v>653</v>
      </c>
      <c r="E84" t="s">
        <v>2266</v>
      </c>
      <c r="F84">
        <v>1715717.51</v>
      </c>
      <c r="G84">
        <v>81151.929999999993</v>
      </c>
      <c r="H84">
        <v>124820.01</v>
      </c>
      <c r="K84">
        <v>1083028.82</v>
      </c>
      <c r="L84">
        <v>837979.72</v>
      </c>
      <c r="O84">
        <v>3900</v>
      </c>
      <c r="P84">
        <v>95758.93</v>
      </c>
      <c r="R84">
        <v>320961.49</v>
      </c>
      <c r="V84">
        <v>-226761.62</v>
      </c>
      <c r="W84">
        <v>3848145.72</v>
      </c>
      <c r="X84">
        <v>114936.99</v>
      </c>
      <c r="Y84">
        <v>23020</v>
      </c>
      <c r="AA84">
        <v>174671</v>
      </c>
      <c r="AC84">
        <v>286710</v>
      </c>
      <c r="AD84">
        <v>4000</v>
      </c>
      <c r="AF84">
        <v>158792.03</v>
      </c>
      <c r="AG84">
        <v>53588.22</v>
      </c>
      <c r="AK84">
        <v>8844.27</v>
      </c>
      <c r="AL84" s="123">
        <f t="shared" si="11"/>
        <v>1921689.45</v>
      </c>
      <c r="AM84" s="129">
        <f t="shared" si="12"/>
        <v>420620.42</v>
      </c>
      <c r="AN84" s="142">
        <f t="shared" si="13"/>
        <v>1501069.03</v>
      </c>
      <c r="AO84" s="143">
        <f t="shared" si="14"/>
        <v>312627.99</v>
      </c>
      <c r="AP84" s="143">
        <f t="shared" si="15"/>
        <v>511934.52</v>
      </c>
      <c r="AQ84" s="125">
        <f t="shared" si="10"/>
        <v>-199306.53000000003</v>
      </c>
    </row>
    <row r="85" spans="1:43" ht="14.4" thickBot="1" x14ac:dyDescent="0.3">
      <c r="A85" s="115" t="s">
        <v>255</v>
      </c>
      <c r="B85" s="115" t="s">
        <v>26</v>
      </c>
      <c r="C85" s="149">
        <v>7609</v>
      </c>
      <c r="D85" s="150" t="s">
        <v>654</v>
      </c>
      <c r="E85" t="s">
        <v>2267</v>
      </c>
      <c r="F85">
        <v>4102440.67</v>
      </c>
      <c r="G85">
        <v>143441.59</v>
      </c>
      <c r="H85">
        <v>146128.32000000001</v>
      </c>
      <c r="K85">
        <v>807141.2</v>
      </c>
      <c r="L85">
        <v>1689154.07</v>
      </c>
      <c r="O85">
        <v>8260</v>
      </c>
      <c r="P85">
        <v>37266.33</v>
      </c>
      <c r="R85">
        <v>1038133.89</v>
      </c>
      <c r="T85">
        <v>25620</v>
      </c>
      <c r="V85">
        <v>3444269.9</v>
      </c>
      <c r="W85">
        <v>2477300.52</v>
      </c>
      <c r="X85">
        <v>83644.11</v>
      </c>
      <c r="AA85">
        <v>173078.51</v>
      </c>
      <c r="AB85">
        <v>1500</v>
      </c>
      <c r="AC85">
        <v>240177.51</v>
      </c>
      <c r="AF85">
        <v>112103.53</v>
      </c>
      <c r="AG85">
        <v>43230.49</v>
      </c>
      <c r="AK85">
        <v>5255.88</v>
      </c>
      <c r="AL85" s="123">
        <f t="shared" si="11"/>
        <v>4392010.58</v>
      </c>
      <c r="AM85" s="129">
        <f t="shared" si="12"/>
        <v>1083660.22</v>
      </c>
      <c r="AN85" s="142">
        <f t="shared" si="13"/>
        <v>3308350.3600000003</v>
      </c>
      <c r="AO85" s="143">
        <f t="shared" si="14"/>
        <v>258222.62</v>
      </c>
      <c r="AP85" s="143">
        <f t="shared" si="15"/>
        <v>400767.41000000003</v>
      </c>
      <c r="AQ85" s="125">
        <f t="shared" si="10"/>
        <v>-142544.79000000004</v>
      </c>
    </row>
    <row r="86" spans="1:43" ht="14.4" thickBot="1" x14ac:dyDescent="0.3">
      <c r="A86" s="115" t="s">
        <v>255</v>
      </c>
      <c r="B86" s="115" t="s">
        <v>26</v>
      </c>
      <c r="C86" s="149">
        <v>6471</v>
      </c>
      <c r="D86" s="150" t="s">
        <v>655</v>
      </c>
      <c r="E86" t="s">
        <v>2268</v>
      </c>
      <c r="F86">
        <v>810647.24</v>
      </c>
      <c r="G86">
        <v>103037.75</v>
      </c>
      <c r="H86">
        <v>256404.43</v>
      </c>
      <c r="K86">
        <v>582293.61</v>
      </c>
      <c r="L86">
        <v>536869.43000000005</v>
      </c>
      <c r="O86">
        <v>2300</v>
      </c>
      <c r="P86">
        <v>65862.37</v>
      </c>
      <c r="R86">
        <v>6657.99</v>
      </c>
      <c r="T86">
        <v>1161392.8</v>
      </c>
      <c r="U86">
        <v>736.99</v>
      </c>
      <c r="V86">
        <v>-412501.31</v>
      </c>
      <c r="W86">
        <v>1537645.9</v>
      </c>
      <c r="X86">
        <v>87735.65</v>
      </c>
      <c r="AA86">
        <v>177520</v>
      </c>
      <c r="AB86">
        <v>7000</v>
      </c>
      <c r="AC86">
        <v>260198</v>
      </c>
      <c r="AE86">
        <v>620</v>
      </c>
      <c r="AF86">
        <v>65635.56</v>
      </c>
      <c r="AG86">
        <v>10441.969999999999</v>
      </c>
      <c r="AK86">
        <v>8202.4</v>
      </c>
      <c r="AL86" s="123">
        <f t="shared" si="11"/>
        <v>1170089.42</v>
      </c>
      <c r="AM86" s="129">
        <f t="shared" si="12"/>
        <v>74820.36</v>
      </c>
      <c r="AN86" s="142">
        <f t="shared" si="13"/>
        <v>1095269.0599999998</v>
      </c>
      <c r="AO86" s="143">
        <f t="shared" si="14"/>
        <v>272255.65000000002</v>
      </c>
      <c r="AP86" s="143">
        <f t="shared" si="15"/>
        <v>345097.93</v>
      </c>
      <c r="AQ86" s="125">
        <f t="shared" si="10"/>
        <v>-72842.27999999997</v>
      </c>
    </row>
    <row r="87" spans="1:43" ht="14.4" thickBot="1" x14ac:dyDescent="0.3">
      <c r="A87" s="115" t="s">
        <v>255</v>
      </c>
      <c r="B87" s="115" t="s">
        <v>26</v>
      </c>
      <c r="C87" s="149">
        <v>4146</v>
      </c>
      <c r="D87" s="150" t="s">
        <v>656</v>
      </c>
      <c r="E87" t="s">
        <v>2269</v>
      </c>
      <c r="F87">
        <v>446626.53</v>
      </c>
      <c r="G87">
        <v>270790.17</v>
      </c>
      <c r="H87">
        <v>160885.94</v>
      </c>
      <c r="I87">
        <v>0</v>
      </c>
      <c r="J87">
        <v>0</v>
      </c>
      <c r="K87">
        <v>1917314.37</v>
      </c>
      <c r="L87">
        <v>657936.11</v>
      </c>
      <c r="M87">
        <v>0</v>
      </c>
      <c r="N87">
        <v>0</v>
      </c>
      <c r="O87">
        <v>0</v>
      </c>
      <c r="P87">
        <v>45430</v>
      </c>
      <c r="Q87">
        <v>0</v>
      </c>
      <c r="R87">
        <v>818023.69</v>
      </c>
      <c r="S87">
        <v>0</v>
      </c>
      <c r="T87">
        <v>2814.5</v>
      </c>
      <c r="U87">
        <v>0</v>
      </c>
      <c r="V87">
        <v>1040104.95</v>
      </c>
      <c r="W87">
        <v>1677376.63</v>
      </c>
      <c r="X87">
        <v>42047.81</v>
      </c>
      <c r="Y87">
        <v>12000</v>
      </c>
      <c r="AA87">
        <v>134906.6</v>
      </c>
      <c r="AB87">
        <v>1500</v>
      </c>
      <c r="AC87">
        <v>214356.6</v>
      </c>
      <c r="AE87">
        <v>2600</v>
      </c>
      <c r="AF87">
        <v>61467.83</v>
      </c>
      <c r="AG87">
        <v>35235.040000000001</v>
      </c>
      <c r="AK87">
        <v>6991.59</v>
      </c>
      <c r="AL87" s="123">
        <f t="shared" si="11"/>
        <v>878302.6399999999</v>
      </c>
      <c r="AM87" s="129">
        <f t="shared" si="12"/>
        <v>863453.69</v>
      </c>
      <c r="AN87" s="142">
        <f t="shared" si="13"/>
        <v>14848.949999999953</v>
      </c>
      <c r="AO87" s="143">
        <f t="shared" si="14"/>
        <v>190454.41</v>
      </c>
      <c r="AP87" s="143">
        <f t="shared" si="15"/>
        <v>320651.06</v>
      </c>
      <c r="AQ87" s="125">
        <f t="shared" si="10"/>
        <v>-130196.65</v>
      </c>
    </row>
    <row r="88" spans="1:43" ht="14.4" thickBot="1" x14ac:dyDescent="0.3">
      <c r="A88" s="115" t="s">
        <v>255</v>
      </c>
      <c r="B88" s="115" t="s">
        <v>26</v>
      </c>
      <c r="C88" s="149">
        <v>8209</v>
      </c>
      <c r="D88" s="150" t="s">
        <v>657</v>
      </c>
      <c r="E88" t="s">
        <v>2270</v>
      </c>
      <c r="F88">
        <v>1519585.23</v>
      </c>
      <c r="G88">
        <v>373654.33</v>
      </c>
      <c r="H88">
        <v>188458.04</v>
      </c>
      <c r="K88">
        <v>421179.37</v>
      </c>
      <c r="L88">
        <v>1110864.1399999999</v>
      </c>
      <c r="O88">
        <v>0</v>
      </c>
      <c r="P88">
        <v>73994</v>
      </c>
      <c r="R88">
        <v>78671.990000000005</v>
      </c>
      <c r="V88">
        <v>1719127.49</v>
      </c>
      <c r="W88">
        <v>1937621.24</v>
      </c>
      <c r="X88">
        <v>177515.64</v>
      </c>
      <c r="Y88">
        <v>9000</v>
      </c>
      <c r="AA88">
        <v>181842.5</v>
      </c>
      <c r="AB88">
        <v>2500</v>
      </c>
      <c r="AC88">
        <v>306426.5</v>
      </c>
      <c r="AD88">
        <v>2640</v>
      </c>
      <c r="AF88">
        <v>188776.85</v>
      </c>
      <c r="AG88">
        <v>40695.160000000003</v>
      </c>
      <c r="AK88">
        <v>27993.24</v>
      </c>
      <c r="AL88" s="123">
        <f t="shared" si="11"/>
        <v>2081697.6</v>
      </c>
      <c r="AM88" s="129">
        <f t="shared" si="12"/>
        <v>152665.99</v>
      </c>
      <c r="AN88" s="142">
        <f t="shared" si="13"/>
        <v>1929031.61</v>
      </c>
      <c r="AO88" s="143">
        <f t="shared" si="14"/>
        <v>370858.14</v>
      </c>
      <c r="AP88" s="143">
        <f t="shared" si="15"/>
        <v>566531.75</v>
      </c>
      <c r="AQ88" s="125">
        <f t="shared" si="10"/>
        <v>-195673.61</v>
      </c>
    </row>
    <row r="89" spans="1:43" ht="14.4" thickBot="1" x14ac:dyDescent="0.3">
      <c r="A89" s="115" t="s">
        <v>255</v>
      </c>
      <c r="B89" s="115" t="s">
        <v>26</v>
      </c>
      <c r="C89" s="149">
        <v>4164</v>
      </c>
      <c r="D89" s="150" t="s">
        <v>658</v>
      </c>
      <c r="E89" t="s">
        <v>2271</v>
      </c>
      <c r="F89">
        <v>387202.06</v>
      </c>
      <c r="G89">
        <v>37495.599999999999</v>
      </c>
      <c r="H89">
        <v>162593.59</v>
      </c>
      <c r="K89">
        <v>379158.56</v>
      </c>
      <c r="L89">
        <v>713635.51</v>
      </c>
      <c r="O89">
        <v>7050</v>
      </c>
      <c r="P89">
        <v>98470</v>
      </c>
      <c r="Q89">
        <v>113679.16</v>
      </c>
      <c r="R89">
        <v>981511</v>
      </c>
      <c r="T89">
        <v>132392.32999999999</v>
      </c>
      <c r="V89">
        <v>-3903860.89</v>
      </c>
      <c r="W89">
        <v>4355323.6100000003</v>
      </c>
      <c r="X89">
        <v>57368.68</v>
      </c>
      <c r="AA89">
        <v>135548.64000000001</v>
      </c>
      <c r="AB89">
        <v>1500</v>
      </c>
      <c r="AC89">
        <v>215458.64</v>
      </c>
      <c r="AF89">
        <v>51504</v>
      </c>
      <c r="AG89">
        <v>21856.3</v>
      </c>
      <c r="AK89">
        <v>10078.27</v>
      </c>
      <c r="AL89" s="123">
        <f t="shared" si="11"/>
        <v>587291.25</v>
      </c>
      <c r="AM89" s="129">
        <f t="shared" si="12"/>
        <v>1200710.1599999999</v>
      </c>
      <c r="AN89" s="142">
        <f t="shared" si="13"/>
        <v>-613418.90999999992</v>
      </c>
      <c r="AO89" s="143">
        <f t="shared" si="14"/>
        <v>194417.32</v>
      </c>
      <c r="AP89" s="143">
        <f t="shared" si="15"/>
        <v>298897.21000000002</v>
      </c>
      <c r="AQ89" s="125">
        <f t="shared" si="10"/>
        <v>-104479.89000000001</v>
      </c>
    </row>
    <row r="90" spans="1:43" ht="14.4" thickBot="1" x14ac:dyDescent="0.3">
      <c r="A90" s="115" t="s">
        <v>255</v>
      </c>
      <c r="B90" s="115" t="s">
        <v>26</v>
      </c>
      <c r="C90" s="149">
        <v>5920</v>
      </c>
      <c r="D90" s="150" t="s">
        <v>659</v>
      </c>
      <c r="E90" t="s">
        <v>2272</v>
      </c>
      <c r="F90">
        <v>1535249.09</v>
      </c>
      <c r="G90">
        <v>91862.77</v>
      </c>
      <c r="H90">
        <v>93359.66</v>
      </c>
      <c r="K90">
        <v>533858.1</v>
      </c>
      <c r="L90">
        <v>1192553.31</v>
      </c>
      <c r="O90">
        <v>4500</v>
      </c>
      <c r="P90">
        <v>47806.83</v>
      </c>
      <c r="R90">
        <v>191352.89</v>
      </c>
      <c r="V90">
        <v>1023918.23</v>
      </c>
      <c r="W90">
        <v>2312272.9300000002</v>
      </c>
      <c r="X90">
        <v>83135.789999999994</v>
      </c>
      <c r="AA90">
        <v>228686.5</v>
      </c>
      <c r="AB90">
        <v>7500</v>
      </c>
      <c r="AC90">
        <v>309451.5</v>
      </c>
      <c r="AF90">
        <v>110401.71</v>
      </c>
      <c r="AG90">
        <v>16385.53</v>
      </c>
      <c r="AK90">
        <v>16051.5</v>
      </c>
      <c r="AL90" s="123">
        <f t="shared" si="11"/>
        <v>1720471.52</v>
      </c>
      <c r="AM90" s="129">
        <f t="shared" si="12"/>
        <v>243659.72000000003</v>
      </c>
      <c r="AN90" s="142">
        <f t="shared" si="13"/>
        <v>1476811.8</v>
      </c>
      <c r="AO90" s="143">
        <f t="shared" si="14"/>
        <v>319322.28999999998</v>
      </c>
      <c r="AP90" s="143">
        <f t="shared" si="15"/>
        <v>452290.24</v>
      </c>
      <c r="AQ90" s="125">
        <f t="shared" si="10"/>
        <v>-132967.95000000001</v>
      </c>
    </row>
    <row r="91" spans="1:43" ht="14.4" thickBot="1" x14ac:dyDescent="0.3">
      <c r="A91" s="115" t="s">
        <v>255</v>
      </c>
      <c r="B91" s="115" t="s">
        <v>26</v>
      </c>
      <c r="C91" s="149">
        <v>4614</v>
      </c>
      <c r="D91" s="150" t="s">
        <v>660</v>
      </c>
      <c r="E91" t="s">
        <v>2273</v>
      </c>
      <c r="F91">
        <v>1432138.31</v>
      </c>
      <c r="G91">
        <v>107952.48</v>
      </c>
      <c r="H91">
        <v>78704.86</v>
      </c>
      <c r="K91">
        <v>604113.51</v>
      </c>
      <c r="L91">
        <v>505091.37</v>
      </c>
      <c r="O91">
        <v>4000</v>
      </c>
      <c r="P91">
        <v>43435.77</v>
      </c>
      <c r="R91">
        <v>33346.730000000003</v>
      </c>
      <c r="V91">
        <v>1167755.81</v>
      </c>
      <c r="W91">
        <v>1586779.38</v>
      </c>
      <c r="X91">
        <v>66621.240000000005</v>
      </c>
      <c r="Y91">
        <v>6300</v>
      </c>
      <c r="AA91">
        <v>132072.5</v>
      </c>
      <c r="AB91">
        <v>1500</v>
      </c>
      <c r="AC91">
        <v>186133.5</v>
      </c>
      <c r="AF91">
        <v>87840.53</v>
      </c>
      <c r="AG91">
        <v>32035.360000000001</v>
      </c>
      <c r="AK91">
        <v>7801.51</v>
      </c>
      <c r="AL91" s="123">
        <f t="shared" si="11"/>
        <v>1618795.6500000001</v>
      </c>
      <c r="AM91" s="129">
        <f t="shared" si="12"/>
        <v>80782.5</v>
      </c>
      <c r="AN91" s="142">
        <f t="shared" si="13"/>
        <v>1538013.1500000001</v>
      </c>
      <c r="AO91" s="143">
        <f t="shared" si="14"/>
        <v>206493.74</v>
      </c>
      <c r="AP91" s="143">
        <f t="shared" si="15"/>
        <v>313810.90000000002</v>
      </c>
      <c r="AQ91" s="125">
        <f t="shared" si="10"/>
        <v>-107317.16000000003</v>
      </c>
    </row>
    <row r="92" spans="1:43" ht="14.4" thickBot="1" x14ac:dyDescent="0.3">
      <c r="A92" s="115" t="s">
        <v>255</v>
      </c>
      <c r="B92" s="115" t="s">
        <v>26</v>
      </c>
      <c r="C92" s="149">
        <v>6523</v>
      </c>
      <c r="D92" s="150" t="s">
        <v>661</v>
      </c>
      <c r="E92" t="s">
        <v>2274</v>
      </c>
      <c r="F92">
        <v>2444556.56</v>
      </c>
      <c r="G92">
        <v>213340</v>
      </c>
      <c r="H92">
        <v>220576.88</v>
      </c>
      <c r="K92">
        <v>990745.47</v>
      </c>
      <c r="L92">
        <v>874538.33</v>
      </c>
      <c r="O92">
        <v>3100</v>
      </c>
      <c r="P92">
        <v>49254.93</v>
      </c>
      <c r="R92">
        <v>100.1</v>
      </c>
      <c r="V92">
        <v>532923.74</v>
      </c>
      <c r="W92">
        <v>4249528.84</v>
      </c>
      <c r="X92">
        <v>101027.37</v>
      </c>
      <c r="AA92">
        <v>187250.5</v>
      </c>
      <c r="AC92">
        <v>230906.5</v>
      </c>
      <c r="AF92">
        <v>116744.27</v>
      </c>
      <c r="AG92">
        <v>26328.2</v>
      </c>
      <c r="AK92">
        <v>5449.27</v>
      </c>
      <c r="AL92" s="123">
        <f t="shared" si="11"/>
        <v>2878473.44</v>
      </c>
      <c r="AM92" s="129">
        <f t="shared" si="12"/>
        <v>52455.03</v>
      </c>
      <c r="AN92" s="142">
        <f t="shared" si="13"/>
        <v>2826018.41</v>
      </c>
      <c r="AO92" s="143">
        <f t="shared" si="14"/>
        <v>288277.87</v>
      </c>
      <c r="AP92" s="143">
        <f t="shared" si="15"/>
        <v>379428.24000000005</v>
      </c>
      <c r="AQ92" s="125">
        <f t="shared" si="10"/>
        <v>-91150.370000000054</v>
      </c>
    </row>
    <row r="93" spans="1:43" ht="14.4" thickBot="1" x14ac:dyDescent="0.3">
      <c r="A93" s="115" t="s">
        <v>255</v>
      </c>
      <c r="B93" s="115" t="s">
        <v>26</v>
      </c>
      <c r="C93" s="149">
        <v>4131</v>
      </c>
      <c r="D93" s="150" t="s">
        <v>662</v>
      </c>
      <c r="E93" t="s">
        <v>2275</v>
      </c>
      <c r="F93">
        <v>1721390.31</v>
      </c>
      <c r="G93">
        <v>97472.04</v>
      </c>
      <c r="H93">
        <v>112443.6</v>
      </c>
      <c r="K93">
        <v>271827.48</v>
      </c>
      <c r="L93">
        <v>943769.14</v>
      </c>
      <c r="O93">
        <v>3000</v>
      </c>
      <c r="P93">
        <v>52301.93</v>
      </c>
      <c r="R93">
        <v>104984.99</v>
      </c>
      <c r="V93">
        <v>1157627.49</v>
      </c>
      <c r="W93">
        <v>1939533.85</v>
      </c>
      <c r="X93">
        <v>55404.4</v>
      </c>
      <c r="Y93">
        <v>29100</v>
      </c>
      <c r="AA93">
        <v>176942.5</v>
      </c>
      <c r="AB93">
        <v>2500</v>
      </c>
      <c r="AC93">
        <v>236791.5</v>
      </c>
      <c r="AF93">
        <v>93772.09</v>
      </c>
      <c r="AG93">
        <v>32138</v>
      </c>
      <c r="AK93">
        <v>11791</v>
      </c>
      <c r="AL93" s="123">
        <f t="shared" si="11"/>
        <v>1931305.9500000002</v>
      </c>
      <c r="AM93" s="129">
        <f t="shared" si="12"/>
        <v>160286.92000000001</v>
      </c>
      <c r="AN93" s="142">
        <f t="shared" si="13"/>
        <v>1771019.0300000003</v>
      </c>
      <c r="AO93" s="143">
        <f t="shared" si="14"/>
        <v>263946.90000000002</v>
      </c>
      <c r="AP93" s="143">
        <f t="shared" si="15"/>
        <v>374492.58999999997</v>
      </c>
      <c r="AQ93" s="125">
        <f t="shared" si="10"/>
        <v>-110545.68999999994</v>
      </c>
    </row>
    <row r="94" spans="1:43" ht="14.4" thickBot="1" x14ac:dyDescent="0.3">
      <c r="A94" s="115" t="s">
        <v>255</v>
      </c>
      <c r="B94" s="115" t="s">
        <v>26</v>
      </c>
      <c r="C94" s="149">
        <v>5378</v>
      </c>
      <c r="D94" s="150" t="s">
        <v>663</v>
      </c>
      <c r="E94" t="s">
        <v>2276</v>
      </c>
      <c r="F94">
        <v>416052.03</v>
      </c>
      <c r="G94">
        <v>193059.26</v>
      </c>
      <c r="H94">
        <v>88871.7</v>
      </c>
      <c r="K94">
        <v>1202754.3899999999</v>
      </c>
      <c r="L94">
        <v>844340.55</v>
      </c>
      <c r="O94">
        <v>4150</v>
      </c>
      <c r="P94">
        <v>43742.2</v>
      </c>
      <c r="R94">
        <v>109608.2</v>
      </c>
      <c r="V94">
        <v>217605.77</v>
      </c>
      <c r="W94">
        <v>2506558.63</v>
      </c>
      <c r="X94">
        <v>70556.67</v>
      </c>
      <c r="AA94">
        <v>134096.5</v>
      </c>
      <c r="AB94">
        <v>2500</v>
      </c>
      <c r="AC94">
        <v>212019.5</v>
      </c>
      <c r="AF94">
        <v>93913.45</v>
      </c>
      <c r="AG94">
        <v>33406.589999999997</v>
      </c>
      <c r="AK94">
        <v>4400.5</v>
      </c>
      <c r="AL94" s="123">
        <f t="shared" si="11"/>
        <v>697982.99</v>
      </c>
      <c r="AM94" s="129">
        <f t="shared" si="12"/>
        <v>157500.4</v>
      </c>
      <c r="AN94" s="142">
        <f t="shared" si="13"/>
        <v>540482.59</v>
      </c>
      <c r="AO94" s="143">
        <f t="shared" si="14"/>
        <v>207153.16999999998</v>
      </c>
      <c r="AP94" s="143">
        <f t="shared" si="15"/>
        <v>343740.04000000004</v>
      </c>
      <c r="AQ94" s="125">
        <f t="shared" si="10"/>
        <v>-136586.87000000005</v>
      </c>
    </row>
    <row r="95" spans="1:43" ht="14.4" thickBot="1" x14ac:dyDescent="0.3">
      <c r="A95" s="115" t="s">
        <v>255</v>
      </c>
      <c r="B95" s="115" t="s">
        <v>26</v>
      </c>
      <c r="C95" s="149">
        <v>4212</v>
      </c>
      <c r="D95" s="150" t="s">
        <v>664</v>
      </c>
      <c r="E95" t="s">
        <v>2277</v>
      </c>
      <c r="F95">
        <v>925107.57</v>
      </c>
      <c r="G95">
        <v>350452.54</v>
      </c>
      <c r="H95">
        <v>147585.96</v>
      </c>
      <c r="I95">
        <v>0</v>
      </c>
      <c r="J95">
        <v>0</v>
      </c>
      <c r="K95">
        <v>2036517.12</v>
      </c>
      <c r="L95">
        <v>780667.57</v>
      </c>
      <c r="M95">
        <v>0</v>
      </c>
      <c r="N95">
        <v>0</v>
      </c>
      <c r="O95">
        <v>14610</v>
      </c>
      <c r="P95">
        <v>69970</v>
      </c>
      <c r="Q95">
        <v>0</v>
      </c>
      <c r="R95">
        <v>120.85</v>
      </c>
      <c r="S95">
        <v>0</v>
      </c>
      <c r="T95">
        <v>0</v>
      </c>
      <c r="U95">
        <v>0</v>
      </c>
      <c r="V95">
        <v>2708272.76</v>
      </c>
      <c r="W95">
        <v>1606333.65</v>
      </c>
      <c r="X95">
        <v>95436.76</v>
      </c>
      <c r="AA95">
        <v>272632.5</v>
      </c>
      <c r="AB95">
        <v>4000</v>
      </c>
      <c r="AC95">
        <v>338727.5</v>
      </c>
      <c r="AF95">
        <v>141643.03</v>
      </c>
      <c r="AG95">
        <v>33025.86</v>
      </c>
      <c r="AK95">
        <v>17649.37</v>
      </c>
      <c r="AL95" s="123">
        <f t="shared" si="11"/>
        <v>1423146.0699999998</v>
      </c>
      <c r="AM95" s="129">
        <f t="shared" si="12"/>
        <v>84700.85</v>
      </c>
      <c r="AN95" s="142">
        <f t="shared" si="13"/>
        <v>1338445.2199999997</v>
      </c>
      <c r="AO95" s="143">
        <f t="shared" si="14"/>
        <v>372069.26</v>
      </c>
      <c r="AP95" s="143">
        <f t="shared" si="15"/>
        <v>531045.76</v>
      </c>
      <c r="AQ95" s="125">
        <f t="shared" si="10"/>
        <v>-158976.5</v>
      </c>
    </row>
    <row r="96" spans="1:43" ht="14.4" thickBot="1" x14ac:dyDescent="0.3">
      <c r="A96" s="115" t="s">
        <v>255</v>
      </c>
      <c r="B96" s="115" t="s">
        <v>26</v>
      </c>
      <c r="C96" s="149">
        <v>3326</v>
      </c>
      <c r="D96" s="150" t="s">
        <v>665</v>
      </c>
      <c r="E96" t="s">
        <v>2278</v>
      </c>
      <c r="F96">
        <v>1299332.96</v>
      </c>
      <c r="G96">
        <v>112016.78</v>
      </c>
      <c r="H96">
        <v>84604.77</v>
      </c>
      <c r="K96">
        <v>732422.48</v>
      </c>
      <c r="L96">
        <v>1177277.1399999999</v>
      </c>
      <c r="O96">
        <v>1900</v>
      </c>
      <c r="P96">
        <v>58685.41</v>
      </c>
      <c r="R96">
        <v>92702.45</v>
      </c>
      <c r="V96">
        <v>846667.14</v>
      </c>
      <c r="W96">
        <v>2538238.23</v>
      </c>
      <c r="X96">
        <v>72115.38</v>
      </c>
      <c r="Y96">
        <v>48030</v>
      </c>
      <c r="AA96">
        <v>123242.6</v>
      </c>
      <c r="AB96">
        <v>2000</v>
      </c>
      <c r="AC96">
        <v>212272.6</v>
      </c>
      <c r="AF96">
        <v>128778.46</v>
      </c>
      <c r="AG96">
        <v>32599.86</v>
      </c>
      <c r="AK96">
        <v>4276.16</v>
      </c>
      <c r="AL96" s="123">
        <f t="shared" si="11"/>
        <v>1495954.51</v>
      </c>
      <c r="AM96" s="129">
        <f t="shared" si="12"/>
        <v>153287.85999999999</v>
      </c>
      <c r="AN96" s="142">
        <f t="shared" si="13"/>
        <v>1342666.65</v>
      </c>
      <c r="AO96" s="143">
        <f t="shared" si="14"/>
        <v>245387.98</v>
      </c>
      <c r="AP96" s="143">
        <f t="shared" si="15"/>
        <v>377927.07999999996</v>
      </c>
      <c r="AQ96" s="125">
        <f t="shared" si="10"/>
        <v>-132539.09999999995</v>
      </c>
    </row>
    <row r="97" spans="1:43" ht="14.4" thickBot="1" x14ac:dyDescent="0.3">
      <c r="A97" s="115" t="s">
        <v>258</v>
      </c>
      <c r="B97" s="115" t="s">
        <v>27</v>
      </c>
      <c r="C97" s="149">
        <v>2523</v>
      </c>
      <c r="D97" s="150" t="s">
        <v>666</v>
      </c>
      <c r="E97" t="s">
        <v>2279</v>
      </c>
      <c r="F97">
        <v>734392.33</v>
      </c>
      <c r="G97">
        <v>20968</v>
      </c>
      <c r="H97">
        <v>156815.87</v>
      </c>
      <c r="K97">
        <v>1001034</v>
      </c>
      <c r="L97">
        <v>233799</v>
      </c>
      <c r="P97">
        <v>26355</v>
      </c>
      <c r="R97">
        <v>0</v>
      </c>
      <c r="T97">
        <v>82262</v>
      </c>
      <c r="V97">
        <v>416111.63</v>
      </c>
      <c r="W97">
        <v>1774553.91</v>
      </c>
      <c r="X97">
        <v>9633.32</v>
      </c>
      <c r="AA97">
        <v>90321</v>
      </c>
      <c r="AC97">
        <v>138199</v>
      </c>
      <c r="AF97">
        <v>57116.52</v>
      </c>
      <c r="AG97">
        <v>16542.650000000001</v>
      </c>
      <c r="AK97">
        <v>40369.49</v>
      </c>
      <c r="AL97" s="123">
        <f t="shared" si="11"/>
        <v>912176.2</v>
      </c>
      <c r="AM97" s="129">
        <f t="shared" si="12"/>
        <v>26355</v>
      </c>
      <c r="AN97" s="142">
        <f t="shared" si="13"/>
        <v>885821.2</v>
      </c>
      <c r="AO97" s="143">
        <f t="shared" si="14"/>
        <v>99954.32</v>
      </c>
      <c r="AP97" s="143">
        <f t="shared" si="15"/>
        <v>252227.65999999997</v>
      </c>
      <c r="AQ97" s="125">
        <f t="shared" si="10"/>
        <v>-152273.33999999997</v>
      </c>
    </row>
    <row r="98" spans="1:43" ht="14.4" thickBot="1" x14ac:dyDescent="0.3">
      <c r="A98" s="115" t="s">
        <v>258</v>
      </c>
      <c r="B98" s="115" t="s">
        <v>27</v>
      </c>
      <c r="C98" s="149">
        <v>5391</v>
      </c>
      <c r="D98" s="150" t="s">
        <v>667</v>
      </c>
      <c r="E98" t="s">
        <v>2280</v>
      </c>
      <c r="F98">
        <v>1111249.44</v>
      </c>
      <c r="G98">
        <v>38612.43</v>
      </c>
      <c r="H98">
        <v>71922.25</v>
      </c>
      <c r="K98">
        <v>660737.75</v>
      </c>
      <c r="L98">
        <v>386296.53</v>
      </c>
      <c r="O98">
        <v>0</v>
      </c>
      <c r="P98">
        <v>53925</v>
      </c>
      <c r="R98">
        <v>0</v>
      </c>
      <c r="V98">
        <v>801699.66</v>
      </c>
      <c r="W98">
        <v>1563007.5</v>
      </c>
      <c r="X98">
        <v>35947.519999999997</v>
      </c>
      <c r="AA98">
        <v>193432.5</v>
      </c>
      <c r="AC98">
        <v>247488.5</v>
      </c>
      <c r="AF98">
        <v>107661.51</v>
      </c>
      <c r="AG98">
        <v>24043.77</v>
      </c>
      <c r="AL98" s="123">
        <f t="shared" si="11"/>
        <v>1221784.1199999999</v>
      </c>
      <c r="AM98" s="129">
        <f t="shared" si="12"/>
        <v>53925</v>
      </c>
      <c r="AN98" s="142">
        <f t="shared" si="13"/>
        <v>1167859.1199999999</v>
      </c>
      <c r="AO98" s="143">
        <f t="shared" si="14"/>
        <v>229380.02</v>
      </c>
      <c r="AP98" s="143">
        <f t="shared" si="15"/>
        <v>379193.78</v>
      </c>
      <c r="AQ98" s="125">
        <f t="shared" si="10"/>
        <v>-149813.76000000004</v>
      </c>
    </row>
    <row r="99" spans="1:43" ht="14.4" thickBot="1" x14ac:dyDescent="0.3">
      <c r="A99" s="115" t="s">
        <v>258</v>
      </c>
      <c r="B99" s="115" t="s">
        <v>27</v>
      </c>
      <c r="C99" s="149">
        <v>2709</v>
      </c>
      <c r="D99" s="150" t="s">
        <v>668</v>
      </c>
      <c r="E99" t="s">
        <v>2281</v>
      </c>
      <c r="F99">
        <v>385616.08</v>
      </c>
      <c r="G99">
        <v>43738.3</v>
      </c>
      <c r="H99">
        <v>24596.59</v>
      </c>
      <c r="K99">
        <v>750930.65</v>
      </c>
      <c r="L99">
        <v>434555.69</v>
      </c>
      <c r="O99">
        <v>0</v>
      </c>
      <c r="P99">
        <v>26594.26</v>
      </c>
      <c r="R99">
        <v>0</v>
      </c>
      <c r="V99">
        <v>-447248.78</v>
      </c>
      <c r="W99">
        <v>2046781.46</v>
      </c>
      <c r="X99">
        <v>124236.94</v>
      </c>
      <c r="AA99">
        <v>198519.5</v>
      </c>
      <c r="AC99">
        <v>235947.5</v>
      </c>
      <c r="AF99">
        <v>44918.02</v>
      </c>
      <c r="AG99">
        <v>20741.12</v>
      </c>
      <c r="AK99">
        <v>7839.43</v>
      </c>
      <c r="AL99" s="123">
        <f t="shared" si="11"/>
        <v>453950.97000000003</v>
      </c>
      <c r="AM99" s="129">
        <f t="shared" si="12"/>
        <v>26594.26</v>
      </c>
      <c r="AN99" s="142">
        <f t="shared" si="13"/>
        <v>427356.71</v>
      </c>
      <c r="AO99" s="143">
        <f t="shared" si="14"/>
        <v>322756.44</v>
      </c>
      <c r="AP99" s="143">
        <f t="shared" si="15"/>
        <v>309446.07</v>
      </c>
      <c r="AQ99" s="125">
        <f t="shared" si="10"/>
        <v>13310.369999999995</v>
      </c>
    </row>
    <row r="100" spans="1:43" ht="14.4" thickBot="1" x14ac:dyDescent="0.3">
      <c r="A100" s="115" t="s">
        <v>258</v>
      </c>
      <c r="B100" s="115" t="s">
        <v>27</v>
      </c>
      <c r="C100" s="149">
        <v>3276</v>
      </c>
      <c r="D100" s="150" t="s">
        <v>669</v>
      </c>
      <c r="E100" t="s">
        <v>2282</v>
      </c>
      <c r="F100">
        <v>403242.23999999999</v>
      </c>
      <c r="G100">
        <v>55307.13</v>
      </c>
      <c r="H100">
        <v>14428.15</v>
      </c>
      <c r="K100">
        <v>843626.79</v>
      </c>
      <c r="L100">
        <v>395441.27</v>
      </c>
      <c r="O100">
        <v>450</v>
      </c>
      <c r="P100">
        <v>51037.599999999999</v>
      </c>
      <c r="R100">
        <v>0</v>
      </c>
      <c r="V100">
        <v>-1539661.28</v>
      </c>
      <c r="W100">
        <v>3243756.17</v>
      </c>
      <c r="X100">
        <v>76344.72</v>
      </c>
      <c r="AA100">
        <v>182973</v>
      </c>
      <c r="AC100">
        <v>220385</v>
      </c>
      <c r="AF100">
        <v>62361.22</v>
      </c>
      <c r="AG100">
        <v>20108.41</v>
      </c>
      <c r="AL100" s="123">
        <f t="shared" si="11"/>
        <v>472977.52</v>
      </c>
      <c r="AM100" s="129">
        <f t="shared" si="12"/>
        <v>51487.6</v>
      </c>
      <c r="AN100" s="142">
        <f t="shared" si="13"/>
        <v>421489.92000000004</v>
      </c>
      <c r="AO100" s="143">
        <f t="shared" si="14"/>
        <v>259317.72</v>
      </c>
      <c r="AP100" s="143">
        <f t="shared" si="15"/>
        <v>302854.62999999995</v>
      </c>
      <c r="AQ100" s="125">
        <f t="shared" si="10"/>
        <v>-43536.909999999945</v>
      </c>
    </row>
    <row r="101" spans="1:43" ht="14.4" thickBot="1" x14ac:dyDescent="0.3">
      <c r="A101" s="115" t="s">
        <v>258</v>
      </c>
      <c r="B101" s="115" t="s">
        <v>27</v>
      </c>
      <c r="C101" s="149">
        <v>1694</v>
      </c>
      <c r="D101" s="150" t="s">
        <v>670</v>
      </c>
      <c r="E101" t="s">
        <v>2283</v>
      </c>
      <c r="F101">
        <v>355334.42</v>
      </c>
      <c r="G101">
        <v>25180.03</v>
      </c>
      <c r="H101">
        <v>32519.27</v>
      </c>
      <c r="K101">
        <v>373302.33</v>
      </c>
      <c r="L101">
        <v>94835.6</v>
      </c>
      <c r="M101">
        <v>-132357.76999999999</v>
      </c>
      <c r="O101">
        <v>3000</v>
      </c>
      <c r="P101">
        <v>29627.599999999999</v>
      </c>
      <c r="Q101">
        <v>18000</v>
      </c>
      <c r="R101">
        <v>0</v>
      </c>
      <c r="V101">
        <v>-399362.83</v>
      </c>
      <c r="W101">
        <v>1111772.6200000001</v>
      </c>
      <c r="X101">
        <v>80337.570000000007</v>
      </c>
      <c r="AA101">
        <v>126843.5</v>
      </c>
      <c r="AC101">
        <v>151151.5</v>
      </c>
      <c r="AF101">
        <v>51396.85</v>
      </c>
      <c r="AG101">
        <v>18856.23</v>
      </c>
      <c r="AL101" s="123">
        <f t="shared" si="11"/>
        <v>413033.72</v>
      </c>
      <c r="AM101" s="129">
        <f t="shared" si="12"/>
        <v>50627.6</v>
      </c>
      <c r="AN101" s="142">
        <f t="shared" si="13"/>
        <v>362406.12</v>
      </c>
      <c r="AO101" s="143">
        <f t="shared" si="14"/>
        <v>207181.07</v>
      </c>
      <c r="AP101" s="143">
        <f t="shared" si="15"/>
        <v>221404.58000000002</v>
      </c>
      <c r="AQ101" s="125">
        <f t="shared" si="10"/>
        <v>-14223.510000000009</v>
      </c>
    </row>
    <row r="102" spans="1:43" ht="14.4" thickBot="1" x14ac:dyDescent="0.3">
      <c r="A102" s="115" t="s">
        <v>258</v>
      </c>
      <c r="B102" s="115" t="s">
        <v>27</v>
      </c>
      <c r="C102" s="149">
        <v>2072</v>
      </c>
      <c r="D102" s="150" t="s">
        <v>671</v>
      </c>
      <c r="E102" t="s">
        <v>2284</v>
      </c>
      <c r="F102">
        <v>274448.90000000002</v>
      </c>
      <c r="G102">
        <v>96385.44</v>
      </c>
      <c r="H102">
        <v>37230.199999999997</v>
      </c>
      <c r="K102">
        <v>612008.06000000006</v>
      </c>
      <c r="L102">
        <v>102294.66</v>
      </c>
      <c r="O102">
        <v>0</v>
      </c>
      <c r="P102">
        <v>18120</v>
      </c>
      <c r="Q102">
        <v>36000</v>
      </c>
      <c r="R102">
        <v>0</v>
      </c>
      <c r="V102">
        <v>-516623.83</v>
      </c>
      <c r="W102">
        <v>1695120.4</v>
      </c>
      <c r="X102">
        <v>-40699.5</v>
      </c>
      <c r="Y102">
        <v>6000</v>
      </c>
      <c r="AA102">
        <v>212607.5</v>
      </c>
      <c r="AC102">
        <v>237892.5</v>
      </c>
      <c r="AF102">
        <v>31753.94</v>
      </c>
      <c r="AG102">
        <v>16530.87</v>
      </c>
      <c r="AK102">
        <v>1980</v>
      </c>
      <c r="AL102" s="123">
        <f t="shared" si="11"/>
        <v>408064.54000000004</v>
      </c>
      <c r="AM102" s="129">
        <f t="shared" si="12"/>
        <v>54120</v>
      </c>
      <c r="AN102" s="142">
        <f t="shared" si="13"/>
        <v>353944.54000000004</v>
      </c>
      <c r="AO102" s="143">
        <f t="shared" si="14"/>
        <v>177908</v>
      </c>
      <c r="AP102" s="143">
        <f t="shared" si="15"/>
        <v>288157.31</v>
      </c>
      <c r="AQ102" s="125">
        <f t="shared" si="10"/>
        <v>-110249.31</v>
      </c>
    </row>
    <row r="103" spans="1:43" ht="14.4" thickBot="1" x14ac:dyDescent="0.3">
      <c r="A103" s="115" t="s">
        <v>17</v>
      </c>
      <c r="B103" s="115" t="s">
        <v>18</v>
      </c>
      <c r="C103" s="149">
        <v>2599</v>
      </c>
      <c r="D103" s="150" t="s">
        <v>672</v>
      </c>
      <c r="E103" t="s">
        <v>2285</v>
      </c>
      <c r="F103">
        <v>544610.43999999994</v>
      </c>
      <c r="G103">
        <v>137594.25</v>
      </c>
      <c r="H103">
        <v>112938.65</v>
      </c>
      <c r="K103">
        <v>631454.38</v>
      </c>
      <c r="L103">
        <v>318659.71999999997</v>
      </c>
      <c r="O103">
        <v>12000</v>
      </c>
      <c r="P103">
        <v>47000</v>
      </c>
      <c r="R103">
        <v>26.94</v>
      </c>
      <c r="V103">
        <v>556648.21</v>
      </c>
      <c r="W103">
        <v>1187793.3799999999</v>
      </c>
      <c r="X103">
        <v>27480.95</v>
      </c>
      <c r="AA103">
        <v>139870</v>
      </c>
      <c r="AC103">
        <v>162700</v>
      </c>
      <c r="AF103">
        <v>43106.75</v>
      </c>
      <c r="AG103">
        <v>19755.29</v>
      </c>
      <c r="AL103" s="123">
        <f t="shared" si="11"/>
        <v>795143.34</v>
      </c>
      <c r="AM103" s="129">
        <f t="shared" si="12"/>
        <v>59026.94</v>
      </c>
      <c r="AN103" s="142">
        <f t="shared" si="13"/>
        <v>736116.39999999991</v>
      </c>
      <c r="AO103" s="143">
        <f t="shared" si="14"/>
        <v>167350.95000000001</v>
      </c>
      <c r="AP103" s="143">
        <f t="shared" si="15"/>
        <v>225562.04</v>
      </c>
      <c r="AQ103" s="125">
        <f t="shared" si="10"/>
        <v>-58211.09</v>
      </c>
    </row>
    <row r="104" spans="1:43" ht="14.4" thickBot="1" x14ac:dyDescent="0.3">
      <c r="A104" s="115" t="s">
        <v>17</v>
      </c>
      <c r="B104" s="115" t="s">
        <v>18</v>
      </c>
      <c r="C104" s="149">
        <v>7351</v>
      </c>
      <c r="D104" s="150" t="s">
        <v>673</v>
      </c>
      <c r="E104" t="s">
        <v>2286</v>
      </c>
      <c r="F104">
        <v>1126958.04</v>
      </c>
      <c r="G104">
        <v>21639.200000000001</v>
      </c>
      <c r="H104">
        <v>193864.69</v>
      </c>
      <c r="K104">
        <v>-12395899.68</v>
      </c>
      <c r="L104">
        <v>721273.97</v>
      </c>
      <c r="O104">
        <v>9000</v>
      </c>
      <c r="P104">
        <v>86445</v>
      </c>
      <c r="R104">
        <v>29.6</v>
      </c>
      <c r="V104">
        <v>-14299080.539999999</v>
      </c>
      <c r="W104">
        <v>4063874.12</v>
      </c>
      <c r="X104">
        <v>90351.56</v>
      </c>
      <c r="AA104">
        <v>213020</v>
      </c>
      <c r="AB104">
        <v>4000</v>
      </c>
      <c r="AC104">
        <v>333082</v>
      </c>
      <c r="AF104">
        <v>134675.67000000001</v>
      </c>
      <c r="AG104">
        <v>12288.1</v>
      </c>
      <c r="AJ104">
        <v>19757.75</v>
      </c>
      <c r="AL104" s="123">
        <f t="shared" si="11"/>
        <v>1342461.93</v>
      </c>
      <c r="AM104" s="129">
        <f t="shared" si="12"/>
        <v>95474.6</v>
      </c>
      <c r="AN104" s="142">
        <f t="shared" si="13"/>
        <v>1246987.3299999998</v>
      </c>
      <c r="AO104" s="143">
        <f t="shared" si="14"/>
        <v>307371.56</v>
      </c>
      <c r="AP104" s="143">
        <f t="shared" si="15"/>
        <v>499803.52</v>
      </c>
      <c r="AQ104" s="125">
        <f t="shared" si="10"/>
        <v>-192431.96000000002</v>
      </c>
    </row>
    <row r="105" spans="1:43" ht="14.4" thickBot="1" x14ac:dyDescent="0.3">
      <c r="A105" s="115" t="s">
        <v>17</v>
      </c>
      <c r="B105" s="115" t="s">
        <v>18</v>
      </c>
      <c r="C105" s="149">
        <v>6204</v>
      </c>
      <c r="D105" s="150" t="s">
        <v>674</v>
      </c>
      <c r="E105" t="s">
        <v>2287</v>
      </c>
      <c r="F105">
        <v>108259.93</v>
      </c>
      <c r="G105">
        <v>399396.46</v>
      </c>
      <c r="H105">
        <v>317028.83</v>
      </c>
      <c r="I105">
        <v>0</v>
      </c>
      <c r="J105">
        <v>0</v>
      </c>
      <c r="K105">
        <v>1012702.79</v>
      </c>
      <c r="L105">
        <v>536216.44999999995</v>
      </c>
      <c r="M105">
        <v>0</v>
      </c>
      <c r="N105">
        <v>0</v>
      </c>
      <c r="O105">
        <v>43360</v>
      </c>
      <c r="P105">
        <v>25110.2</v>
      </c>
      <c r="Q105">
        <v>150</v>
      </c>
      <c r="R105">
        <v>5489.57</v>
      </c>
      <c r="S105">
        <v>0</v>
      </c>
      <c r="T105">
        <v>0</v>
      </c>
      <c r="U105">
        <v>0</v>
      </c>
      <c r="V105">
        <v>43460.14</v>
      </c>
      <c r="W105">
        <v>2324775.44</v>
      </c>
      <c r="X105">
        <v>60238.8</v>
      </c>
      <c r="AA105">
        <v>194700</v>
      </c>
      <c r="AB105">
        <v>31800</v>
      </c>
      <c r="AC105">
        <v>244877</v>
      </c>
      <c r="AF105">
        <v>90615.14</v>
      </c>
      <c r="AG105">
        <v>19987.55</v>
      </c>
      <c r="AL105" s="123">
        <f t="shared" si="11"/>
        <v>824685.22</v>
      </c>
      <c r="AM105" s="129">
        <f t="shared" si="12"/>
        <v>74109.76999999999</v>
      </c>
      <c r="AN105" s="142">
        <f t="shared" si="13"/>
        <v>750575.45</v>
      </c>
      <c r="AO105" s="143">
        <f t="shared" si="14"/>
        <v>286738.8</v>
      </c>
      <c r="AP105" s="143">
        <f t="shared" si="15"/>
        <v>355479.69</v>
      </c>
      <c r="AQ105" s="125">
        <f t="shared" si="10"/>
        <v>-68740.890000000014</v>
      </c>
    </row>
    <row r="106" spans="1:43" ht="14.4" thickBot="1" x14ac:dyDescent="0.3">
      <c r="A106" s="115" t="s">
        <v>17</v>
      </c>
      <c r="B106" s="115" t="s">
        <v>18</v>
      </c>
      <c r="C106" s="149">
        <v>5587</v>
      </c>
      <c r="D106" s="150" t="s">
        <v>675</v>
      </c>
      <c r="E106" t="s">
        <v>2288</v>
      </c>
      <c r="F106">
        <v>124872.96000000001</v>
      </c>
      <c r="G106">
        <v>369068.05</v>
      </c>
      <c r="H106">
        <v>158685.98000000001</v>
      </c>
      <c r="K106">
        <v>472729.15</v>
      </c>
      <c r="L106">
        <v>465178.85</v>
      </c>
      <c r="O106">
        <v>25960</v>
      </c>
      <c r="P106">
        <v>33618.93</v>
      </c>
      <c r="Q106">
        <v>200</v>
      </c>
      <c r="R106">
        <v>610.09</v>
      </c>
      <c r="V106">
        <v>-997866.62</v>
      </c>
      <c r="W106">
        <v>2620032.73</v>
      </c>
      <c r="X106">
        <v>150701.32999999999</v>
      </c>
      <c r="AA106">
        <v>105620</v>
      </c>
      <c r="AC106">
        <v>193132</v>
      </c>
      <c r="AF106">
        <v>89707.86</v>
      </c>
      <c r="AG106">
        <v>19041.16</v>
      </c>
      <c r="AK106">
        <v>46460.45</v>
      </c>
      <c r="AL106" s="123">
        <f t="shared" si="11"/>
        <v>652626.99</v>
      </c>
      <c r="AM106" s="129">
        <f t="shared" si="12"/>
        <v>60389.02</v>
      </c>
      <c r="AN106" s="142">
        <f t="shared" si="13"/>
        <v>592237.97</v>
      </c>
      <c r="AO106" s="143">
        <f t="shared" si="14"/>
        <v>256321.33</v>
      </c>
      <c r="AP106" s="143">
        <f t="shared" si="15"/>
        <v>348341.47</v>
      </c>
      <c r="AQ106" s="125">
        <f t="shared" si="10"/>
        <v>-92020.139999999985</v>
      </c>
    </row>
    <row r="107" spans="1:43" ht="14.4" thickBot="1" x14ac:dyDescent="0.3">
      <c r="A107" s="115" t="s">
        <v>263</v>
      </c>
      <c r="B107" s="115" t="s">
        <v>28</v>
      </c>
      <c r="C107" s="149">
        <v>3439</v>
      </c>
      <c r="D107" s="150" t="s">
        <v>676</v>
      </c>
      <c r="E107" t="s">
        <v>2289</v>
      </c>
      <c r="F107">
        <v>476480.73</v>
      </c>
      <c r="G107">
        <v>10471.969999999999</v>
      </c>
      <c r="H107">
        <v>161931.29</v>
      </c>
      <c r="K107">
        <v>2</v>
      </c>
      <c r="L107">
        <v>95786.67</v>
      </c>
      <c r="O107">
        <v>1000</v>
      </c>
      <c r="P107">
        <v>41950.13</v>
      </c>
      <c r="R107">
        <v>1394.98</v>
      </c>
      <c r="V107">
        <v>-214427.51</v>
      </c>
      <c r="W107">
        <v>961037.76</v>
      </c>
      <c r="X107">
        <v>52401.120000000003</v>
      </c>
      <c r="AA107">
        <v>195848</v>
      </c>
      <c r="AB107">
        <v>18883.88</v>
      </c>
      <c r="AC107">
        <v>240042</v>
      </c>
      <c r="AF107">
        <v>59044.06</v>
      </c>
      <c r="AG107">
        <v>3826.88</v>
      </c>
      <c r="AK107">
        <v>10502.76</v>
      </c>
      <c r="AL107" s="123">
        <f t="shared" si="11"/>
        <v>648883.99</v>
      </c>
      <c r="AM107" s="129">
        <f t="shared" si="12"/>
        <v>44345.11</v>
      </c>
      <c r="AN107" s="142">
        <f t="shared" si="13"/>
        <v>604538.88</v>
      </c>
      <c r="AO107" s="143">
        <f t="shared" si="14"/>
        <v>267133</v>
      </c>
      <c r="AP107" s="143">
        <f t="shared" si="15"/>
        <v>313415.7</v>
      </c>
      <c r="AQ107" s="125">
        <f t="shared" si="10"/>
        <v>-46282.700000000012</v>
      </c>
    </row>
    <row r="108" spans="1:43" ht="14.4" thickBot="1" x14ac:dyDescent="0.3">
      <c r="A108" s="115" t="s">
        <v>263</v>
      </c>
      <c r="B108" s="115" t="s">
        <v>28</v>
      </c>
      <c r="C108" s="149">
        <v>2930</v>
      </c>
      <c r="D108" s="150" t="s">
        <v>677</v>
      </c>
      <c r="E108" t="s">
        <v>2290</v>
      </c>
      <c r="F108">
        <v>278360.93</v>
      </c>
      <c r="G108">
        <v>12188</v>
      </c>
      <c r="H108">
        <v>175531.83</v>
      </c>
      <c r="K108">
        <v>2</v>
      </c>
      <c r="L108">
        <v>365968.16</v>
      </c>
      <c r="O108">
        <v>2000</v>
      </c>
      <c r="P108">
        <v>41369.61</v>
      </c>
      <c r="R108">
        <v>37.380000000000003</v>
      </c>
      <c r="V108">
        <v>44884.38</v>
      </c>
      <c r="W108">
        <v>852668.5</v>
      </c>
      <c r="X108">
        <v>6175</v>
      </c>
      <c r="AA108">
        <v>99312.5</v>
      </c>
      <c r="AB108">
        <v>2492.2800000000002</v>
      </c>
      <c r="AC108">
        <v>136515.5</v>
      </c>
      <c r="AF108">
        <v>68313.929999999993</v>
      </c>
      <c r="AG108">
        <v>9169.2999999999993</v>
      </c>
      <c r="AK108">
        <v>2890</v>
      </c>
      <c r="AL108" s="123">
        <f t="shared" si="11"/>
        <v>466080.76</v>
      </c>
      <c r="AM108" s="129">
        <f t="shared" si="12"/>
        <v>43406.99</v>
      </c>
      <c r="AN108" s="142">
        <f t="shared" si="13"/>
        <v>422673.77</v>
      </c>
      <c r="AO108" s="143">
        <f t="shared" si="14"/>
        <v>107979.78</v>
      </c>
      <c r="AP108" s="143">
        <f t="shared" si="15"/>
        <v>216888.72999999998</v>
      </c>
      <c r="AQ108" s="125">
        <f t="shared" si="10"/>
        <v>-108908.94999999998</v>
      </c>
    </row>
    <row r="109" spans="1:43" ht="14.4" thickBot="1" x14ac:dyDescent="0.3">
      <c r="A109" s="115" t="s">
        <v>263</v>
      </c>
      <c r="B109" s="115" t="s">
        <v>28</v>
      </c>
      <c r="C109" s="149">
        <v>1981</v>
      </c>
      <c r="D109" s="150" t="s">
        <v>678</v>
      </c>
      <c r="E109" t="s">
        <v>2291</v>
      </c>
      <c r="F109">
        <v>87151.54</v>
      </c>
      <c r="G109">
        <v>2197.65</v>
      </c>
      <c r="H109">
        <v>181383.22</v>
      </c>
      <c r="K109">
        <v>156203.95000000001</v>
      </c>
      <c r="L109">
        <v>104724.09</v>
      </c>
      <c r="O109">
        <v>1000</v>
      </c>
      <c r="P109">
        <v>7574.6</v>
      </c>
      <c r="R109">
        <v>9.35</v>
      </c>
      <c r="V109">
        <v>-1414728.05</v>
      </c>
      <c r="W109">
        <v>1993338.97</v>
      </c>
      <c r="X109">
        <v>53489.48</v>
      </c>
      <c r="AA109">
        <v>37457</v>
      </c>
      <c r="AB109">
        <v>7541.5</v>
      </c>
      <c r="AC109">
        <v>72583</v>
      </c>
      <c r="AF109">
        <v>27404.23</v>
      </c>
      <c r="AG109">
        <v>9301.93</v>
      </c>
      <c r="AK109">
        <v>44733.24</v>
      </c>
      <c r="AL109" s="123">
        <f t="shared" si="11"/>
        <v>270732.40999999997</v>
      </c>
      <c r="AM109" s="129">
        <f t="shared" si="12"/>
        <v>8583.9500000000007</v>
      </c>
      <c r="AN109" s="142">
        <f t="shared" si="13"/>
        <v>262148.45999999996</v>
      </c>
      <c r="AO109" s="143">
        <f t="shared" si="14"/>
        <v>98487.98000000001</v>
      </c>
      <c r="AP109" s="143">
        <f t="shared" si="15"/>
        <v>154022.39999999999</v>
      </c>
      <c r="AQ109" s="125">
        <f t="shared" si="10"/>
        <v>-55534.419999999984</v>
      </c>
    </row>
    <row r="110" spans="1:43" ht="14.4" thickBot="1" x14ac:dyDescent="0.3">
      <c r="A110" s="115" t="s">
        <v>263</v>
      </c>
      <c r="B110" s="115" t="s">
        <v>28</v>
      </c>
      <c r="C110" s="149">
        <v>1907</v>
      </c>
      <c r="D110" s="150" t="s">
        <v>679</v>
      </c>
      <c r="E110" t="s">
        <v>2292</v>
      </c>
      <c r="F110">
        <v>144931.65</v>
      </c>
      <c r="G110">
        <v>141153.01999999999</v>
      </c>
      <c r="H110">
        <v>421878</v>
      </c>
      <c r="K110">
        <v>5</v>
      </c>
      <c r="L110">
        <v>195288.91</v>
      </c>
      <c r="O110">
        <v>3000</v>
      </c>
      <c r="P110">
        <v>65212.61</v>
      </c>
      <c r="R110">
        <v>2855.97</v>
      </c>
      <c r="V110">
        <v>-2346555.6800000002</v>
      </c>
      <c r="W110">
        <v>3276385.87</v>
      </c>
      <c r="X110">
        <v>14487.66</v>
      </c>
      <c r="AA110">
        <v>54467</v>
      </c>
      <c r="AB110">
        <v>1484.99</v>
      </c>
      <c r="AC110">
        <v>103144</v>
      </c>
      <c r="AF110">
        <v>56181.65</v>
      </c>
      <c r="AG110">
        <v>3492.45</v>
      </c>
      <c r="AK110">
        <v>5263.74</v>
      </c>
      <c r="AL110" s="123">
        <f t="shared" si="11"/>
        <v>707962.66999999993</v>
      </c>
      <c r="AM110" s="129">
        <f t="shared" si="12"/>
        <v>71068.58</v>
      </c>
      <c r="AN110" s="142">
        <f t="shared" si="13"/>
        <v>636894.09</v>
      </c>
      <c r="AO110" s="143">
        <f t="shared" si="14"/>
        <v>70439.650000000009</v>
      </c>
      <c r="AP110" s="143">
        <f t="shared" si="15"/>
        <v>168081.84</v>
      </c>
      <c r="AQ110" s="125">
        <f t="shared" si="10"/>
        <v>-97642.189999999988</v>
      </c>
    </row>
    <row r="111" spans="1:43" ht="14.4" thickBot="1" x14ac:dyDescent="0.3">
      <c r="A111" s="115" t="s">
        <v>263</v>
      </c>
      <c r="B111" s="115" t="s">
        <v>28</v>
      </c>
      <c r="C111" s="149">
        <v>3127</v>
      </c>
      <c r="D111" s="150" t="s">
        <v>680</v>
      </c>
      <c r="E111" t="s">
        <v>2293</v>
      </c>
      <c r="F111">
        <v>249735.73</v>
      </c>
      <c r="G111">
        <v>3400.3</v>
      </c>
      <c r="H111">
        <v>281135.68</v>
      </c>
      <c r="K111">
        <v>79317.759999999995</v>
      </c>
      <c r="L111">
        <v>355097.34</v>
      </c>
      <c r="O111">
        <v>4000</v>
      </c>
      <c r="P111">
        <v>70924.86</v>
      </c>
      <c r="R111">
        <v>53.73</v>
      </c>
      <c r="V111">
        <v>-2896680.27</v>
      </c>
      <c r="W111">
        <v>3690825.96</v>
      </c>
      <c r="X111">
        <v>54309.79</v>
      </c>
      <c r="Y111">
        <v>135746</v>
      </c>
      <c r="AA111">
        <v>150212.5</v>
      </c>
      <c r="AB111">
        <v>16323.44</v>
      </c>
      <c r="AC111">
        <v>184561.5</v>
      </c>
      <c r="AF111">
        <v>57582.41</v>
      </c>
      <c r="AG111">
        <v>3558.53</v>
      </c>
      <c r="AK111">
        <v>11326.76</v>
      </c>
      <c r="AL111" s="123">
        <f t="shared" si="11"/>
        <v>534271.71</v>
      </c>
      <c r="AM111" s="129">
        <f t="shared" si="12"/>
        <v>74978.59</v>
      </c>
      <c r="AN111" s="142">
        <f t="shared" si="13"/>
        <v>459293.12</v>
      </c>
      <c r="AO111" s="143">
        <f t="shared" si="14"/>
        <v>356591.73000000004</v>
      </c>
      <c r="AP111" s="143">
        <f t="shared" si="15"/>
        <v>257029.2</v>
      </c>
      <c r="AQ111" s="125">
        <f t="shared" si="10"/>
        <v>99562.530000000028</v>
      </c>
    </row>
    <row r="112" spans="1:43" ht="14.4" thickBot="1" x14ac:dyDescent="0.3">
      <c r="A112" s="115" t="s">
        <v>263</v>
      </c>
      <c r="B112" s="115" t="s">
        <v>28</v>
      </c>
      <c r="C112" s="149">
        <v>2860</v>
      </c>
      <c r="D112" s="150" t="s">
        <v>681</v>
      </c>
      <c r="E112" t="s">
        <v>2294</v>
      </c>
      <c r="F112">
        <v>183153.43</v>
      </c>
      <c r="G112">
        <v>22192.3</v>
      </c>
      <c r="H112">
        <v>227489.29</v>
      </c>
      <c r="K112">
        <v>103428.97</v>
      </c>
      <c r="L112">
        <v>100726.54</v>
      </c>
      <c r="O112">
        <v>4000</v>
      </c>
      <c r="P112">
        <v>27672.36</v>
      </c>
      <c r="R112">
        <v>32.71</v>
      </c>
      <c r="V112">
        <v>-1191238.46</v>
      </c>
      <c r="W112">
        <v>1854865.59</v>
      </c>
      <c r="X112">
        <v>53367.17</v>
      </c>
      <c r="AA112">
        <v>92505</v>
      </c>
      <c r="AB112">
        <v>4690.74</v>
      </c>
      <c r="AC112">
        <v>137697</v>
      </c>
      <c r="AF112">
        <v>51619.81</v>
      </c>
      <c r="AG112">
        <v>6852.37</v>
      </c>
      <c r="AK112">
        <v>12735.4</v>
      </c>
      <c r="AL112" s="123">
        <f t="shared" si="11"/>
        <v>432835.02</v>
      </c>
      <c r="AM112" s="129">
        <f t="shared" si="12"/>
        <v>31705.07</v>
      </c>
      <c r="AN112" s="142">
        <f t="shared" si="13"/>
        <v>401129.95</v>
      </c>
      <c r="AO112" s="143">
        <f t="shared" si="14"/>
        <v>150562.90999999997</v>
      </c>
      <c r="AP112" s="143">
        <f t="shared" si="15"/>
        <v>208904.58</v>
      </c>
      <c r="AQ112" s="125">
        <f t="shared" si="10"/>
        <v>-58341.670000000013</v>
      </c>
    </row>
    <row r="113" spans="1:43" ht="14.4" thickBot="1" x14ac:dyDescent="0.3">
      <c r="A113" s="115" t="s">
        <v>263</v>
      </c>
      <c r="B113" s="115" t="s">
        <v>28</v>
      </c>
      <c r="C113" s="149">
        <v>3321</v>
      </c>
      <c r="D113" s="150" t="s">
        <v>682</v>
      </c>
      <c r="E113" t="s">
        <v>2295</v>
      </c>
      <c r="F113">
        <v>149807.56</v>
      </c>
      <c r="G113">
        <v>25386.95</v>
      </c>
      <c r="H113">
        <v>68200.03</v>
      </c>
      <c r="K113">
        <v>48314.05</v>
      </c>
      <c r="L113">
        <v>486864.39</v>
      </c>
      <c r="O113">
        <v>4000</v>
      </c>
      <c r="P113">
        <v>27612.6</v>
      </c>
      <c r="R113">
        <v>18.690000000000001</v>
      </c>
      <c r="V113">
        <v>-985093.72</v>
      </c>
      <c r="W113">
        <v>1808375.97</v>
      </c>
      <c r="X113">
        <v>51251.09</v>
      </c>
      <c r="AA113">
        <v>151970</v>
      </c>
      <c r="AB113">
        <v>16480.16</v>
      </c>
      <c r="AC113">
        <v>201058</v>
      </c>
      <c r="AF113">
        <v>62467.85</v>
      </c>
      <c r="AG113">
        <v>15669.99</v>
      </c>
      <c r="AK113">
        <v>16845.97</v>
      </c>
      <c r="AL113" s="123">
        <f t="shared" si="11"/>
        <v>243394.54</v>
      </c>
      <c r="AM113" s="129">
        <f t="shared" si="12"/>
        <v>31631.289999999997</v>
      </c>
      <c r="AN113" s="142">
        <f t="shared" si="13"/>
        <v>211763.25</v>
      </c>
      <c r="AO113" s="143">
        <f t="shared" si="14"/>
        <v>219701.25</v>
      </c>
      <c r="AP113" s="143">
        <f t="shared" si="15"/>
        <v>296041.80999999994</v>
      </c>
      <c r="AQ113" s="125">
        <f t="shared" si="10"/>
        <v>-76340.559999999939</v>
      </c>
    </row>
    <row r="114" spans="1:43" ht="14.4" thickBot="1" x14ac:dyDescent="0.3">
      <c r="A114" s="115" t="s">
        <v>263</v>
      </c>
      <c r="B114" s="115" t="s">
        <v>28</v>
      </c>
      <c r="C114" s="149">
        <v>3558</v>
      </c>
      <c r="D114" s="150" t="s">
        <v>683</v>
      </c>
      <c r="E114" t="s">
        <v>2296</v>
      </c>
      <c r="F114">
        <v>1171404.96</v>
      </c>
      <c r="G114">
        <v>33480.15</v>
      </c>
      <c r="H114">
        <v>133505.45000000001</v>
      </c>
      <c r="K114">
        <v>201042.89</v>
      </c>
      <c r="L114">
        <v>208078.75</v>
      </c>
      <c r="O114">
        <v>10000</v>
      </c>
      <c r="P114">
        <v>39320.300000000003</v>
      </c>
      <c r="R114">
        <v>2134</v>
      </c>
      <c r="V114">
        <v>-564268.55000000005</v>
      </c>
      <c r="W114">
        <v>2329931.42</v>
      </c>
      <c r="X114">
        <v>50988.480000000003</v>
      </c>
      <c r="AA114">
        <v>132796.5</v>
      </c>
      <c r="AB114">
        <v>13805.15</v>
      </c>
      <c r="AC114">
        <v>177600.5</v>
      </c>
      <c r="AF114">
        <v>64366.89</v>
      </c>
      <c r="AG114">
        <v>12312.46</v>
      </c>
      <c r="AK114">
        <v>12915.25</v>
      </c>
      <c r="AL114" s="123">
        <f t="shared" si="11"/>
        <v>1338390.5599999998</v>
      </c>
      <c r="AM114" s="129">
        <f t="shared" si="12"/>
        <v>51454.3</v>
      </c>
      <c r="AN114" s="142">
        <f t="shared" si="13"/>
        <v>1286936.2599999998</v>
      </c>
      <c r="AO114" s="143">
        <f t="shared" si="14"/>
        <v>197590.13</v>
      </c>
      <c r="AP114" s="143">
        <f t="shared" si="15"/>
        <v>267195.09999999998</v>
      </c>
      <c r="AQ114" s="125">
        <f t="shared" si="10"/>
        <v>-69604.969999999972</v>
      </c>
    </row>
    <row r="115" spans="1:43" ht="14.4" thickBot="1" x14ac:dyDescent="0.3">
      <c r="A115" s="115" t="s">
        <v>263</v>
      </c>
      <c r="B115" s="115" t="s">
        <v>28</v>
      </c>
      <c r="C115" s="149">
        <v>1774</v>
      </c>
      <c r="D115" s="150" t="s">
        <v>684</v>
      </c>
      <c r="E115" t="s">
        <v>2297</v>
      </c>
      <c r="F115">
        <v>667033.61</v>
      </c>
      <c r="G115">
        <v>44689.1</v>
      </c>
      <c r="H115">
        <v>73714.06</v>
      </c>
      <c r="K115">
        <v>794120.27</v>
      </c>
      <c r="L115">
        <v>122707.11</v>
      </c>
      <c r="O115">
        <v>4000</v>
      </c>
      <c r="P115">
        <v>26309</v>
      </c>
      <c r="R115">
        <v>0.01</v>
      </c>
      <c r="V115">
        <v>902523.06</v>
      </c>
      <c r="W115">
        <v>857017.52</v>
      </c>
      <c r="X115">
        <v>14852.4</v>
      </c>
      <c r="AA115">
        <v>49833</v>
      </c>
      <c r="AB115">
        <v>1986.87</v>
      </c>
      <c r="AC115">
        <v>83210</v>
      </c>
      <c r="AF115">
        <v>46221.02</v>
      </c>
      <c r="AG115">
        <v>14113.09</v>
      </c>
      <c r="AK115">
        <v>10713.6</v>
      </c>
      <c r="AL115" s="123">
        <f t="shared" si="11"/>
        <v>785436.77</v>
      </c>
      <c r="AM115" s="129">
        <f t="shared" si="12"/>
        <v>30309.01</v>
      </c>
      <c r="AN115" s="142">
        <f t="shared" si="13"/>
        <v>755127.76</v>
      </c>
      <c r="AO115" s="143">
        <f t="shared" si="14"/>
        <v>66672.27</v>
      </c>
      <c r="AP115" s="143">
        <f t="shared" si="15"/>
        <v>154257.71</v>
      </c>
      <c r="AQ115" s="125">
        <f t="shared" si="10"/>
        <v>-87585.439999999988</v>
      </c>
    </row>
    <row r="116" spans="1:43" ht="14.4" thickBot="1" x14ac:dyDescent="0.3">
      <c r="A116" s="115" t="s">
        <v>263</v>
      </c>
      <c r="B116" s="115" t="s">
        <v>28</v>
      </c>
      <c r="C116" s="149">
        <v>1942</v>
      </c>
      <c r="D116" s="150" t="s">
        <v>685</v>
      </c>
      <c r="E116" t="s">
        <v>2298</v>
      </c>
      <c r="F116">
        <v>112128.1</v>
      </c>
      <c r="G116">
        <v>16692.43</v>
      </c>
      <c r="H116">
        <v>170800.95</v>
      </c>
      <c r="K116">
        <v>2004714.14</v>
      </c>
      <c r="L116">
        <v>28374.77</v>
      </c>
      <c r="O116">
        <v>141420</v>
      </c>
      <c r="P116">
        <v>60257.18</v>
      </c>
      <c r="R116">
        <v>0</v>
      </c>
      <c r="V116">
        <v>-555330.66</v>
      </c>
      <c r="W116">
        <v>2768353.45</v>
      </c>
      <c r="X116">
        <v>6461.1</v>
      </c>
      <c r="AA116">
        <v>50692.4</v>
      </c>
      <c r="AB116">
        <v>1920.89</v>
      </c>
      <c r="AC116">
        <v>85563.4</v>
      </c>
      <c r="AF116">
        <v>45836.14</v>
      </c>
      <c r="AG116">
        <v>7159.19</v>
      </c>
      <c r="AK116">
        <v>2505.2399999999998</v>
      </c>
      <c r="AL116" s="123">
        <f t="shared" si="11"/>
        <v>299621.48</v>
      </c>
      <c r="AM116" s="129">
        <f t="shared" si="12"/>
        <v>201677.18</v>
      </c>
      <c r="AN116" s="142">
        <f t="shared" si="13"/>
        <v>97944.299999999988</v>
      </c>
      <c r="AO116" s="143">
        <f t="shared" si="14"/>
        <v>59074.39</v>
      </c>
      <c r="AP116" s="143">
        <f t="shared" si="15"/>
        <v>141063.96999999997</v>
      </c>
      <c r="AQ116" s="125">
        <f t="shared" si="10"/>
        <v>-81989.579999999973</v>
      </c>
    </row>
    <row r="117" spans="1:43" ht="14.4" thickBot="1" x14ac:dyDescent="0.3">
      <c r="A117" s="115" t="s">
        <v>263</v>
      </c>
      <c r="B117" s="115" t="s">
        <v>28</v>
      </c>
      <c r="C117" s="149">
        <v>2702</v>
      </c>
      <c r="D117" s="150" t="s">
        <v>686</v>
      </c>
      <c r="E117" t="s">
        <v>2299</v>
      </c>
      <c r="F117">
        <v>628253.16</v>
      </c>
      <c r="G117">
        <v>11200.36</v>
      </c>
      <c r="H117">
        <v>18232.13</v>
      </c>
      <c r="K117">
        <v>107661.67</v>
      </c>
      <c r="L117">
        <v>908190.83</v>
      </c>
      <c r="O117">
        <v>4000</v>
      </c>
      <c r="P117">
        <v>36497.160000000003</v>
      </c>
      <c r="R117">
        <v>45.37</v>
      </c>
      <c r="V117">
        <v>-1574243.34</v>
      </c>
      <c r="W117">
        <v>3313708.59</v>
      </c>
      <c r="X117">
        <v>55278.44</v>
      </c>
      <c r="AA117">
        <v>131393.5</v>
      </c>
      <c r="AB117">
        <v>3105.14</v>
      </c>
      <c r="AC117">
        <v>165204.5</v>
      </c>
      <c r="AF117">
        <v>67319.16</v>
      </c>
      <c r="AG117">
        <v>17865.34</v>
      </c>
      <c r="AJ117">
        <v>2239.27</v>
      </c>
      <c r="AK117">
        <v>43618.44</v>
      </c>
      <c r="AL117" s="123">
        <f t="shared" si="11"/>
        <v>657685.65</v>
      </c>
      <c r="AM117" s="129">
        <f t="shared" si="12"/>
        <v>40542.530000000006</v>
      </c>
      <c r="AN117" s="142">
        <f t="shared" si="13"/>
        <v>617143.12</v>
      </c>
      <c r="AO117" s="143">
        <f t="shared" si="14"/>
        <v>189777.08000000002</v>
      </c>
      <c r="AP117" s="143">
        <f t="shared" si="15"/>
        <v>296246.70999999996</v>
      </c>
      <c r="AQ117" s="125">
        <f t="shared" si="10"/>
        <v>-106469.62999999995</v>
      </c>
    </row>
    <row r="118" spans="1:43" ht="14.4" thickBot="1" x14ac:dyDescent="0.3">
      <c r="A118" s="115" t="s">
        <v>263</v>
      </c>
      <c r="B118" s="115" t="s">
        <v>28</v>
      </c>
      <c r="C118" s="149">
        <v>2772</v>
      </c>
      <c r="D118" s="150" t="s">
        <v>687</v>
      </c>
      <c r="E118" t="s">
        <v>2300</v>
      </c>
      <c r="F118">
        <v>254982.38</v>
      </c>
      <c r="G118">
        <v>55431</v>
      </c>
      <c r="H118">
        <v>120537.22</v>
      </c>
      <c r="K118">
        <v>72583.679999999993</v>
      </c>
      <c r="L118">
        <v>208327.18</v>
      </c>
      <c r="O118">
        <v>4000</v>
      </c>
      <c r="P118">
        <v>38394.6</v>
      </c>
      <c r="R118">
        <v>2904.38</v>
      </c>
      <c r="V118">
        <v>-2760152.16</v>
      </c>
      <c r="W118">
        <v>3532326.06</v>
      </c>
      <c r="X118">
        <v>53813.15</v>
      </c>
      <c r="AA118">
        <v>86481.5</v>
      </c>
      <c r="AB118">
        <v>10028.61</v>
      </c>
      <c r="AC118">
        <v>154446.5</v>
      </c>
      <c r="AF118">
        <v>77400.42</v>
      </c>
      <c r="AG118">
        <v>15506.26</v>
      </c>
      <c r="AK118">
        <v>8581.5</v>
      </c>
      <c r="AL118" s="123">
        <f t="shared" si="11"/>
        <v>430950.6</v>
      </c>
      <c r="AM118" s="129">
        <f t="shared" si="12"/>
        <v>45298.979999999996</v>
      </c>
      <c r="AN118" s="142">
        <f t="shared" si="13"/>
        <v>385651.62</v>
      </c>
      <c r="AO118" s="143">
        <f t="shared" si="14"/>
        <v>150323.26</v>
      </c>
      <c r="AP118" s="143">
        <f t="shared" si="15"/>
        <v>255934.68</v>
      </c>
      <c r="AQ118" s="125">
        <f t="shared" si="10"/>
        <v>-105611.41999999998</v>
      </c>
    </row>
    <row r="119" spans="1:43" ht="14.4" thickBot="1" x14ac:dyDescent="0.3">
      <c r="A119" s="115" t="s">
        <v>19</v>
      </c>
      <c r="B119" s="115" t="s">
        <v>20</v>
      </c>
      <c r="C119" s="149">
        <v>6140</v>
      </c>
      <c r="D119" s="150" t="s">
        <v>688</v>
      </c>
      <c r="E119" t="s">
        <v>2301</v>
      </c>
      <c r="F119">
        <v>1601686.97</v>
      </c>
      <c r="G119">
        <v>0</v>
      </c>
      <c r="H119">
        <v>153191.78</v>
      </c>
      <c r="K119">
        <v>2</v>
      </c>
      <c r="L119">
        <v>36508.480000000003</v>
      </c>
      <c r="P119">
        <v>42620</v>
      </c>
      <c r="R119">
        <v>406.74</v>
      </c>
      <c r="U119">
        <v>-547343.16</v>
      </c>
      <c r="V119">
        <v>707363.85</v>
      </c>
      <c r="W119">
        <v>1454124.22</v>
      </c>
      <c r="X119">
        <v>366294.64</v>
      </c>
      <c r="AA119">
        <v>171483.5</v>
      </c>
      <c r="AB119">
        <v>18000</v>
      </c>
      <c r="AC119">
        <v>211440.5</v>
      </c>
      <c r="AF119">
        <v>76334.09</v>
      </c>
      <c r="AG119">
        <v>793.33</v>
      </c>
      <c r="AK119">
        <v>132992.64000000001</v>
      </c>
      <c r="AL119" s="123">
        <f t="shared" si="11"/>
        <v>1754878.75</v>
      </c>
      <c r="AM119" s="129">
        <f t="shared" si="12"/>
        <v>43026.74</v>
      </c>
      <c r="AN119" s="142">
        <f t="shared" si="13"/>
        <v>1711852.01</v>
      </c>
      <c r="AO119" s="143">
        <f t="shared" si="14"/>
        <v>555778.14</v>
      </c>
      <c r="AP119" s="143">
        <f t="shared" si="15"/>
        <v>421560.56</v>
      </c>
      <c r="AQ119" s="125">
        <f t="shared" si="10"/>
        <v>134217.58000000002</v>
      </c>
    </row>
    <row r="120" spans="1:43" ht="14.4" thickBot="1" x14ac:dyDescent="0.3">
      <c r="A120" s="115" t="s">
        <v>19</v>
      </c>
      <c r="B120" s="115" t="s">
        <v>20</v>
      </c>
      <c r="C120" s="149">
        <v>5316</v>
      </c>
      <c r="D120" s="150" t="s">
        <v>689</v>
      </c>
      <c r="E120" t="s">
        <v>2302</v>
      </c>
      <c r="F120">
        <v>619238.05000000005</v>
      </c>
      <c r="G120">
        <v>0</v>
      </c>
      <c r="H120">
        <v>88774.04</v>
      </c>
      <c r="K120">
        <v>123199.95</v>
      </c>
      <c r="L120">
        <v>68505.179999999993</v>
      </c>
      <c r="O120">
        <v>6000</v>
      </c>
      <c r="P120">
        <v>46781.58</v>
      </c>
      <c r="R120">
        <v>52751.8</v>
      </c>
      <c r="U120">
        <v>355880.14</v>
      </c>
      <c r="V120">
        <v>-4805891.9400000004</v>
      </c>
      <c r="W120">
        <v>5145573.0199999996</v>
      </c>
      <c r="X120">
        <v>213415</v>
      </c>
      <c r="AA120">
        <v>151028.51</v>
      </c>
      <c r="AB120">
        <v>15000</v>
      </c>
      <c r="AC120">
        <v>211214.51</v>
      </c>
      <c r="AF120">
        <v>56969.86</v>
      </c>
      <c r="AG120">
        <v>4177.5200000000004</v>
      </c>
      <c r="AK120">
        <v>8459</v>
      </c>
      <c r="AL120" s="123">
        <f t="shared" si="11"/>
        <v>708012.09000000008</v>
      </c>
      <c r="AM120" s="129">
        <f t="shared" si="12"/>
        <v>105533.38</v>
      </c>
      <c r="AN120" s="142">
        <f t="shared" si="13"/>
        <v>602478.71000000008</v>
      </c>
      <c r="AO120" s="143">
        <f t="shared" si="14"/>
        <v>379443.51</v>
      </c>
      <c r="AP120" s="143">
        <f t="shared" si="15"/>
        <v>280820.89</v>
      </c>
      <c r="AQ120" s="125">
        <f t="shared" si="10"/>
        <v>98622.62</v>
      </c>
    </row>
    <row r="121" spans="1:43" ht="14.4" thickBot="1" x14ac:dyDescent="0.3">
      <c r="A121" s="115" t="s">
        <v>19</v>
      </c>
      <c r="B121" s="115" t="s">
        <v>20</v>
      </c>
      <c r="C121" s="149">
        <v>1456</v>
      </c>
      <c r="D121" s="150" t="s">
        <v>690</v>
      </c>
      <c r="E121" t="s">
        <v>2303</v>
      </c>
      <c r="F121">
        <v>140778.19</v>
      </c>
      <c r="G121">
        <v>0</v>
      </c>
      <c r="H121">
        <v>71563.62</v>
      </c>
      <c r="K121">
        <v>1</v>
      </c>
      <c r="L121">
        <v>60739.13</v>
      </c>
      <c r="O121">
        <v>0</v>
      </c>
      <c r="P121">
        <v>30302.2</v>
      </c>
      <c r="R121">
        <v>0</v>
      </c>
      <c r="U121">
        <v>2820431.71</v>
      </c>
      <c r="V121">
        <v>-5297122.92</v>
      </c>
      <c r="W121">
        <v>2682356.15</v>
      </c>
      <c r="X121">
        <v>106399</v>
      </c>
      <c r="AA121">
        <v>109510</v>
      </c>
      <c r="AB121">
        <v>14350</v>
      </c>
      <c r="AC121">
        <v>117910</v>
      </c>
      <c r="AF121">
        <v>56761.01</v>
      </c>
      <c r="AG121">
        <v>2558.19</v>
      </c>
      <c r="AK121">
        <v>15915</v>
      </c>
      <c r="AL121" s="123">
        <f t="shared" si="11"/>
        <v>212341.81</v>
      </c>
      <c r="AM121" s="129">
        <f t="shared" si="12"/>
        <v>30302.2</v>
      </c>
      <c r="AN121" s="142">
        <f t="shared" si="13"/>
        <v>182039.61</v>
      </c>
      <c r="AO121" s="143">
        <f t="shared" si="14"/>
        <v>230259</v>
      </c>
      <c r="AP121" s="143">
        <f t="shared" si="15"/>
        <v>193144.2</v>
      </c>
      <c r="AQ121" s="125">
        <f t="shared" si="10"/>
        <v>37114.799999999988</v>
      </c>
    </row>
    <row r="122" spans="1:43" ht="14.4" thickBot="1" x14ac:dyDescent="0.3">
      <c r="A122" s="115" t="s">
        <v>19</v>
      </c>
      <c r="B122" s="115" t="s">
        <v>20</v>
      </c>
      <c r="C122" s="149">
        <v>2839</v>
      </c>
      <c r="D122" s="150" t="s">
        <v>691</v>
      </c>
      <c r="E122" t="s">
        <v>2304</v>
      </c>
      <c r="F122">
        <v>1212023.9099999999</v>
      </c>
      <c r="G122">
        <v>0</v>
      </c>
      <c r="H122">
        <v>0.06</v>
      </c>
      <c r="K122">
        <v>3.37</v>
      </c>
      <c r="L122">
        <v>91140.58</v>
      </c>
      <c r="O122">
        <v>3000</v>
      </c>
      <c r="P122">
        <v>37647.33</v>
      </c>
      <c r="R122">
        <v>1231.9000000000001</v>
      </c>
      <c r="U122">
        <v>1270310.74</v>
      </c>
      <c r="V122">
        <v>-2230232.9700000002</v>
      </c>
      <c r="W122">
        <v>2132666.9300000002</v>
      </c>
      <c r="X122">
        <v>169632</v>
      </c>
      <c r="AA122">
        <v>79484.5</v>
      </c>
      <c r="AB122">
        <v>11200</v>
      </c>
      <c r="AC122">
        <v>127817.5</v>
      </c>
      <c r="AF122">
        <v>40447.800000000003</v>
      </c>
      <c r="AG122">
        <v>2757.21</v>
      </c>
      <c r="AK122">
        <v>750</v>
      </c>
      <c r="AL122" s="123">
        <f t="shared" si="11"/>
        <v>1212023.97</v>
      </c>
      <c r="AM122" s="129">
        <f t="shared" si="12"/>
        <v>41879.230000000003</v>
      </c>
      <c r="AN122" s="142">
        <f t="shared" si="13"/>
        <v>1170144.74</v>
      </c>
      <c r="AO122" s="143">
        <f t="shared" si="14"/>
        <v>260316.5</v>
      </c>
      <c r="AP122" s="143">
        <f t="shared" si="15"/>
        <v>171772.50999999998</v>
      </c>
      <c r="AQ122" s="125">
        <f t="shared" si="10"/>
        <v>88543.99000000002</v>
      </c>
    </row>
    <row r="123" spans="1:43" ht="14.4" thickBot="1" x14ac:dyDescent="0.3">
      <c r="A123" s="115" t="s">
        <v>19</v>
      </c>
      <c r="B123" s="115" t="s">
        <v>20</v>
      </c>
      <c r="C123" s="149">
        <v>4801</v>
      </c>
      <c r="D123" s="150" t="s">
        <v>692</v>
      </c>
      <c r="E123" t="s">
        <v>2305</v>
      </c>
      <c r="F123">
        <v>998317.92</v>
      </c>
      <c r="G123">
        <v>0</v>
      </c>
      <c r="H123">
        <v>189752.06</v>
      </c>
      <c r="K123">
        <v>693308.87</v>
      </c>
      <c r="L123">
        <v>788202.9</v>
      </c>
      <c r="P123">
        <v>38820</v>
      </c>
      <c r="R123">
        <v>0</v>
      </c>
      <c r="U123">
        <v>-870751.37</v>
      </c>
      <c r="V123">
        <v>-125703.75</v>
      </c>
      <c r="W123">
        <v>2748053.22</v>
      </c>
      <c r="X123">
        <v>1043158.85</v>
      </c>
      <c r="AA123">
        <v>117847</v>
      </c>
      <c r="AB123">
        <v>14200</v>
      </c>
      <c r="AC123">
        <v>192312</v>
      </c>
      <c r="AF123">
        <v>61591.35</v>
      </c>
      <c r="AG123">
        <v>16994</v>
      </c>
      <c r="AK123">
        <v>25144.85</v>
      </c>
      <c r="AL123" s="123">
        <f t="shared" si="11"/>
        <v>1188069.98</v>
      </c>
      <c r="AM123" s="129">
        <f t="shared" si="12"/>
        <v>38820</v>
      </c>
      <c r="AN123" s="142">
        <f t="shared" si="13"/>
        <v>1149249.98</v>
      </c>
      <c r="AO123" s="143">
        <f t="shared" si="14"/>
        <v>1175205.8500000001</v>
      </c>
      <c r="AP123" s="143">
        <f t="shared" si="15"/>
        <v>296042.19999999995</v>
      </c>
      <c r="AQ123" s="125">
        <f t="shared" si="10"/>
        <v>879163.65000000014</v>
      </c>
    </row>
    <row r="124" spans="1:43" ht="14.4" thickBot="1" x14ac:dyDescent="0.3">
      <c r="A124" s="115" t="s">
        <v>19</v>
      </c>
      <c r="B124" s="115" t="s">
        <v>20</v>
      </c>
      <c r="C124" s="149">
        <v>3761</v>
      </c>
      <c r="D124" s="150" t="s">
        <v>693</v>
      </c>
      <c r="E124" t="s">
        <v>2306</v>
      </c>
      <c r="F124">
        <v>869895.04</v>
      </c>
      <c r="G124">
        <v>0</v>
      </c>
      <c r="H124">
        <v>118460.27</v>
      </c>
      <c r="K124">
        <v>249200.88</v>
      </c>
      <c r="L124">
        <v>408801.89</v>
      </c>
      <c r="P124">
        <v>65525</v>
      </c>
      <c r="R124">
        <v>0</v>
      </c>
      <c r="U124">
        <v>-908602.71</v>
      </c>
      <c r="W124">
        <v>2407634.36</v>
      </c>
      <c r="X124">
        <v>161205.1</v>
      </c>
      <c r="AA124">
        <v>28455</v>
      </c>
      <c r="AB124">
        <v>30620</v>
      </c>
      <c r="AC124">
        <v>65630</v>
      </c>
      <c r="AF124">
        <v>62314.3</v>
      </c>
      <c r="AG124">
        <v>2801.27</v>
      </c>
      <c r="AK124">
        <v>7733.1</v>
      </c>
      <c r="AL124" s="123">
        <f t="shared" si="11"/>
        <v>988355.31</v>
      </c>
      <c r="AM124" s="129">
        <f t="shared" si="12"/>
        <v>65525</v>
      </c>
      <c r="AN124" s="142">
        <f t="shared" si="13"/>
        <v>922830.31</v>
      </c>
      <c r="AO124" s="143">
        <f t="shared" si="14"/>
        <v>220280.1</v>
      </c>
      <c r="AP124" s="143">
        <f t="shared" si="15"/>
        <v>138478.67000000001</v>
      </c>
      <c r="AQ124" s="125">
        <f t="shared" si="10"/>
        <v>81801.429999999993</v>
      </c>
    </row>
    <row r="125" spans="1:43" ht="14.4" thickBot="1" x14ac:dyDescent="0.3">
      <c r="A125" s="115" t="s">
        <v>19</v>
      </c>
      <c r="B125" s="115" t="s">
        <v>20</v>
      </c>
      <c r="C125" s="149">
        <v>4191</v>
      </c>
      <c r="D125" s="150" t="s">
        <v>694</v>
      </c>
      <c r="E125" t="s">
        <v>2307</v>
      </c>
      <c r="F125">
        <v>645541.86</v>
      </c>
      <c r="G125">
        <v>0</v>
      </c>
      <c r="H125">
        <v>171525.26</v>
      </c>
      <c r="K125">
        <v>1943979.01</v>
      </c>
      <c r="L125">
        <v>45541.78</v>
      </c>
      <c r="O125">
        <v>3100</v>
      </c>
      <c r="P125">
        <v>36425.980000000003</v>
      </c>
      <c r="R125">
        <v>665.04</v>
      </c>
      <c r="U125">
        <v>240289.25</v>
      </c>
      <c r="V125">
        <v>-1107538.04</v>
      </c>
      <c r="W125">
        <v>3580405.02</v>
      </c>
      <c r="X125">
        <v>161044</v>
      </c>
      <c r="AA125">
        <v>74921</v>
      </c>
      <c r="AB125">
        <v>21190</v>
      </c>
      <c r="AC125">
        <v>132237</v>
      </c>
      <c r="AF125">
        <v>64773.17</v>
      </c>
      <c r="AG125">
        <v>6104.17</v>
      </c>
      <c r="AK125">
        <v>800</v>
      </c>
      <c r="AL125" s="123">
        <f t="shared" si="11"/>
        <v>817067.12</v>
      </c>
      <c r="AM125" s="129">
        <f t="shared" si="12"/>
        <v>40191.020000000004</v>
      </c>
      <c r="AN125" s="142">
        <f t="shared" si="13"/>
        <v>776876.1</v>
      </c>
      <c r="AO125" s="143">
        <f t="shared" si="14"/>
        <v>257155</v>
      </c>
      <c r="AP125" s="143">
        <f t="shared" si="15"/>
        <v>203914.34</v>
      </c>
      <c r="AQ125" s="125">
        <f t="shared" si="10"/>
        <v>53240.66</v>
      </c>
    </row>
    <row r="126" spans="1:43" ht="14.4" thickBot="1" x14ac:dyDescent="0.3">
      <c r="A126" s="115" t="s">
        <v>19</v>
      </c>
      <c r="B126" s="115" t="s">
        <v>20</v>
      </c>
      <c r="C126" s="149">
        <v>1988</v>
      </c>
      <c r="D126" s="150" t="s">
        <v>695</v>
      </c>
      <c r="E126" t="s">
        <v>2308</v>
      </c>
      <c r="F126">
        <v>1564678.76</v>
      </c>
      <c r="G126">
        <v>0</v>
      </c>
      <c r="H126">
        <v>60042.82</v>
      </c>
      <c r="I126">
        <v>0</v>
      </c>
      <c r="J126">
        <v>0</v>
      </c>
      <c r="K126">
        <v>1</v>
      </c>
      <c r="L126">
        <v>28231.52</v>
      </c>
      <c r="M126">
        <v>0</v>
      </c>
      <c r="N126">
        <v>0</v>
      </c>
      <c r="O126">
        <v>0</v>
      </c>
      <c r="P126">
        <v>16575</v>
      </c>
      <c r="Q126">
        <v>0</v>
      </c>
      <c r="R126">
        <v>0</v>
      </c>
      <c r="S126">
        <v>0</v>
      </c>
      <c r="T126">
        <v>0</v>
      </c>
      <c r="U126">
        <v>1522028.46</v>
      </c>
      <c r="V126">
        <v>-2172064.33</v>
      </c>
      <c r="W126">
        <v>2242898.44</v>
      </c>
      <c r="X126">
        <v>107278</v>
      </c>
      <c r="Y126">
        <v>0</v>
      </c>
      <c r="AA126">
        <v>113210</v>
      </c>
      <c r="AB126">
        <v>8400</v>
      </c>
      <c r="AC126">
        <v>126503</v>
      </c>
      <c r="AF126">
        <v>58483.47</v>
      </c>
      <c r="AG126">
        <v>385</v>
      </c>
      <c r="AL126" s="123">
        <f t="shared" si="11"/>
        <v>1624721.58</v>
      </c>
      <c r="AM126" s="129">
        <f t="shared" si="12"/>
        <v>16575</v>
      </c>
      <c r="AN126" s="142">
        <f t="shared" si="13"/>
        <v>1608146.58</v>
      </c>
      <c r="AO126" s="143">
        <f t="shared" si="14"/>
        <v>228888</v>
      </c>
      <c r="AP126" s="143">
        <f t="shared" si="15"/>
        <v>185371.47</v>
      </c>
      <c r="AQ126" s="125">
        <f t="shared" si="10"/>
        <v>43516.53</v>
      </c>
    </row>
    <row r="127" spans="1:43" ht="14.4" thickBot="1" x14ac:dyDescent="0.3">
      <c r="A127" s="115" t="s">
        <v>19</v>
      </c>
      <c r="B127" s="115" t="s">
        <v>20</v>
      </c>
      <c r="C127" s="149">
        <v>2809</v>
      </c>
      <c r="D127" s="150" t="s">
        <v>696</v>
      </c>
      <c r="E127" t="s">
        <v>2309</v>
      </c>
      <c r="F127">
        <v>764561.02</v>
      </c>
      <c r="G127">
        <v>0</v>
      </c>
      <c r="H127">
        <v>116349.39</v>
      </c>
      <c r="K127">
        <v>1</v>
      </c>
      <c r="L127">
        <v>616853.22</v>
      </c>
      <c r="P127">
        <v>40124.449999999997</v>
      </c>
      <c r="R127">
        <v>0</v>
      </c>
      <c r="U127">
        <v>-2588963.2799999998</v>
      </c>
      <c r="W127">
        <v>3888577.4</v>
      </c>
      <c r="X127">
        <v>206562</v>
      </c>
      <c r="AA127">
        <v>81812</v>
      </c>
      <c r="AB127">
        <v>12200</v>
      </c>
      <c r="AC127">
        <v>99488</v>
      </c>
      <c r="AF127">
        <v>41409.94</v>
      </c>
      <c r="AG127">
        <v>1650</v>
      </c>
      <c r="AL127" s="123">
        <f t="shared" si="11"/>
        <v>880910.41</v>
      </c>
      <c r="AM127" s="129">
        <f t="shared" si="12"/>
        <v>40124.449999999997</v>
      </c>
      <c r="AN127" s="142">
        <f t="shared" si="13"/>
        <v>840785.96000000008</v>
      </c>
      <c r="AO127" s="143">
        <f t="shared" si="14"/>
        <v>300574</v>
      </c>
      <c r="AP127" s="143">
        <f t="shared" si="15"/>
        <v>142547.94</v>
      </c>
      <c r="AQ127" s="125">
        <f t="shared" si="10"/>
        <v>158026.06</v>
      </c>
    </row>
    <row r="128" spans="1:43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2310</v>
      </c>
      <c r="F128">
        <v>341147.85</v>
      </c>
      <c r="G128">
        <v>180</v>
      </c>
      <c r="H128">
        <v>66648.06</v>
      </c>
      <c r="K128">
        <v>2579672.1</v>
      </c>
      <c r="L128">
        <v>12</v>
      </c>
      <c r="P128">
        <v>38140</v>
      </c>
      <c r="R128">
        <v>0</v>
      </c>
      <c r="U128">
        <v>-4470355.9000000004</v>
      </c>
      <c r="V128">
        <v>1256109.97</v>
      </c>
      <c r="W128">
        <v>6097995.7300000004</v>
      </c>
      <c r="X128">
        <v>158765.20000000001</v>
      </c>
      <c r="AA128">
        <v>58558.5</v>
      </c>
      <c r="AB128">
        <v>8800</v>
      </c>
      <c r="AC128">
        <v>102966.5</v>
      </c>
      <c r="AF128">
        <v>27874.12</v>
      </c>
      <c r="AG128">
        <v>16896.669999999998</v>
      </c>
      <c r="AK128">
        <v>12616.2</v>
      </c>
      <c r="AL128" s="123">
        <f t="shared" si="11"/>
        <v>407975.91</v>
      </c>
      <c r="AM128" s="129">
        <f t="shared" si="12"/>
        <v>38140</v>
      </c>
      <c r="AN128" s="142">
        <f t="shared" si="13"/>
        <v>369835.91</v>
      </c>
      <c r="AO128" s="143">
        <f t="shared" si="14"/>
        <v>226123.7</v>
      </c>
      <c r="AP128" s="143">
        <f t="shared" si="15"/>
        <v>160353.49</v>
      </c>
      <c r="AQ128" s="125">
        <f t="shared" si="10"/>
        <v>65770.210000000021</v>
      </c>
    </row>
    <row r="129" spans="1:43" ht="14.4" thickBot="1" x14ac:dyDescent="0.3">
      <c r="A129" s="115" t="s">
        <v>268</v>
      </c>
      <c r="B129" s="115" t="s">
        <v>29</v>
      </c>
      <c r="C129" s="149">
        <v>8788</v>
      </c>
      <c r="D129" s="150" t="s">
        <v>698</v>
      </c>
      <c r="E129" t="s">
        <v>2311</v>
      </c>
      <c r="F129">
        <v>876154</v>
      </c>
      <c r="G129">
        <v>138981</v>
      </c>
      <c r="H129">
        <v>612388.68999999994</v>
      </c>
      <c r="K129">
        <v>289818.44</v>
      </c>
      <c r="L129">
        <v>664773.99</v>
      </c>
      <c r="O129">
        <v>0</v>
      </c>
      <c r="P129">
        <v>120314.26</v>
      </c>
      <c r="R129">
        <v>5501.27</v>
      </c>
      <c r="T129">
        <v>110153</v>
      </c>
      <c r="V129">
        <v>-1405945.32</v>
      </c>
      <c r="W129">
        <v>3801437.29</v>
      </c>
      <c r="X129">
        <v>203628.66</v>
      </c>
      <c r="AA129">
        <v>213755.8</v>
      </c>
      <c r="AC129">
        <v>275229.8</v>
      </c>
      <c r="AF129">
        <v>115297.47</v>
      </c>
      <c r="AG129">
        <v>19798.57</v>
      </c>
      <c r="AK129">
        <v>56403</v>
      </c>
      <c r="AL129" s="123">
        <f t="shared" si="11"/>
        <v>1627523.69</v>
      </c>
      <c r="AM129" s="129">
        <f t="shared" si="12"/>
        <v>125815.53</v>
      </c>
      <c r="AN129" s="142">
        <f t="shared" si="13"/>
        <v>1501708.16</v>
      </c>
      <c r="AO129" s="143">
        <f t="shared" si="14"/>
        <v>417384.45999999996</v>
      </c>
      <c r="AP129" s="143">
        <f t="shared" si="15"/>
        <v>466728.84</v>
      </c>
      <c r="AQ129" s="125">
        <f t="shared" si="10"/>
        <v>-49344.380000000063</v>
      </c>
    </row>
    <row r="130" spans="1:43" ht="14.4" thickBot="1" x14ac:dyDescent="0.3">
      <c r="A130" s="115" t="s">
        <v>268</v>
      </c>
      <c r="B130" s="115" t="s">
        <v>29</v>
      </c>
      <c r="C130" s="149">
        <v>4890</v>
      </c>
      <c r="D130" s="150" t="s">
        <v>699</v>
      </c>
      <c r="E130" t="s">
        <v>2312</v>
      </c>
      <c r="F130">
        <v>24887.87</v>
      </c>
      <c r="G130">
        <v>66134.929999999993</v>
      </c>
      <c r="H130">
        <v>434108.04</v>
      </c>
      <c r="K130">
        <v>249832.2</v>
      </c>
      <c r="L130">
        <v>127148.24</v>
      </c>
      <c r="O130">
        <v>4900</v>
      </c>
      <c r="P130">
        <v>73920.81</v>
      </c>
      <c r="R130">
        <v>6704</v>
      </c>
      <c r="T130">
        <v>66450</v>
      </c>
      <c r="V130">
        <v>-1702952.27</v>
      </c>
      <c r="W130">
        <v>2453088.7400000002</v>
      </c>
      <c r="AL130" s="123">
        <f t="shared" si="11"/>
        <v>525130.84</v>
      </c>
      <c r="AM130" s="129">
        <f t="shared" si="12"/>
        <v>85524.81</v>
      </c>
      <c r="AN130" s="142">
        <f t="shared" si="13"/>
        <v>439606.02999999997</v>
      </c>
      <c r="AO130" s="143">
        <f t="shared" si="14"/>
        <v>0</v>
      </c>
      <c r="AP130" s="143">
        <f t="shared" si="15"/>
        <v>0</v>
      </c>
      <c r="AQ130" s="125">
        <f t="shared" ref="AQ130:AQ191" si="16">AO130-AP130</f>
        <v>0</v>
      </c>
    </row>
    <row r="131" spans="1:43" ht="14.4" thickBot="1" x14ac:dyDescent="0.3">
      <c r="A131" s="115" t="s">
        <v>268</v>
      </c>
      <c r="B131" s="115" t="s">
        <v>29</v>
      </c>
      <c r="C131" s="149">
        <v>8526</v>
      </c>
      <c r="D131" s="150" t="s">
        <v>700</v>
      </c>
      <c r="E131" t="s">
        <v>2313</v>
      </c>
      <c r="F131">
        <v>1276784.1399999999</v>
      </c>
      <c r="G131">
        <v>657581.21</v>
      </c>
      <c r="H131">
        <v>759971.87</v>
      </c>
      <c r="K131">
        <v>170370.07</v>
      </c>
      <c r="L131">
        <v>299533.65000000002</v>
      </c>
      <c r="O131">
        <v>0</v>
      </c>
      <c r="P131">
        <v>139924.76999999999</v>
      </c>
      <c r="R131">
        <v>3362</v>
      </c>
      <c r="T131">
        <v>698200</v>
      </c>
      <c r="V131">
        <v>-907639.1</v>
      </c>
      <c r="W131">
        <v>3154881.69</v>
      </c>
      <c r="X131">
        <v>380908.16</v>
      </c>
      <c r="AA131">
        <v>238252</v>
      </c>
      <c r="AC131">
        <v>288242</v>
      </c>
      <c r="AD131">
        <v>2440</v>
      </c>
      <c r="AF131">
        <v>181022.58</v>
      </c>
      <c r="AG131">
        <v>21952.1</v>
      </c>
      <c r="AK131">
        <v>49991.9</v>
      </c>
      <c r="AL131" s="123">
        <f t="shared" si="11"/>
        <v>2694337.2199999997</v>
      </c>
      <c r="AM131" s="129">
        <f t="shared" si="12"/>
        <v>143286.76999999999</v>
      </c>
      <c r="AN131" s="142">
        <f t="shared" si="13"/>
        <v>2551050.4499999997</v>
      </c>
      <c r="AO131" s="143">
        <f t="shared" si="14"/>
        <v>619160.15999999992</v>
      </c>
      <c r="AP131" s="143">
        <f t="shared" si="15"/>
        <v>543648.57999999996</v>
      </c>
      <c r="AQ131" s="125">
        <f t="shared" si="16"/>
        <v>75511.579999999958</v>
      </c>
    </row>
    <row r="132" spans="1:43" ht="14.4" thickBot="1" x14ac:dyDescent="0.3">
      <c r="A132" s="115" t="s">
        <v>268</v>
      </c>
      <c r="B132" s="115" t="s">
        <v>29</v>
      </c>
      <c r="C132" s="149">
        <v>6442</v>
      </c>
      <c r="D132" s="150" t="s">
        <v>701</v>
      </c>
      <c r="E132" t="s">
        <v>2314</v>
      </c>
      <c r="F132">
        <v>920114.08</v>
      </c>
      <c r="G132">
        <v>145044.57</v>
      </c>
      <c r="H132">
        <v>111952.68</v>
      </c>
      <c r="K132">
        <v>64686.38</v>
      </c>
      <c r="L132">
        <v>438634.43</v>
      </c>
      <c r="O132">
        <v>0</v>
      </c>
      <c r="P132">
        <v>56421.59</v>
      </c>
      <c r="R132">
        <v>6270</v>
      </c>
      <c r="T132">
        <v>97875</v>
      </c>
      <c r="V132">
        <v>431071.92</v>
      </c>
      <c r="W132">
        <v>1192306.58</v>
      </c>
      <c r="X132">
        <v>167982.03</v>
      </c>
      <c r="Y132">
        <v>18000</v>
      </c>
      <c r="AA132">
        <v>129440.5</v>
      </c>
      <c r="AC132">
        <v>208020.5</v>
      </c>
      <c r="AD132">
        <v>4060</v>
      </c>
      <c r="AF132">
        <v>151487.57999999999</v>
      </c>
      <c r="AG132">
        <v>15517.46</v>
      </c>
      <c r="AK132">
        <v>39849.94</v>
      </c>
      <c r="AL132" s="123">
        <f t="shared" si="11"/>
        <v>1177111.3299999998</v>
      </c>
      <c r="AM132" s="129">
        <f t="shared" si="12"/>
        <v>62691.59</v>
      </c>
      <c r="AN132" s="142">
        <f t="shared" si="13"/>
        <v>1114419.7399999998</v>
      </c>
      <c r="AO132" s="143">
        <f t="shared" si="14"/>
        <v>315422.53000000003</v>
      </c>
      <c r="AP132" s="143">
        <f t="shared" si="15"/>
        <v>418935.48</v>
      </c>
      <c r="AQ132" s="125">
        <f t="shared" si="16"/>
        <v>-103512.94999999995</v>
      </c>
    </row>
    <row r="133" spans="1:43" ht="14.4" thickBot="1" x14ac:dyDescent="0.3">
      <c r="A133" s="115" t="s">
        <v>268</v>
      </c>
      <c r="B133" s="115" t="s">
        <v>29</v>
      </c>
      <c r="C133" s="149">
        <v>3652</v>
      </c>
      <c r="D133" s="150" t="s">
        <v>702</v>
      </c>
      <c r="E133" t="s">
        <v>2315</v>
      </c>
      <c r="F133">
        <v>425492.49</v>
      </c>
      <c r="G133">
        <v>210543.3</v>
      </c>
      <c r="H133">
        <v>138525.81</v>
      </c>
      <c r="K133">
        <v>184117.92</v>
      </c>
      <c r="L133">
        <v>198008.86</v>
      </c>
      <c r="O133">
        <v>6000</v>
      </c>
      <c r="P133">
        <v>47412.91</v>
      </c>
      <c r="R133">
        <v>4220</v>
      </c>
      <c r="V133">
        <v>-907724.05</v>
      </c>
      <c r="W133">
        <v>2072080.16</v>
      </c>
      <c r="X133">
        <v>559459.32999999996</v>
      </c>
      <c r="AA133">
        <v>33325</v>
      </c>
      <c r="AC133">
        <v>77625</v>
      </c>
      <c r="AD133">
        <v>1030</v>
      </c>
      <c r="AE133">
        <v>790</v>
      </c>
      <c r="AF133">
        <v>115162.34</v>
      </c>
      <c r="AG133">
        <v>11340.54</v>
      </c>
      <c r="AK133">
        <v>452137.09</v>
      </c>
      <c r="AL133" s="123">
        <f t="shared" si="11"/>
        <v>774561.60000000009</v>
      </c>
      <c r="AM133" s="129">
        <f t="shared" si="12"/>
        <v>57632.91</v>
      </c>
      <c r="AN133" s="142">
        <f t="shared" si="13"/>
        <v>716928.69000000006</v>
      </c>
      <c r="AO133" s="143">
        <f t="shared" si="14"/>
        <v>592784.32999999996</v>
      </c>
      <c r="AP133" s="143">
        <f t="shared" si="15"/>
        <v>658084.97</v>
      </c>
      <c r="AQ133" s="125">
        <f t="shared" si="16"/>
        <v>-65300.640000000014</v>
      </c>
    </row>
    <row r="134" spans="1:43" ht="14.4" thickBot="1" x14ac:dyDescent="0.3">
      <c r="A134" s="115" t="s">
        <v>268</v>
      </c>
      <c r="B134" s="115" t="s">
        <v>29</v>
      </c>
      <c r="C134" s="149">
        <v>7302</v>
      </c>
      <c r="D134" s="150" t="s">
        <v>703</v>
      </c>
      <c r="E134" t="s">
        <v>2316</v>
      </c>
      <c r="F134">
        <v>906486.75</v>
      </c>
      <c r="G134">
        <v>211778.86</v>
      </c>
      <c r="H134">
        <v>325649.7</v>
      </c>
      <c r="K134">
        <v>266211.77</v>
      </c>
      <c r="L134">
        <v>204506.92</v>
      </c>
      <c r="P134">
        <v>286222.05</v>
      </c>
      <c r="R134">
        <v>4863.8999999999996</v>
      </c>
      <c r="T134">
        <v>900</v>
      </c>
      <c r="V134">
        <v>-1906780.78</v>
      </c>
      <c r="W134">
        <v>3517785.78</v>
      </c>
      <c r="X134">
        <v>426105.74</v>
      </c>
      <c r="AA134">
        <v>198099.5</v>
      </c>
      <c r="AC134">
        <v>256420.5</v>
      </c>
      <c r="AF134">
        <v>194368.07</v>
      </c>
      <c r="AG134">
        <v>7183.11</v>
      </c>
      <c r="AK134">
        <v>154590.51</v>
      </c>
      <c r="AL134" s="123">
        <f t="shared" si="11"/>
        <v>1443915.3099999998</v>
      </c>
      <c r="AM134" s="129">
        <f t="shared" si="12"/>
        <v>291085.95</v>
      </c>
      <c r="AN134" s="142">
        <f t="shared" si="13"/>
        <v>1152829.3599999999</v>
      </c>
      <c r="AO134" s="143">
        <f t="shared" si="14"/>
        <v>624205.24</v>
      </c>
      <c r="AP134" s="143">
        <f t="shared" si="15"/>
        <v>612562.18999999994</v>
      </c>
      <c r="AQ134" s="125">
        <f t="shared" si="16"/>
        <v>11643.050000000047</v>
      </c>
    </row>
    <row r="135" spans="1:43" ht="14.4" thickBot="1" x14ac:dyDescent="0.3">
      <c r="A135" s="115" t="s">
        <v>268</v>
      </c>
      <c r="B135" s="115" t="s">
        <v>29</v>
      </c>
      <c r="C135" s="149">
        <v>3122</v>
      </c>
      <c r="D135" s="150" t="s">
        <v>704</v>
      </c>
      <c r="E135" t="s">
        <v>2317</v>
      </c>
      <c r="F135">
        <v>190172.45</v>
      </c>
      <c r="G135">
        <v>100863</v>
      </c>
      <c r="H135">
        <v>0</v>
      </c>
      <c r="K135">
        <v>193318.84</v>
      </c>
      <c r="L135">
        <v>65051.26</v>
      </c>
      <c r="O135">
        <v>0</v>
      </c>
      <c r="P135">
        <v>112435.26</v>
      </c>
      <c r="R135">
        <v>3602</v>
      </c>
      <c r="V135">
        <v>-1978166.1</v>
      </c>
      <c r="W135">
        <v>2461639.23</v>
      </c>
      <c r="X135">
        <v>116560.98</v>
      </c>
      <c r="AA135">
        <v>189812</v>
      </c>
      <c r="AC135">
        <v>227633</v>
      </c>
      <c r="AF135">
        <v>64747.26</v>
      </c>
      <c r="AG135">
        <v>7906.97</v>
      </c>
      <c r="AK135">
        <v>56190.59</v>
      </c>
      <c r="AL135" s="123">
        <f t="shared" si="11"/>
        <v>291035.45</v>
      </c>
      <c r="AM135" s="129">
        <f t="shared" si="12"/>
        <v>116037.26</v>
      </c>
      <c r="AN135" s="142">
        <f t="shared" si="13"/>
        <v>174998.19</v>
      </c>
      <c r="AO135" s="143">
        <f t="shared" si="14"/>
        <v>306372.98</v>
      </c>
      <c r="AP135" s="143">
        <f t="shared" si="15"/>
        <v>356477.81999999995</v>
      </c>
      <c r="AQ135" s="125">
        <f t="shared" si="16"/>
        <v>-50104.839999999967</v>
      </c>
    </row>
    <row r="136" spans="1:43" ht="14.4" thickBot="1" x14ac:dyDescent="0.3">
      <c r="A136" s="115" t="s">
        <v>268</v>
      </c>
      <c r="B136" s="115" t="s">
        <v>29</v>
      </c>
      <c r="C136" s="149">
        <v>3540</v>
      </c>
      <c r="D136" s="150" t="s">
        <v>705</v>
      </c>
      <c r="E136" t="s">
        <v>2318</v>
      </c>
      <c r="F136">
        <v>177379.05</v>
      </c>
      <c r="G136">
        <v>69980.12</v>
      </c>
      <c r="H136">
        <v>197382.78</v>
      </c>
      <c r="K136">
        <v>1182895.27</v>
      </c>
      <c r="L136">
        <v>291482.32</v>
      </c>
      <c r="O136">
        <v>0</v>
      </c>
      <c r="P136">
        <v>83839.5</v>
      </c>
      <c r="R136">
        <v>3132.91</v>
      </c>
      <c r="T136">
        <v>94919.5</v>
      </c>
      <c r="V136">
        <v>287646.94</v>
      </c>
      <c r="W136">
        <v>1490475.39</v>
      </c>
      <c r="X136">
        <v>102590.92</v>
      </c>
      <c r="AA136">
        <v>181270</v>
      </c>
      <c r="AB136">
        <v>5862.9</v>
      </c>
      <c r="AC136">
        <v>219871.9</v>
      </c>
      <c r="AF136">
        <v>66307.44</v>
      </c>
      <c r="AG136">
        <v>17726.68</v>
      </c>
      <c r="AK136">
        <v>26712.5</v>
      </c>
      <c r="AL136" s="123">
        <f t="shared" si="11"/>
        <v>444741.94999999995</v>
      </c>
      <c r="AM136" s="129">
        <f t="shared" si="12"/>
        <v>86972.41</v>
      </c>
      <c r="AN136" s="142">
        <f t="shared" si="13"/>
        <v>357769.53999999992</v>
      </c>
      <c r="AO136" s="143">
        <f t="shared" si="14"/>
        <v>289723.82</v>
      </c>
      <c r="AP136" s="143">
        <f t="shared" si="15"/>
        <v>330618.51999999996</v>
      </c>
      <c r="AQ136" s="125">
        <f t="shared" si="16"/>
        <v>-40894.699999999953</v>
      </c>
    </row>
    <row r="137" spans="1:43" ht="14.4" thickBot="1" x14ac:dyDescent="0.3">
      <c r="A137" s="115" t="s">
        <v>268</v>
      </c>
      <c r="B137" s="115" t="s">
        <v>29</v>
      </c>
      <c r="C137" s="149">
        <v>8043</v>
      </c>
      <c r="D137" s="150" t="s">
        <v>706</v>
      </c>
      <c r="E137" t="s">
        <v>2319</v>
      </c>
      <c r="F137">
        <v>744214.32</v>
      </c>
      <c r="G137">
        <v>158752.95000000001</v>
      </c>
      <c r="H137">
        <v>343744.43</v>
      </c>
      <c r="K137">
        <v>898036.63</v>
      </c>
      <c r="L137">
        <v>480945.13</v>
      </c>
      <c r="O137">
        <v>5000</v>
      </c>
      <c r="P137">
        <v>141803.06</v>
      </c>
      <c r="R137">
        <v>6076</v>
      </c>
      <c r="V137">
        <v>-1067363.28</v>
      </c>
      <c r="W137">
        <v>3529981.97</v>
      </c>
      <c r="X137">
        <v>247551.89</v>
      </c>
      <c r="AA137">
        <v>176874.5</v>
      </c>
      <c r="AC137">
        <v>248552.5</v>
      </c>
      <c r="AF137">
        <v>130599.67</v>
      </c>
      <c r="AG137">
        <v>18315.009999999998</v>
      </c>
      <c r="AK137">
        <v>16763.5</v>
      </c>
      <c r="AL137" s="123">
        <f t="shared" si="11"/>
        <v>1246711.7</v>
      </c>
      <c r="AM137" s="129">
        <f t="shared" si="12"/>
        <v>152879.06</v>
      </c>
      <c r="AN137" s="142">
        <f t="shared" si="13"/>
        <v>1093832.6399999999</v>
      </c>
      <c r="AO137" s="143">
        <f t="shared" si="14"/>
        <v>424426.39</v>
      </c>
      <c r="AP137" s="143">
        <f t="shared" si="15"/>
        <v>414230.68</v>
      </c>
      <c r="AQ137" s="125">
        <f t="shared" si="16"/>
        <v>10195.710000000021</v>
      </c>
    </row>
    <row r="138" spans="1:43" ht="14.4" thickBot="1" x14ac:dyDescent="0.3">
      <c r="A138" s="115" t="s">
        <v>268</v>
      </c>
      <c r="B138" s="115" t="s">
        <v>29</v>
      </c>
      <c r="C138" s="149">
        <v>4264</v>
      </c>
      <c r="D138" s="150" t="s">
        <v>707</v>
      </c>
      <c r="E138" t="s">
        <v>2320</v>
      </c>
      <c r="F138">
        <v>416111.62</v>
      </c>
      <c r="G138">
        <v>65004.07</v>
      </c>
      <c r="H138">
        <v>122572.34</v>
      </c>
      <c r="K138">
        <v>232782.48</v>
      </c>
      <c r="L138">
        <v>129406.93</v>
      </c>
      <c r="O138">
        <v>21830</v>
      </c>
      <c r="P138">
        <v>85122.5</v>
      </c>
      <c r="R138">
        <v>2291.19</v>
      </c>
      <c r="T138">
        <v>21000</v>
      </c>
      <c r="V138">
        <v>-618006.85</v>
      </c>
      <c r="W138">
        <v>1467910.57</v>
      </c>
      <c r="X138">
        <v>289193.84000000003</v>
      </c>
      <c r="AA138">
        <v>119206.5</v>
      </c>
      <c r="AB138">
        <v>7000</v>
      </c>
      <c r="AC138">
        <v>159776.5</v>
      </c>
      <c r="AF138">
        <v>63403.63</v>
      </c>
      <c r="AG138">
        <v>7591.07</v>
      </c>
      <c r="AK138">
        <v>198899.11</v>
      </c>
      <c r="AL138" s="123">
        <f t="shared" si="11"/>
        <v>603688.03</v>
      </c>
      <c r="AM138" s="129">
        <f t="shared" si="12"/>
        <v>109243.69</v>
      </c>
      <c r="AN138" s="142">
        <f t="shared" si="13"/>
        <v>494444.34</v>
      </c>
      <c r="AO138" s="143">
        <f t="shared" si="14"/>
        <v>415400.34</v>
      </c>
      <c r="AP138" s="143">
        <f t="shared" si="15"/>
        <v>429670.31</v>
      </c>
      <c r="AQ138" s="125">
        <f t="shared" si="16"/>
        <v>-14269.969999999972</v>
      </c>
    </row>
    <row r="139" spans="1:43" ht="14.4" thickBot="1" x14ac:dyDescent="0.3">
      <c r="A139" s="115" t="s">
        <v>268</v>
      </c>
      <c r="B139" s="115" t="s">
        <v>29</v>
      </c>
      <c r="C139" s="149">
        <v>4475</v>
      </c>
      <c r="D139" s="150" t="s">
        <v>708</v>
      </c>
      <c r="E139" t="s">
        <v>2321</v>
      </c>
      <c r="F139">
        <v>579531.98</v>
      </c>
      <c r="G139">
        <v>300000.78999999998</v>
      </c>
      <c r="H139">
        <v>74598.61</v>
      </c>
      <c r="K139">
        <v>156143.60999999999</v>
      </c>
      <c r="L139">
        <v>728051.02</v>
      </c>
      <c r="O139">
        <v>0</v>
      </c>
      <c r="P139">
        <v>49214.22</v>
      </c>
      <c r="R139">
        <v>4520.8900000000003</v>
      </c>
      <c r="T139">
        <v>55127</v>
      </c>
      <c r="V139">
        <v>1285688.3</v>
      </c>
      <c r="W139">
        <v>431311.75</v>
      </c>
      <c r="X139">
        <v>191633.53</v>
      </c>
      <c r="Y139">
        <v>6000</v>
      </c>
      <c r="AA139">
        <v>190096.5</v>
      </c>
      <c r="AC139">
        <v>242401.5</v>
      </c>
      <c r="AF139">
        <v>78602.320000000007</v>
      </c>
      <c r="AG139">
        <v>20182.95</v>
      </c>
      <c r="AK139">
        <v>34079.410000000003</v>
      </c>
      <c r="AL139" s="123">
        <f t="shared" ref="AL139:AL202" si="17">SUM(F139:I139)</f>
        <v>954131.38</v>
      </c>
      <c r="AM139" s="129">
        <f t="shared" ref="AM139:AM202" si="18">SUM(O139:S139)</f>
        <v>53735.11</v>
      </c>
      <c r="AN139" s="142">
        <f t="shared" ref="AN139:AN202" si="19">AL139-AM139</f>
        <v>900396.27</v>
      </c>
      <c r="AO139" s="143">
        <f t="shared" ref="AO139:AO202" si="20">SUM(X139:AB139)</f>
        <v>387730.03</v>
      </c>
      <c r="AP139" s="143">
        <f t="shared" ref="AP139:AP202" si="21">SUM(AC139:AK139)</f>
        <v>375266.18000000005</v>
      </c>
      <c r="AQ139" s="125">
        <f t="shared" si="16"/>
        <v>12463.849999999977</v>
      </c>
    </row>
    <row r="140" spans="1:43" ht="14.4" thickBot="1" x14ac:dyDescent="0.3">
      <c r="A140" s="115" t="s">
        <v>268</v>
      </c>
      <c r="B140" s="115" t="s">
        <v>29</v>
      </c>
      <c r="C140" s="149">
        <v>4153</v>
      </c>
      <c r="D140" s="150" t="s">
        <v>709</v>
      </c>
      <c r="E140" t="s">
        <v>2322</v>
      </c>
      <c r="F140">
        <v>412421.62</v>
      </c>
      <c r="G140">
        <v>40713.54</v>
      </c>
      <c r="H140">
        <v>128809.95</v>
      </c>
      <c r="K140">
        <v>306462.84999999998</v>
      </c>
      <c r="L140">
        <v>225396.21</v>
      </c>
      <c r="O140">
        <v>5000</v>
      </c>
      <c r="P140">
        <v>43995</v>
      </c>
      <c r="R140">
        <v>3327</v>
      </c>
      <c r="T140">
        <v>198398</v>
      </c>
      <c r="V140">
        <v>-1169343.06</v>
      </c>
      <c r="W140">
        <v>2115546</v>
      </c>
      <c r="X140">
        <v>119596.57</v>
      </c>
      <c r="AA140">
        <v>137216.5</v>
      </c>
      <c r="AB140">
        <v>4000</v>
      </c>
      <c r="AC140">
        <v>173585.5</v>
      </c>
      <c r="AF140">
        <v>130028.54</v>
      </c>
      <c r="AG140">
        <v>12278.74</v>
      </c>
      <c r="AK140">
        <v>28039.06</v>
      </c>
      <c r="AL140" s="123">
        <f t="shared" si="17"/>
        <v>581945.11</v>
      </c>
      <c r="AM140" s="129">
        <f t="shared" si="18"/>
        <v>52322</v>
      </c>
      <c r="AN140" s="142">
        <f t="shared" si="19"/>
        <v>529623.11</v>
      </c>
      <c r="AO140" s="143">
        <f t="shared" si="20"/>
        <v>260813.07</v>
      </c>
      <c r="AP140" s="143">
        <f t="shared" si="21"/>
        <v>343931.83999999997</v>
      </c>
      <c r="AQ140" s="125">
        <f t="shared" si="16"/>
        <v>-83118.76999999996</v>
      </c>
    </row>
    <row r="141" spans="1:43" ht="14.4" thickBot="1" x14ac:dyDescent="0.3">
      <c r="A141" s="115" t="s">
        <v>268</v>
      </c>
      <c r="B141" s="115" t="s">
        <v>29</v>
      </c>
      <c r="C141" s="149">
        <v>2552</v>
      </c>
      <c r="D141" s="150" t="s">
        <v>710</v>
      </c>
      <c r="E141" t="s">
        <v>2323</v>
      </c>
      <c r="F141">
        <v>166898.59</v>
      </c>
      <c r="G141">
        <v>41138.400000000001</v>
      </c>
      <c r="H141">
        <v>185375.12</v>
      </c>
      <c r="K141">
        <v>560195.81000000006</v>
      </c>
      <c r="L141">
        <v>133640.22</v>
      </c>
      <c r="P141">
        <v>163582.9</v>
      </c>
      <c r="R141">
        <v>4368</v>
      </c>
      <c r="T141">
        <v>82100</v>
      </c>
      <c r="V141">
        <v>-1425916.61</v>
      </c>
      <c r="W141">
        <v>2263113.85</v>
      </c>
      <c r="AL141" s="123">
        <f t="shared" si="17"/>
        <v>393412.11</v>
      </c>
      <c r="AM141" s="129">
        <f t="shared" si="18"/>
        <v>167950.9</v>
      </c>
      <c r="AN141" s="142">
        <f t="shared" si="19"/>
        <v>225461.21</v>
      </c>
      <c r="AO141" s="143">
        <f t="shared" si="20"/>
        <v>0</v>
      </c>
      <c r="AP141" s="143">
        <f t="shared" si="21"/>
        <v>0</v>
      </c>
      <c r="AQ141" s="125">
        <f t="shared" si="16"/>
        <v>0</v>
      </c>
    </row>
    <row r="142" spans="1:43" ht="14.4" thickBot="1" x14ac:dyDescent="0.3">
      <c r="A142" s="115" t="s">
        <v>268</v>
      </c>
      <c r="B142" s="115" t="s">
        <v>29</v>
      </c>
      <c r="C142" s="149">
        <v>5199</v>
      </c>
      <c r="D142" s="150" t="s">
        <v>711</v>
      </c>
      <c r="E142" t="s">
        <v>2324</v>
      </c>
      <c r="F142">
        <v>199580.03</v>
      </c>
      <c r="G142">
        <v>384710.72</v>
      </c>
      <c r="H142">
        <v>532566.86</v>
      </c>
      <c r="K142">
        <v>431690.18</v>
      </c>
      <c r="L142">
        <v>231677.55</v>
      </c>
      <c r="O142">
        <v>3500</v>
      </c>
      <c r="P142">
        <v>89074.16</v>
      </c>
      <c r="Q142">
        <v>13663</v>
      </c>
      <c r="R142">
        <v>9609.09</v>
      </c>
      <c r="T142">
        <v>37493</v>
      </c>
      <c r="V142">
        <v>-895342.32</v>
      </c>
      <c r="W142">
        <v>2512572.4500000002</v>
      </c>
      <c r="X142">
        <v>272896.63</v>
      </c>
      <c r="Y142">
        <v>15000</v>
      </c>
      <c r="AA142">
        <v>251123</v>
      </c>
      <c r="AC142">
        <v>340038</v>
      </c>
      <c r="AD142">
        <v>1460</v>
      </c>
      <c r="AF142">
        <v>143124.18</v>
      </c>
      <c r="AG142">
        <v>10287.19</v>
      </c>
      <c r="AK142">
        <v>34454.300000000003</v>
      </c>
      <c r="AL142" s="123">
        <f t="shared" si="17"/>
        <v>1116857.6099999999</v>
      </c>
      <c r="AM142" s="129">
        <f t="shared" si="18"/>
        <v>115846.25</v>
      </c>
      <c r="AN142" s="142">
        <f t="shared" si="19"/>
        <v>1001011.3599999999</v>
      </c>
      <c r="AO142" s="143">
        <f t="shared" si="20"/>
        <v>539019.63</v>
      </c>
      <c r="AP142" s="143">
        <f t="shared" si="21"/>
        <v>529363.67000000004</v>
      </c>
      <c r="AQ142" s="125">
        <f t="shared" si="16"/>
        <v>9655.9599999999627</v>
      </c>
    </row>
    <row r="143" spans="1:43" ht="14.4" thickBot="1" x14ac:dyDescent="0.3">
      <c r="A143" s="115" t="s">
        <v>268</v>
      </c>
      <c r="B143" s="115" t="s">
        <v>29</v>
      </c>
      <c r="C143" s="149">
        <v>7299</v>
      </c>
      <c r="D143" s="150" t="s">
        <v>712</v>
      </c>
      <c r="E143" t="s">
        <v>2325</v>
      </c>
      <c r="F143">
        <v>1232663.78</v>
      </c>
      <c r="G143">
        <v>320911.63</v>
      </c>
      <c r="H143">
        <v>274582.69</v>
      </c>
      <c r="K143">
        <v>1163397.8799999999</v>
      </c>
      <c r="L143">
        <v>240204.32</v>
      </c>
      <c r="O143">
        <v>0</v>
      </c>
      <c r="P143">
        <v>132138.31</v>
      </c>
      <c r="R143">
        <v>7711</v>
      </c>
      <c r="T143">
        <v>473843</v>
      </c>
      <c r="V143">
        <v>1379975.61</v>
      </c>
      <c r="W143">
        <v>1298036.29</v>
      </c>
      <c r="X143">
        <v>154337.29999999999</v>
      </c>
      <c r="Y143">
        <v>13500</v>
      </c>
      <c r="AA143">
        <v>209686.5</v>
      </c>
      <c r="AB143">
        <v>2100</v>
      </c>
      <c r="AC143">
        <v>270069.5</v>
      </c>
      <c r="AF143">
        <v>109283.57</v>
      </c>
      <c r="AG143">
        <v>23892.959999999999</v>
      </c>
      <c r="AK143">
        <v>36321.68</v>
      </c>
      <c r="AL143" s="123">
        <f t="shared" si="17"/>
        <v>1828158.1</v>
      </c>
      <c r="AM143" s="129">
        <f t="shared" si="18"/>
        <v>139849.31</v>
      </c>
      <c r="AN143" s="142">
        <f t="shared" si="19"/>
        <v>1688308.79</v>
      </c>
      <c r="AO143" s="143">
        <f t="shared" si="20"/>
        <v>379623.8</v>
      </c>
      <c r="AP143" s="143">
        <f t="shared" si="21"/>
        <v>439567.71</v>
      </c>
      <c r="AQ143" s="125">
        <f t="shared" si="16"/>
        <v>-59943.910000000033</v>
      </c>
    </row>
    <row r="144" spans="1:43" ht="14.4" thickBot="1" x14ac:dyDescent="0.3">
      <c r="A144" s="115" t="s">
        <v>272</v>
      </c>
      <c r="B144" s="115" t="s">
        <v>30</v>
      </c>
      <c r="C144" s="149">
        <v>3325</v>
      </c>
      <c r="D144" s="150" t="s">
        <v>713</v>
      </c>
      <c r="E144" t="s">
        <v>2326</v>
      </c>
      <c r="F144">
        <v>275245.65000000002</v>
      </c>
      <c r="G144">
        <v>79145.08</v>
      </c>
      <c r="H144">
        <v>442658.88</v>
      </c>
      <c r="I144">
        <v>0</v>
      </c>
      <c r="J144">
        <v>0</v>
      </c>
      <c r="K144">
        <v>337168.53</v>
      </c>
      <c r="L144">
        <v>42484.959999999999</v>
      </c>
      <c r="M144">
        <v>0</v>
      </c>
      <c r="N144">
        <v>0</v>
      </c>
      <c r="O144">
        <v>4300</v>
      </c>
      <c r="P144">
        <v>40819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-646881.36</v>
      </c>
      <c r="W144">
        <v>1854562.35</v>
      </c>
      <c r="X144">
        <v>30204.33</v>
      </c>
      <c r="AA144">
        <v>114576</v>
      </c>
      <c r="AB144">
        <v>3027.56</v>
      </c>
      <c r="AC144">
        <v>131026</v>
      </c>
      <c r="AF144">
        <v>72701.64</v>
      </c>
      <c r="AG144">
        <v>16283.64</v>
      </c>
      <c r="AK144">
        <v>3893.5</v>
      </c>
      <c r="AL144" s="123">
        <f t="shared" si="17"/>
        <v>797049.6100000001</v>
      </c>
      <c r="AM144" s="129">
        <f t="shared" si="18"/>
        <v>45119</v>
      </c>
      <c r="AN144" s="142">
        <f t="shared" si="19"/>
        <v>751930.6100000001</v>
      </c>
      <c r="AO144" s="143">
        <f t="shared" si="20"/>
        <v>147807.89000000001</v>
      </c>
      <c r="AP144" s="143">
        <f t="shared" si="21"/>
        <v>223904.78000000003</v>
      </c>
      <c r="AQ144" s="125">
        <f t="shared" si="16"/>
        <v>-76096.890000000014</v>
      </c>
    </row>
    <row r="145" spans="1:43" ht="14.4" thickBot="1" x14ac:dyDescent="0.3">
      <c r="A145" s="115" t="s">
        <v>272</v>
      </c>
      <c r="B145" s="115" t="s">
        <v>30</v>
      </c>
      <c r="C145" s="149">
        <v>5397</v>
      </c>
      <c r="D145" s="150" t="s">
        <v>714</v>
      </c>
      <c r="E145" t="s">
        <v>2327</v>
      </c>
      <c r="F145">
        <v>1558318.14</v>
      </c>
      <c r="G145">
        <v>390593.68</v>
      </c>
      <c r="H145">
        <v>606929.65</v>
      </c>
      <c r="I145">
        <v>0</v>
      </c>
      <c r="J145">
        <v>0</v>
      </c>
      <c r="K145">
        <v>238246.94</v>
      </c>
      <c r="L145">
        <v>581983.02</v>
      </c>
      <c r="M145">
        <v>0</v>
      </c>
      <c r="N145">
        <v>0</v>
      </c>
      <c r="O145">
        <v>600</v>
      </c>
      <c r="P145">
        <v>90009.14</v>
      </c>
      <c r="Q145">
        <v>0</v>
      </c>
      <c r="R145">
        <v>868</v>
      </c>
      <c r="S145">
        <v>0</v>
      </c>
      <c r="T145">
        <v>0</v>
      </c>
      <c r="U145">
        <v>0</v>
      </c>
      <c r="V145">
        <v>-499917.74</v>
      </c>
      <c r="W145">
        <v>3974625.34</v>
      </c>
      <c r="X145">
        <v>63557.75</v>
      </c>
      <c r="AA145">
        <v>204088.5</v>
      </c>
      <c r="AB145">
        <v>15700</v>
      </c>
      <c r="AC145">
        <v>308585.5</v>
      </c>
      <c r="AF145">
        <v>121216.29</v>
      </c>
      <c r="AG145">
        <v>28234.13</v>
      </c>
      <c r="AK145">
        <v>15423.64</v>
      </c>
      <c r="AL145" s="123">
        <f t="shared" si="17"/>
        <v>2555841.4699999997</v>
      </c>
      <c r="AM145" s="129">
        <f t="shared" si="18"/>
        <v>91477.14</v>
      </c>
      <c r="AN145" s="142">
        <f t="shared" si="19"/>
        <v>2464364.3299999996</v>
      </c>
      <c r="AO145" s="143">
        <f t="shared" si="20"/>
        <v>283346.25</v>
      </c>
      <c r="AP145" s="143">
        <f t="shared" si="21"/>
        <v>473459.56</v>
      </c>
      <c r="AQ145" s="125">
        <f t="shared" si="16"/>
        <v>-190113.31</v>
      </c>
    </row>
    <row r="146" spans="1:43" ht="14.4" thickBot="1" x14ac:dyDescent="0.3">
      <c r="A146" s="115" t="s">
        <v>272</v>
      </c>
      <c r="B146" s="115" t="s">
        <v>30</v>
      </c>
      <c r="C146" s="149">
        <v>2048</v>
      </c>
      <c r="D146" s="150" t="s">
        <v>715</v>
      </c>
      <c r="E146" t="s">
        <v>2328</v>
      </c>
      <c r="F146">
        <v>303142.67</v>
      </c>
      <c r="G146">
        <v>457620.7</v>
      </c>
      <c r="H146">
        <v>84715.91</v>
      </c>
      <c r="K146">
        <v>676660.37</v>
      </c>
      <c r="L146">
        <v>324321.21000000002</v>
      </c>
      <c r="O146">
        <v>4500</v>
      </c>
      <c r="P146">
        <v>29912.58</v>
      </c>
      <c r="R146">
        <v>0</v>
      </c>
      <c r="V146">
        <v>-647614.38</v>
      </c>
      <c r="W146">
        <v>2427116.52</v>
      </c>
      <c r="X146">
        <v>103583.87</v>
      </c>
      <c r="AA146">
        <v>101136</v>
      </c>
      <c r="AB146">
        <v>24152.240000000002</v>
      </c>
      <c r="AC146">
        <v>128004</v>
      </c>
      <c r="AF146">
        <v>58065.05</v>
      </c>
      <c r="AG146">
        <v>10256.92</v>
      </c>
      <c r="AL146" s="123">
        <f t="shared" si="17"/>
        <v>845479.28</v>
      </c>
      <c r="AM146" s="129">
        <f t="shared" si="18"/>
        <v>34412.58</v>
      </c>
      <c r="AN146" s="142">
        <f t="shared" si="19"/>
        <v>811066.70000000007</v>
      </c>
      <c r="AO146" s="143">
        <f t="shared" si="20"/>
        <v>228872.11</v>
      </c>
      <c r="AP146" s="143">
        <f t="shared" si="21"/>
        <v>196325.97</v>
      </c>
      <c r="AQ146" s="125">
        <f t="shared" si="16"/>
        <v>32546.139999999985</v>
      </c>
    </row>
    <row r="147" spans="1:43" ht="14.4" thickBot="1" x14ac:dyDescent="0.3">
      <c r="A147" s="115" t="s">
        <v>272</v>
      </c>
      <c r="B147" s="115" t="s">
        <v>30</v>
      </c>
      <c r="C147" s="149">
        <v>5559</v>
      </c>
      <c r="D147" s="150" t="s">
        <v>716</v>
      </c>
      <c r="E147" t="s">
        <v>2329</v>
      </c>
      <c r="F147">
        <v>733211.86</v>
      </c>
      <c r="G147">
        <v>220913.5</v>
      </c>
      <c r="H147">
        <v>27124.27</v>
      </c>
      <c r="K147">
        <v>368358.86</v>
      </c>
      <c r="L147">
        <v>664960.71</v>
      </c>
      <c r="O147">
        <v>3000</v>
      </c>
      <c r="P147">
        <v>57755.93</v>
      </c>
      <c r="R147">
        <v>2441</v>
      </c>
      <c r="V147">
        <v>-594926</v>
      </c>
      <c r="W147">
        <v>2538450.7999999998</v>
      </c>
      <c r="X147">
        <v>158833.38</v>
      </c>
      <c r="AA147">
        <v>166057.5</v>
      </c>
      <c r="AB147">
        <v>18200</v>
      </c>
      <c r="AC147">
        <v>223593.5</v>
      </c>
      <c r="AF147">
        <v>106831.94</v>
      </c>
      <c r="AG147">
        <v>4817.97</v>
      </c>
      <c r="AK147">
        <v>0</v>
      </c>
      <c r="AL147" s="123">
        <f t="shared" si="17"/>
        <v>981249.63</v>
      </c>
      <c r="AM147" s="129">
        <f t="shared" si="18"/>
        <v>63196.93</v>
      </c>
      <c r="AN147" s="142">
        <f t="shared" si="19"/>
        <v>918052.7</v>
      </c>
      <c r="AO147" s="143">
        <f t="shared" si="20"/>
        <v>343090.88</v>
      </c>
      <c r="AP147" s="143">
        <f t="shared" si="21"/>
        <v>335243.40999999997</v>
      </c>
      <c r="AQ147" s="125">
        <f t="shared" si="16"/>
        <v>7847.4700000000303</v>
      </c>
    </row>
    <row r="148" spans="1:43" ht="14.4" thickBot="1" x14ac:dyDescent="0.3">
      <c r="A148" s="115" t="s">
        <v>272</v>
      </c>
      <c r="B148" s="115" t="s">
        <v>30</v>
      </c>
      <c r="C148" s="149">
        <v>3394</v>
      </c>
      <c r="D148" s="150" t="s">
        <v>717</v>
      </c>
      <c r="E148" t="s">
        <v>2330</v>
      </c>
      <c r="F148">
        <v>2076839.08</v>
      </c>
      <c r="G148">
        <v>382042.62</v>
      </c>
      <c r="H148">
        <v>645612.31000000006</v>
      </c>
      <c r="K148">
        <v>503845.53</v>
      </c>
      <c r="L148">
        <v>126380.57</v>
      </c>
      <c r="O148">
        <v>5000</v>
      </c>
      <c r="P148">
        <v>54578.8</v>
      </c>
      <c r="R148">
        <v>0</v>
      </c>
      <c r="V148">
        <v>-97830.8</v>
      </c>
      <c r="W148">
        <v>3053279.47</v>
      </c>
      <c r="X148">
        <v>248336.47</v>
      </c>
      <c r="Y148">
        <v>668288</v>
      </c>
      <c r="AA148">
        <v>211890</v>
      </c>
      <c r="AB148">
        <v>32715.919999999998</v>
      </c>
      <c r="AC148">
        <v>270292</v>
      </c>
      <c r="AF148">
        <v>110578.85</v>
      </c>
      <c r="AG148">
        <v>9823.67</v>
      </c>
      <c r="AK148">
        <v>50843.23</v>
      </c>
      <c r="AL148" s="123">
        <f t="shared" si="17"/>
        <v>3104494.0100000002</v>
      </c>
      <c r="AM148" s="129">
        <f t="shared" si="18"/>
        <v>59578.8</v>
      </c>
      <c r="AN148" s="142">
        <f t="shared" si="19"/>
        <v>3044915.2100000004</v>
      </c>
      <c r="AO148" s="143">
        <f t="shared" si="20"/>
        <v>1161230.3899999999</v>
      </c>
      <c r="AP148" s="143">
        <f t="shared" si="21"/>
        <v>441537.74999999994</v>
      </c>
      <c r="AQ148" s="125">
        <f t="shared" si="16"/>
        <v>719692.6399999999</v>
      </c>
    </row>
    <row r="149" spans="1:43" ht="14.4" thickBot="1" x14ac:dyDescent="0.3">
      <c r="A149" s="115" t="s">
        <v>272</v>
      </c>
      <c r="B149" s="115" t="s">
        <v>30</v>
      </c>
      <c r="C149" s="149">
        <v>4182</v>
      </c>
      <c r="D149" s="150" t="s">
        <v>718</v>
      </c>
      <c r="E149" t="s">
        <v>2331</v>
      </c>
      <c r="F149">
        <v>1159401.77</v>
      </c>
      <c r="G149">
        <v>69714.11</v>
      </c>
      <c r="H149">
        <v>188282.23999999999</v>
      </c>
      <c r="K149">
        <v>152563.95000000001</v>
      </c>
      <c r="L149">
        <v>302404.55</v>
      </c>
      <c r="O149">
        <v>4000</v>
      </c>
      <c r="P149">
        <v>51436</v>
      </c>
      <c r="R149">
        <v>0</v>
      </c>
      <c r="V149">
        <v>117062.74</v>
      </c>
      <c r="W149">
        <v>1819262.69</v>
      </c>
      <c r="X149">
        <v>53562.03</v>
      </c>
      <c r="AA149">
        <v>125783</v>
      </c>
      <c r="AB149">
        <v>18268.8</v>
      </c>
      <c r="AC149">
        <v>208716</v>
      </c>
      <c r="AF149">
        <v>97104.31</v>
      </c>
      <c r="AG149">
        <v>4318.33</v>
      </c>
      <c r="AK149">
        <v>6870</v>
      </c>
      <c r="AL149" s="123">
        <f t="shared" si="17"/>
        <v>1417398.12</v>
      </c>
      <c r="AM149" s="129">
        <f t="shared" si="18"/>
        <v>55436</v>
      </c>
      <c r="AN149" s="142">
        <f t="shared" si="19"/>
        <v>1361962.12</v>
      </c>
      <c r="AO149" s="143">
        <f t="shared" si="20"/>
        <v>197613.83</v>
      </c>
      <c r="AP149" s="143">
        <f t="shared" si="21"/>
        <v>317008.64000000001</v>
      </c>
      <c r="AQ149" s="125">
        <f t="shared" si="16"/>
        <v>-119394.81000000003</v>
      </c>
    </row>
    <row r="150" spans="1:43" ht="14.4" thickBot="1" x14ac:dyDescent="0.3">
      <c r="A150" s="115" t="s">
        <v>272</v>
      </c>
      <c r="B150" s="115" t="s">
        <v>30</v>
      </c>
      <c r="C150" s="149">
        <v>4497</v>
      </c>
      <c r="D150" s="150" t="s">
        <v>719</v>
      </c>
      <c r="E150" t="s">
        <v>2332</v>
      </c>
      <c r="F150">
        <v>80971.990000000005</v>
      </c>
      <c r="G150">
        <v>82723.7</v>
      </c>
      <c r="H150">
        <v>739245.33</v>
      </c>
      <c r="I150">
        <v>0</v>
      </c>
      <c r="J150">
        <v>0</v>
      </c>
      <c r="K150">
        <v>376695.85</v>
      </c>
      <c r="L150">
        <v>391552.26</v>
      </c>
      <c r="M150">
        <v>0</v>
      </c>
      <c r="N150">
        <v>0</v>
      </c>
      <c r="O150">
        <v>3500</v>
      </c>
      <c r="P150">
        <v>47696.84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-795769.52</v>
      </c>
      <c r="W150">
        <v>2522678.58</v>
      </c>
      <c r="X150">
        <v>24141.84</v>
      </c>
      <c r="Y150">
        <v>0</v>
      </c>
      <c r="AA150">
        <v>145169.5</v>
      </c>
      <c r="AB150">
        <v>27351.919999999998</v>
      </c>
      <c r="AC150">
        <v>206862.5</v>
      </c>
      <c r="AF150">
        <v>84842.55</v>
      </c>
      <c r="AG150">
        <v>8037.48</v>
      </c>
      <c r="AK150">
        <v>3837.5</v>
      </c>
      <c r="AL150" s="123">
        <f t="shared" si="17"/>
        <v>902941.02</v>
      </c>
      <c r="AM150" s="129">
        <f t="shared" si="18"/>
        <v>51196.84</v>
      </c>
      <c r="AN150" s="142">
        <f t="shared" si="19"/>
        <v>851744.18</v>
      </c>
      <c r="AO150" s="143">
        <f t="shared" si="20"/>
        <v>196663.26</v>
      </c>
      <c r="AP150" s="143">
        <f t="shared" si="21"/>
        <v>303580.02999999997</v>
      </c>
      <c r="AQ150" s="125">
        <f t="shared" si="16"/>
        <v>-106916.76999999996</v>
      </c>
    </row>
    <row r="151" spans="1:43" ht="14.4" thickBot="1" x14ac:dyDescent="0.3">
      <c r="A151" s="115" t="s">
        <v>272</v>
      </c>
      <c r="B151" s="115" t="s">
        <v>30</v>
      </c>
      <c r="C151" s="149">
        <v>4239</v>
      </c>
      <c r="D151" s="150" t="s">
        <v>720</v>
      </c>
      <c r="E151" t="s">
        <v>2333</v>
      </c>
      <c r="F151">
        <v>273303.52</v>
      </c>
      <c r="G151">
        <v>20575.41</v>
      </c>
      <c r="H151">
        <v>133177.21</v>
      </c>
      <c r="K151">
        <v>334690.58</v>
      </c>
      <c r="L151">
        <v>203422.9</v>
      </c>
      <c r="O151">
        <v>8500</v>
      </c>
      <c r="P151">
        <v>45631.02</v>
      </c>
      <c r="R151">
        <v>0</v>
      </c>
      <c r="V151">
        <v>-3800198.23</v>
      </c>
      <c r="W151">
        <v>4801199.47</v>
      </c>
      <c r="X151">
        <v>17229.73</v>
      </c>
      <c r="AA151">
        <v>157507</v>
      </c>
      <c r="AB151">
        <v>13300</v>
      </c>
      <c r="AC151">
        <v>183047</v>
      </c>
      <c r="AF151">
        <v>82394.850000000006</v>
      </c>
      <c r="AG151">
        <v>12557.52</v>
      </c>
      <c r="AL151" s="123">
        <f t="shared" si="17"/>
        <v>427056.14</v>
      </c>
      <c r="AM151" s="129">
        <f t="shared" si="18"/>
        <v>54131.02</v>
      </c>
      <c r="AN151" s="142">
        <f t="shared" si="19"/>
        <v>372925.12</v>
      </c>
      <c r="AO151" s="143">
        <f t="shared" si="20"/>
        <v>188036.73</v>
      </c>
      <c r="AP151" s="143">
        <f t="shared" si="21"/>
        <v>277999.37</v>
      </c>
      <c r="AQ151" s="125">
        <f t="shared" si="16"/>
        <v>-89962.639999999985</v>
      </c>
    </row>
    <row r="152" spans="1:43" ht="14.4" thickBot="1" x14ac:dyDescent="0.3">
      <c r="A152" s="115" t="s">
        <v>272</v>
      </c>
      <c r="B152" s="115" t="s">
        <v>30</v>
      </c>
      <c r="C152" s="149">
        <v>3891</v>
      </c>
      <c r="D152" s="150" t="s">
        <v>721</v>
      </c>
      <c r="E152" t="s">
        <v>2334</v>
      </c>
      <c r="F152">
        <v>237153.3</v>
      </c>
      <c r="G152">
        <v>109995.15</v>
      </c>
      <c r="H152">
        <v>152075.97</v>
      </c>
      <c r="K152">
        <v>383183.91</v>
      </c>
      <c r="L152">
        <v>417610.63</v>
      </c>
      <c r="O152">
        <v>0</v>
      </c>
      <c r="P152">
        <v>49120.46</v>
      </c>
      <c r="R152">
        <v>0</v>
      </c>
      <c r="V152">
        <v>-3925526</v>
      </c>
      <c r="W152">
        <v>5209136.26</v>
      </c>
      <c r="X152">
        <v>117057.94</v>
      </c>
      <c r="AA152">
        <v>188818</v>
      </c>
      <c r="AB152">
        <v>12200</v>
      </c>
      <c r="AC152">
        <v>230838</v>
      </c>
      <c r="AF152">
        <v>108910.17</v>
      </c>
      <c r="AG152">
        <v>11039.53</v>
      </c>
      <c r="AL152" s="123">
        <f t="shared" si="17"/>
        <v>499224.41999999993</v>
      </c>
      <c r="AM152" s="129">
        <f t="shared" si="18"/>
        <v>49120.46</v>
      </c>
      <c r="AN152" s="142">
        <f t="shared" si="19"/>
        <v>450103.9599999999</v>
      </c>
      <c r="AO152" s="143">
        <f t="shared" si="20"/>
        <v>318075.94</v>
      </c>
      <c r="AP152" s="143">
        <f t="shared" si="21"/>
        <v>350787.7</v>
      </c>
      <c r="AQ152" s="125">
        <f t="shared" si="16"/>
        <v>-32711.760000000009</v>
      </c>
    </row>
    <row r="153" spans="1:43" ht="14.4" thickBot="1" x14ac:dyDescent="0.3">
      <c r="A153" s="115" t="s">
        <v>272</v>
      </c>
      <c r="B153" s="115" t="s">
        <v>30</v>
      </c>
      <c r="C153" s="149">
        <v>3687</v>
      </c>
      <c r="D153" s="150" t="s">
        <v>722</v>
      </c>
      <c r="E153" t="s">
        <v>2335</v>
      </c>
      <c r="F153">
        <v>86729.82</v>
      </c>
      <c r="G153">
        <v>74931.710000000006</v>
      </c>
      <c r="H153">
        <v>153031.47</v>
      </c>
      <c r="K153">
        <v>228594.78</v>
      </c>
      <c r="L153">
        <v>180358.82</v>
      </c>
      <c r="O153">
        <v>3000</v>
      </c>
      <c r="P153">
        <v>38369.5</v>
      </c>
      <c r="R153">
        <v>0</v>
      </c>
      <c r="V153">
        <v>-1760727.52</v>
      </c>
      <c r="W153">
        <v>2453318.4700000002</v>
      </c>
      <c r="X153">
        <v>120008.35</v>
      </c>
      <c r="AA153">
        <v>92981</v>
      </c>
      <c r="AB153">
        <v>17298.32</v>
      </c>
      <c r="AC153">
        <v>147043</v>
      </c>
      <c r="AF153">
        <v>76239.3</v>
      </c>
      <c r="AG153">
        <v>11943.34</v>
      </c>
      <c r="AK153">
        <v>5375.88</v>
      </c>
      <c r="AL153" s="123">
        <f t="shared" si="17"/>
        <v>314693</v>
      </c>
      <c r="AM153" s="129">
        <f t="shared" si="18"/>
        <v>41369.5</v>
      </c>
      <c r="AN153" s="142">
        <f t="shared" si="19"/>
        <v>273323.5</v>
      </c>
      <c r="AO153" s="143">
        <f t="shared" si="20"/>
        <v>230287.67</v>
      </c>
      <c r="AP153" s="143">
        <f t="shared" si="21"/>
        <v>240601.52</v>
      </c>
      <c r="AQ153" s="125">
        <f t="shared" si="16"/>
        <v>-10313.849999999977</v>
      </c>
    </row>
    <row r="154" spans="1:43" ht="14.4" thickBot="1" x14ac:dyDescent="0.3">
      <c r="A154" s="115" t="s">
        <v>272</v>
      </c>
      <c r="B154" s="115" t="s">
        <v>30</v>
      </c>
      <c r="C154" s="149">
        <v>7013</v>
      </c>
      <c r="D154" s="150" t="s">
        <v>723</v>
      </c>
      <c r="E154" t="s">
        <v>2336</v>
      </c>
      <c r="F154">
        <v>2843240.69</v>
      </c>
      <c r="G154">
        <v>100354.55</v>
      </c>
      <c r="H154">
        <v>148515</v>
      </c>
      <c r="I154">
        <v>0</v>
      </c>
      <c r="J154">
        <v>0</v>
      </c>
      <c r="K154">
        <v>345324.69</v>
      </c>
      <c r="L154">
        <v>1070268.1200000001</v>
      </c>
      <c r="M154">
        <v>0</v>
      </c>
      <c r="N154">
        <v>0</v>
      </c>
      <c r="O154">
        <v>8000</v>
      </c>
      <c r="P154">
        <v>95649.76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100478.14</v>
      </c>
      <c r="W154">
        <v>4517827.99</v>
      </c>
      <c r="X154">
        <v>109470.37</v>
      </c>
      <c r="AA154">
        <v>286692</v>
      </c>
      <c r="AB154">
        <v>3000</v>
      </c>
      <c r="AC154">
        <v>422200</v>
      </c>
      <c r="AD154">
        <v>0</v>
      </c>
      <c r="AF154">
        <v>145102.82</v>
      </c>
      <c r="AG154">
        <v>33034.339999999997</v>
      </c>
      <c r="AK154">
        <v>13078.05</v>
      </c>
      <c r="AL154" s="123">
        <f t="shared" si="17"/>
        <v>3092110.2399999998</v>
      </c>
      <c r="AM154" s="129">
        <f t="shared" si="18"/>
        <v>103649.76</v>
      </c>
      <c r="AN154" s="142">
        <f t="shared" si="19"/>
        <v>2988460.48</v>
      </c>
      <c r="AO154" s="143">
        <f t="shared" si="20"/>
        <v>399162.37</v>
      </c>
      <c r="AP154" s="143">
        <f t="shared" si="21"/>
        <v>613415.21000000008</v>
      </c>
      <c r="AQ154" s="125">
        <f t="shared" si="16"/>
        <v>-214252.84000000008</v>
      </c>
    </row>
    <row r="155" spans="1:43" ht="14.4" thickBot="1" x14ac:dyDescent="0.3">
      <c r="A155" s="115" t="s">
        <v>272</v>
      </c>
      <c r="B155" s="115" t="s">
        <v>30</v>
      </c>
      <c r="C155" s="149">
        <v>4588</v>
      </c>
      <c r="D155" s="150" t="s">
        <v>724</v>
      </c>
      <c r="E155" t="s">
        <v>2337</v>
      </c>
      <c r="F155">
        <v>517690.88</v>
      </c>
      <c r="G155">
        <v>182288.04</v>
      </c>
      <c r="H155">
        <v>792066.77</v>
      </c>
      <c r="K155">
        <v>303853.06</v>
      </c>
      <c r="L155">
        <v>143783.24</v>
      </c>
      <c r="O155">
        <v>4000</v>
      </c>
      <c r="P155">
        <v>12031</v>
      </c>
      <c r="V155">
        <v>-1362370.11</v>
      </c>
      <c r="W155">
        <v>3061336.79</v>
      </c>
      <c r="X155">
        <v>264660.39</v>
      </c>
      <c r="AA155">
        <v>181048</v>
      </c>
      <c r="AB155">
        <v>11400</v>
      </c>
      <c r="AC155">
        <v>181048</v>
      </c>
      <c r="AF155">
        <v>41327.300000000003</v>
      </c>
      <c r="AK155">
        <v>10048.780000000001</v>
      </c>
      <c r="AL155" s="123">
        <f t="shared" si="17"/>
        <v>1492045.69</v>
      </c>
      <c r="AM155" s="129">
        <f t="shared" si="18"/>
        <v>16031</v>
      </c>
      <c r="AN155" s="142">
        <f t="shared" si="19"/>
        <v>1476014.69</v>
      </c>
      <c r="AO155" s="143">
        <f t="shared" si="20"/>
        <v>457108.39</v>
      </c>
      <c r="AP155" s="143">
        <f t="shared" si="21"/>
        <v>232424.08</v>
      </c>
      <c r="AQ155" s="125">
        <f t="shared" si="16"/>
        <v>224684.31000000003</v>
      </c>
    </row>
    <row r="156" spans="1:43" ht="14.4" thickBot="1" x14ac:dyDescent="0.3">
      <c r="A156" s="115" t="s">
        <v>272</v>
      </c>
      <c r="B156" s="115" t="s">
        <v>30</v>
      </c>
      <c r="C156" s="149">
        <v>2353</v>
      </c>
      <c r="D156" s="150" t="s">
        <v>725</v>
      </c>
      <c r="E156" t="s">
        <v>2338</v>
      </c>
      <c r="F156">
        <v>105734.94</v>
      </c>
      <c r="G156">
        <v>0</v>
      </c>
      <c r="H156">
        <v>0</v>
      </c>
      <c r="K156">
        <v>1569077.04</v>
      </c>
      <c r="L156">
        <v>378863.46</v>
      </c>
      <c r="P156">
        <v>96606.399999999994</v>
      </c>
      <c r="R156">
        <v>6935.15</v>
      </c>
      <c r="V156">
        <v>-192872.73</v>
      </c>
      <c r="W156">
        <v>2227904.62</v>
      </c>
      <c r="X156">
        <v>20333.689999999999</v>
      </c>
      <c r="AA156">
        <v>88854.5</v>
      </c>
      <c r="AB156">
        <v>12400</v>
      </c>
      <c r="AC156">
        <v>140924.5</v>
      </c>
      <c r="AF156">
        <v>56092.52</v>
      </c>
      <c r="AG156">
        <v>3914.42</v>
      </c>
      <c r="AK156">
        <v>5554.75</v>
      </c>
      <c r="AL156" s="123">
        <f t="shared" si="17"/>
        <v>105734.94</v>
      </c>
      <c r="AM156" s="129">
        <f t="shared" si="18"/>
        <v>103541.54999999999</v>
      </c>
      <c r="AN156" s="142">
        <f t="shared" si="19"/>
        <v>2193.390000000014</v>
      </c>
      <c r="AO156" s="143">
        <f t="shared" si="20"/>
        <v>121588.19</v>
      </c>
      <c r="AP156" s="143">
        <f t="shared" si="21"/>
        <v>206486.19</v>
      </c>
      <c r="AQ156" s="125">
        <f t="shared" si="16"/>
        <v>-84898</v>
      </c>
    </row>
    <row r="157" spans="1:43" ht="14.4" thickBot="1" x14ac:dyDescent="0.3">
      <c r="A157" s="115" t="s">
        <v>272</v>
      </c>
      <c r="B157" s="115" t="s">
        <v>30</v>
      </c>
      <c r="C157" s="149">
        <v>3206</v>
      </c>
      <c r="D157" s="150" t="s">
        <v>726</v>
      </c>
      <c r="E157" t="s">
        <v>2339</v>
      </c>
      <c r="F157">
        <v>496605.2</v>
      </c>
      <c r="G157">
        <v>489.5</v>
      </c>
      <c r="H157">
        <v>795307.44</v>
      </c>
      <c r="I157">
        <v>0</v>
      </c>
      <c r="J157">
        <v>0</v>
      </c>
      <c r="K157">
        <v>1106293.23</v>
      </c>
      <c r="L157">
        <v>855834.9</v>
      </c>
      <c r="M157">
        <v>0</v>
      </c>
      <c r="N157">
        <v>0</v>
      </c>
      <c r="O157">
        <v>2000</v>
      </c>
      <c r="P157">
        <v>78682.27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1522600.35</v>
      </c>
      <c r="W157">
        <v>1652500.79</v>
      </c>
      <c r="X157">
        <v>85403.09</v>
      </c>
      <c r="AA157">
        <v>137741</v>
      </c>
      <c r="AB157">
        <v>34090.800000000003</v>
      </c>
      <c r="AC157">
        <v>161649</v>
      </c>
      <c r="AF157">
        <v>86624.87</v>
      </c>
      <c r="AG157">
        <v>10214.16</v>
      </c>
      <c r="AL157" s="123">
        <f t="shared" si="17"/>
        <v>1292402.1399999999</v>
      </c>
      <c r="AM157" s="129">
        <f t="shared" si="18"/>
        <v>80682.27</v>
      </c>
      <c r="AN157" s="142">
        <f t="shared" si="19"/>
        <v>1211719.8699999999</v>
      </c>
      <c r="AO157" s="143">
        <f t="shared" si="20"/>
        <v>257234.89</v>
      </c>
      <c r="AP157" s="143">
        <f t="shared" si="21"/>
        <v>258488.03</v>
      </c>
      <c r="AQ157" s="125">
        <f t="shared" si="16"/>
        <v>-1253.1399999999849</v>
      </c>
    </row>
    <row r="158" spans="1:43" ht="14.4" thickBot="1" x14ac:dyDescent="0.3">
      <c r="A158" s="115" t="s">
        <v>272</v>
      </c>
      <c r="B158" s="115" t="s">
        <v>30</v>
      </c>
      <c r="C158" s="149">
        <v>2498</v>
      </c>
      <c r="D158" s="150" t="s">
        <v>727</v>
      </c>
      <c r="E158" t="s">
        <v>2340</v>
      </c>
      <c r="F158">
        <v>515111.36</v>
      </c>
      <c r="G158">
        <v>0</v>
      </c>
      <c r="H158">
        <v>535995.26</v>
      </c>
      <c r="K158">
        <v>775675.23</v>
      </c>
      <c r="L158">
        <v>956108.52</v>
      </c>
      <c r="P158">
        <v>48541.3</v>
      </c>
      <c r="R158">
        <v>1500</v>
      </c>
      <c r="V158">
        <v>785331.34</v>
      </c>
      <c r="W158">
        <v>2038406.69</v>
      </c>
      <c r="X158">
        <v>59279.15</v>
      </c>
      <c r="AA158">
        <v>83790</v>
      </c>
      <c r="AB158">
        <v>11600</v>
      </c>
      <c r="AC158">
        <v>153390</v>
      </c>
      <c r="AF158">
        <v>71893.61</v>
      </c>
      <c r="AG158">
        <v>20274.5</v>
      </c>
      <c r="AL158" s="123">
        <f t="shared" si="17"/>
        <v>1051106.6200000001</v>
      </c>
      <c r="AM158" s="129">
        <f t="shared" si="18"/>
        <v>50041.3</v>
      </c>
      <c r="AN158" s="142">
        <f t="shared" si="19"/>
        <v>1001065.3200000001</v>
      </c>
      <c r="AO158" s="143">
        <f t="shared" si="20"/>
        <v>154669.15</v>
      </c>
      <c r="AP158" s="143">
        <f t="shared" si="21"/>
        <v>245558.11</v>
      </c>
      <c r="AQ158" s="125">
        <f t="shared" si="16"/>
        <v>-90888.959999999992</v>
      </c>
    </row>
    <row r="159" spans="1:43" ht="14.4" thickBot="1" x14ac:dyDescent="0.3">
      <c r="A159" s="115" t="s">
        <v>272</v>
      </c>
      <c r="B159" s="115" t="s">
        <v>30</v>
      </c>
      <c r="C159" s="149">
        <v>4052</v>
      </c>
      <c r="D159" s="150" t="s">
        <v>728</v>
      </c>
      <c r="E159" t="s">
        <v>2341</v>
      </c>
      <c r="F159">
        <v>971028.7</v>
      </c>
      <c r="G159">
        <v>18944.96</v>
      </c>
      <c r="H159">
        <v>53356.95</v>
      </c>
      <c r="I159">
        <v>0</v>
      </c>
      <c r="J159">
        <v>0</v>
      </c>
      <c r="K159">
        <v>927658.41</v>
      </c>
      <c r="L159">
        <v>259444.6</v>
      </c>
      <c r="M159">
        <v>0</v>
      </c>
      <c r="N159">
        <v>0</v>
      </c>
      <c r="O159">
        <v>0</v>
      </c>
      <c r="P159">
        <v>53000</v>
      </c>
      <c r="Q159">
        <v>0</v>
      </c>
      <c r="R159">
        <v>1035</v>
      </c>
      <c r="S159">
        <v>0</v>
      </c>
      <c r="T159">
        <v>0</v>
      </c>
      <c r="U159">
        <v>0</v>
      </c>
      <c r="V159">
        <v>-253644.98</v>
      </c>
      <c r="W159">
        <v>2546107.46</v>
      </c>
      <c r="X159">
        <v>46201.4</v>
      </c>
      <c r="AA159">
        <v>205131.5</v>
      </c>
      <c r="AB159">
        <v>17500</v>
      </c>
      <c r="AC159">
        <v>228321.5</v>
      </c>
      <c r="AF159">
        <v>125452.64</v>
      </c>
      <c r="AG159">
        <v>24112.73</v>
      </c>
      <c r="AK159">
        <v>7009.89</v>
      </c>
      <c r="AL159" s="123">
        <f t="shared" si="17"/>
        <v>1043330.6099999999</v>
      </c>
      <c r="AM159" s="129">
        <f t="shared" si="18"/>
        <v>54035</v>
      </c>
      <c r="AN159" s="142">
        <f t="shared" si="19"/>
        <v>989295.60999999987</v>
      </c>
      <c r="AO159" s="143">
        <f t="shared" si="20"/>
        <v>268832.90000000002</v>
      </c>
      <c r="AP159" s="143">
        <f t="shared" si="21"/>
        <v>384896.76</v>
      </c>
      <c r="AQ159" s="125">
        <f t="shared" si="16"/>
        <v>-116063.85999999999</v>
      </c>
    </row>
    <row r="160" spans="1:43" ht="14.4" thickBot="1" x14ac:dyDescent="0.3">
      <c r="A160" s="115" t="s">
        <v>272</v>
      </c>
      <c r="B160" s="115" t="s">
        <v>30</v>
      </c>
      <c r="C160" s="149">
        <v>2478</v>
      </c>
      <c r="D160" s="150" t="s">
        <v>729</v>
      </c>
      <c r="E160" t="s">
        <v>2342</v>
      </c>
      <c r="F160">
        <v>63859.95</v>
      </c>
      <c r="G160">
        <v>42904.54</v>
      </c>
      <c r="H160">
        <v>137303.54</v>
      </c>
      <c r="K160">
        <v>367291.36</v>
      </c>
      <c r="L160">
        <v>925400.09</v>
      </c>
      <c r="O160">
        <v>4900</v>
      </c>
      <c r="P160">
        <v>44216.800000000003</v>
      </c>
      <c r="R160">
        <v>0</v>
      </c>
      <c r="V160">
        <v>-839439.71</v>
      </c>
      <c r="W160">
        <v>2320392.7599999998</v>
      </c>
      <c r="X160">
        <v>172954.56</v>
      </c>
      <c r="AA160">
        <v>134813</v>
      </c>
      <c r="AB160">
        <v>9200</v>
      </c>
      <c r="AC160">
        <v>165185</v>
      </c>
      <c r="AF160">
        <v>57291.22</v>
      </c>
      <c r="AG160">
        <v>2796.51</v>
      </c>
      <c r="AK160">
        <v>85005.2</v>
      </c>
      <c r="AL160" s="123">
        <f t="shared" si="17"/>
        <v>244068.03</v>
      </c>
      <c r="AM160" s="129">
        <f t="shared" si="18"/>
        <v>49116.800000000003</v>
      </c>
      <c r="AN160" s="142">
        <f t="shared" si="19"/>
        <v>194951.22999999998</v>
      </c>
      <c r="AO160" s="143">
        <f t="shared" si="20"/>
        <v>316967.56</v>
      </c>
      <c r="AP160" s="143">
        <f t="shared" si="21"/>
        <v>310277.93</v>
      </c>
      <c r="AQ160" s="125">
        <f t="shared" si="16"/>
        <v>6689.6300000000047</v>
      </c>
    </row>
    <row r="161" spans="1:43" ht="14.4" thickBot="1" x14ac:dyDescent="0.3">
      <c r="A161" s="115" t="s">
        <v>272</v>
      </c>
      <c r="B161" s="115" t="s">
        <v>30</v>
      </c>
      <c r="C161" s="149">
        <v>2353</v>
      </c>
      <c r="D161" s="150" t="s">
        <v>730</v>
      </c>
      <c r="E161" t="s">
        <v>2343</v>
      </c>
      <c r="F161">
        <v>572890.96</v>
      </c>
      <c r="G161">
        <v>100261.75</v>
      </c>
      <c r="H161">
        <v>78103.570000000007</v>
      </c>
      <c r="I161">
        <v>0</v>
      </c>
      <c r="J161">
        <v>0</v>
      </c>
      <c r="K161">
        <v>416148.49</v>
      </c>
      <c r="L161">
        <v>360016.93</v>
      </c>
      <c r="M161">
        <v>0</v>
      </c>
      <c r="N161">
        <v>0</v>
      </c>
      <c r="O161">
        <v>3000</v>
      </c>
      <c r="P161">
        <v>37663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-1201792.53</v>
      </c>
      <c r="W161">
        <v>2754433.99</v>
      </c>
      <c r="X161">
        <v>69125.13</v>
      </c>
      <c r="AA161">
        <v>156611</v>
      </c>
      <c r="AB161">
        <v>1500</v>
      </c>
      <c r="AC161">
        <v>186279</v>
      </c>
      <c r="AF161">
        <v>78262.39</v>
      </c>
      <c r="AG161">
        <v>20767.5</v>
      </c>
      <c r="AK161">
        <v>7810</v>
      </c>
      <c r="AL161" s="123">
        <f t="shared" si="17"/>
        <v>751256.28</v>
      </c>
      <c r="AM161" s="129">
        <f t="shared" si="18"/>
        <v>40663</v>
      </c>
      <c r="AN161" s="142">
        <f t="shared" si="19"/>
        <v>710593.28</v>
      </c>
      <c r="AO161" s="143">
        <f t="shared" si="20"/>
        <v>227236.13</v>
      </c>
      <c r="AP161" s="143">
        <f t="shared" si="21"/>
        <v>293118.89</v>
      </c>
      <c r="AQ161" s="125">
        <f t="shared" si="16"/>
        <v>-65882.760000000009</v>
      </c>
    </row>
    <row r="162" spans="1:43" ht="14.4" thickBot="1" x14ac:dyDescent="0.3">
      <c r="A162" s="115" t="s">
        <v>272</v>
      </c>
      <c r="B162" s="115" t="s">
        <v>30</v>
      </c>
      <c r="C162" s="149">
        <v>5363</v>
      </c>
      <c r="D162" s="150" t="s">
        <v>731</v>
      </c>
      <c r="E162" t="s">
        <v>2344</v>
      </c>
      <c r="F162">
        <v>71693.039999999994</v>
      </c>
      <c r="G162">
        <v>65427.68</v>
      </c>
      <c r="H162">
        <v>73811.31</v>
      </c>
      <c r="K162">
        <v>309125</v>
      </c>
      <c r="L162">
        <v>587460.14</v>
      </c>
      <c r="O162">
        <v>2500</v>
      </c>
      <c r="P162">
        <v>112894.19</v>
      </c>
      <c r="R162">
        <v>1524</v>
      </c>
      <c r="T162">
        <v>2694</v>
      </c>
      <c r="V162">
        <v>-3101466.88</v>
      </c>
      <c r="W162">
        <v>4163724</v>
      </c>
      <c r="X162">
        <v>52839.44</v>
      </c>
      <c r="AA162">
        <v>164111.5</v>
      </c>
      <c r="AB162">
        <v>17600</v>
      </c>
      <c r="AC162">
        <v>205091.5</v>
      </c>
      <c r="AF162">
        <v>81594.44</v>
      </c>
      <c r="AG162">
        <v>5089.24</v>
      </c>
      <c r="AK162">
        <v>17127.900000000001</v>
      </c>
      <c r="AL162" s="123">
        <f t="shared" si="17"/>
        <v>210932.03</v>
      </c>
      <c r="AM162" s="129">
        <f t="shared" si="18"/>
        <v>116918.19</v>
      </c>
      <c r="AN162" s="142">
        <f t="shared" si="19"/>
        <v>94013.84</v>
      </c>
      <c r="AO162" s="143">
        <f t="shared" si="20"/>
        <v>234550.94</v>
      </c>
      <c r="AP162" s="143">
        <f t="shared" si="21"/>
        <v>308903.08</v>
      </c>
      <c r="AQ162" s="125">
        <f t="shared" si="16"/>
        <v>-74352.140000000014</v>
      </c>
    </row>
    <row r="163" spans="1:43" ht="14.4" thickBot="1" x14ac:dyDescent="0.3">
      <c r="A163" s="115" t="s">
        <v>272</v>
      </c>
      <c r="B163" s="115" t="s">
        <v>30</v>
      </c>
      <c r="C163" s="149">
        <v>2121</v>
      </c>
      <c r="D163" s="150" t="s">
        <v>732</v>
      </c>
      <c r="E163" t="s">
        <v>2345</v>
      </c>
      <c r="F163">
        <v>232063.67</v>
      </c>
      <c r="G163">
        <v>7473.29</v>
      </c>
      <c r="H163">
        <v>457393.05</v>
      </c>
      <c r="K163">
        <v>561374.24</v>
      </c>
      <c r="L163">
        <v>95419.56</v>
      </c>
      <c r="O163">
        <v>22000</v>
      </c>
      <c r="P163">
        <v>74617.789999999994</v>
      </c>
      <c r="R163">
        <v>432</v>
      </c>
      <c r="V163">
        <v>-2018346.85</v>
      </c>
      <c r="W163">
        <v>3254719.47</v>
      </c>
      <c r="X163">
        <v>72123.23</v>
      </c>
      <c r="AA163">
        <v>146079.5</v>
      </c>
      <c r="AB163">
        <v>26418.880000000001</v>
      </c>
      <c r="AC163">
        <v>169652.5</v>
      </c>
      <c r="AF163">
        <v>51196.86</v>
      </c>
      <c r="AG163">
        <v>1356</v>
      </c>
      <c r="AK163">
        <v>2114.85</v>
      </c>
      <c r="AL163" s="123">
        <f t="shared" si="17"/>
        <v>696930.01</v>
      </c>
      <c r="AM163" s="129">
        <f t="shared" si="18"/>
        <v>97049.79</v>
      </c>
      <c r="AN163" s="142">
        <f t="shared" si="19"/>
        <v>599880.22</v>
      </c>
      <c r="AO163" s="143">
        <f t="shared" si="20"/>
        <v>244621.61</v>
      </c>
      <c r="AP163" s="143">
        <f t="shared" si="21"/>
        <v>224320.21</v>
      </c>
      <c r="AQ163" s="125">
        <f t="shared" si="16"/>
        <v>20301.399999999994</v>
      </c>
    </row>
    <row r="164" spans="1:43" ht="14.4" thickBot="1" x14ac:dyDescent="0.3">
      <c r="A164" s="115" t="s">
        <v>274</v>
      </c>
      <c r="B164" s="115" t="s">
        <v>31</v>
      </c>
      <c r="C164" s="149">
        <v>5006</v>
      </c>
      <c r="D164" s="150" t="s">
        <v>733</v>
      </c>
      <c r="E164" t="s">
        <v>2346</v>
      </c>
      <c r="F164">
        <v>1638470.02</v>
      </c>
      <c r="G164">
        <v>2973997.68</v>
      </c>
      <c r="H164">
        <v>171860.38</v>
      </c>
      <c r="K164">
        <v>224954.58</v>
      </c>
      <c r="L164">
        <v>364872.87</v>
      </c>
      <c r="O164">
        <v>4000</v>
      </c>
      <c r="P164">
        <v>111502.2</v>
      </c>
      <c r="R164">
        <v>578.71</v>
      </c>
      <c r="V164">
        <v>404886.48</v>
      </c>
      <c r="W164">
        <v>5043639.74</v>
      </c>
      <c r="X164">
        <v>71783.77</v>
      </c>
      <c r="AA164">
        <v>257674.98</v>
      </c>
      <c r="AC164">
        <v>354661.98</v>
      </c>
      <c r="AD164">
        <v>6920</v>
      </c>
      <c r="AE164">
        <v>13892</v>
      </c>
      <c r="AF164">
        <v>136090.5</v>
      </c>
      <c r="AG164">
        <v>6477.87</v>
      </c>
      <c r="AK164">
        <v>1868</v>
      </c>
      <c r="AL164" s="123">
        <f t="shared" si="17"/>
        <v>4784328.08</v>
      </c>
      <c r="AM164" s="129">
        <f t="shared" si="18"/>
        <v>116080.91</v>
      </c>
      <c r="AN164" s="142">
        <f t="shared" si="19"/>
        <v>4668247.17</v>
      </c>
      <c r="AO164" s="143">
        <f t="shared" si="20"/>
        <v>329458.75</v>
      </c>
      <c r="AP164" s="143">
        <f t="shared" si="21"/>
        <v>519910.35</v>
      </c>
      <c r="AQ164" s="125">
        <f t="shared" si="16"/>
        <v>-190451.59999999998</v>
      </c>
    </row>
    <row r="165" spans="1:43" ht="14.4" thickBot="1" x14ac:dyDescent="0.3">
      <c r="A165" s="115" t="s">
        <v>274</v>
      </c>
      <c r="B165" s="115" t="s">
        <v>31</v>
      </c>
      <c r="C165" s="149">
        <v>2343</v>
      </c>
      <c r="D165" s="150" t="s">
        <v>734</v>
      </c>
      <c r="E165" t="s">
        <v>2347</v>
      </c>
      <c r="F165">
        <v>147487.67000000001</v>
      </c>
      <c r="G165">
        <v>496070.39</v>
      </c>
      <c r="H165">
        <v>36031.69</v>
      </c>
      <c r="K165">
        <v>196558.57</v>
      </c>
      <c r="L165">
        <v>312093.52</v>
      </c>
      <c r="O165">
        <v>3000</v>
      </c>
      <c r="P165">
        <v>102255.3</v>
      </c>
      <c r="R165">
        <v>684.31</v>
      </c>
      <c r="V165">
        <v>-2202408.16</v>
      </c>
      <c r="W165">
        <v>3325480.98</v>
      </c>
      <c r="X165">
        <v>45996.72</v>
      </c>
      <c r="AA165">
        <v>92949.5</v>
      </c>
      <c r="AB165">
        <v>32400</v>
      </c>
      <c r="AC165">
        <v>143672.5</v>
      </c>
      <c r="AF165">
        <v>50723.3</v>
      </c>
      <c r="AG165">
        <v>17596.77</v>
      </c>
      <c r="AK165">
        <v>124.24</v>
      </c>
      <c r="AL165" s="123">
        <f t="shared" si="17"/>
        <v>679589.75</v>
      </c>
      <c r="AM165" s="129">
        <f t="shared" si="18"/>
        <v>105939.61</v>
      </c>
      <c r="AN165" s="142">
        <f t="shared" si="19"/>
        <v>573650.14</v>
      </c>
      <c r="AO165" s="143">
        <f t="shared" si="20"/>
        <v>171346.22</v>
      </c>
      <c r="AP165" s="143">
        <f t="shared" si="21"/>
        <v>212116.80999999997</v>
      </c>
      <c r="AQ165" s="125">
        <f t="shared" si="16"/>
        <v>-40770.589999999967</v>
      </c>
    </row>
    <row r="166" spans="1:43" ht="14.4" thickBot="1" x14ac:dyDescent="0.3">
      <c r="A166" s="115" t="s">
        <v>274</v>
      </c>
      <c r="B166" s="115" t="s">
        <v>31</v>
      </c>
      <c r="C166" s="149">
        <v>2524</v>
      </c>
      <c r="D166" s="150" t="s">
        <v>735</v>
      </c>
      <c r="E166" t="s">
        <v>2348</v>
      </c>
      <c r="F166">
        <v>276606.33</v>
      </c>
      <c r="G166">
        <v>2787283.7</v>
      </c>
      <c r="H166">
        <v>118813.41</v>
      </c>
      <c r="K166">
        <v>246967.54</v>
      </c>
      <c r="L166">
        <v>774889.9</v>
      </c>
      <c r="O166">
        <v>4500</v>
      </c>
      <c r="P166">
        <v>55236.959999999999</v>
      </c>
      <c r="R166">
        <v>3452.21</v>
      </c>
      <c r="V166">
        <v>1833734.84</v>
      </c>
      <c r="W166">
        <v>2391351.64</v>
      </c>
      <c r="X166">
        <v>39675.75</v>
      </c>
      <c r="AA166">
        <v>154249.28</v>
      </c>
      <c r="AB166">
        <v>26400</v>
      </c>
      <c r="AC166">
        <v>192099.28</v>
      </c>
      <c r="AD166">
        <v>1850</v>
      </c>
      <c r="AE166">
        <v>3642</v>
      </c>
      <c r="AF166">
        <v>82422.59</v>
      </c>
      <c r="AG166">
        <v>23829.93</v>
      </c>
      <c r="AK166">
        <v>196</v>
      </c>
      <c r="AL166" s="123">
        <f t="shared" si="17"/>
        <v>3182703.4400000004</v>
      </c>
      <c r="AM166" s="129">
        <f t="shared" si="18"/>
        <v>63189.17</v>
      </c>
      <c r="AN166" s="142">
        <f t="shared" si="19"/>
        <v>3119514.2700000005</v>
      </c>
      <c r="AO166" s="143">
        <f t="shared" si="20"/>
        <v>220325.03</v>
      </c>
      <c r="AP166" s="143">
        <f t="shared" si="21"/>
        <v>304039.8</v>
      </c>
      <c r="AQ166" s="125">
        <f t="shared" si="16"/>
        <v>-83714.76999999999</v>
      </c>
    </row>
    <row r="167" spans="1:43" ht="14.4" thickBot="1" x14ac:dyDescent="0.3">
      <c r="A167" s="115" t="s">
        <v>274</v>
      </c>
      <c r="B167" s="115" t="s">
        <v>31</v>
      </c>
      <c r="C167" s="149">
        <v>6272</v>
      </c>
      <c r="D167" s="150" t="s">
        <v>736</v>
      </c>
      <c r="E167" t="s">
        <v>2349</v>
      </c>
      <c r="F167">
        <v>4177590.13</v>
      </c>
      <c r="G167">
        <v>2030631.18</v>
      </c>
      <c r="H167">
        <v>124253.33</v>
      </c>
      <c r="K167">
        <v>90570.240000000005</v>
      </c>
      <c r="L167">
        <v>743064.34</v>
      </c>
      <c r="P167">
        <v>88425</v>
      </c>
      <c r="R167">
        <v>0</v>
      </c>
      <c r="V167">
        <v>3870372.67</v>
      </c>
      <c r="W167">
        <v>3361619.92</v>
      </c>
      <c r="X167">
        <v>9917.9</v>
      </c>
      <c r="AA167">
        <v>157472</v>
      </c>
      <c r="AB167">
        <v>45800</v>
      </c>
      <c r="AC167">
        <v>244848</v>
      </c>
      <c r="AF167">
        <v>107768.55</v>
      </c>
      <c r="AG167">
        <v>14881.72</v>
      </c>
      <c r="AL167" s="123">
        <f t="shared" si="17"/>
        <v>6332474.6399999997</v>
      </c>
      <c r="AM167" s="129">
        <f t="shared" si="18"/>
        <v>88425</v>
      </c>
      <c r="AN167" s="142">
        <f t="shared" si="19"/>
        <v>6244049.6399999997</v>
      </c>
      <c r="AO167" s="143">
        <f t="shared" si="20"/>
        <v>213189.9</v>
      </c>
      <c r="AP167" s="143">
        <f t="shared" si="21"/>
        <v>367498.26999999996</v>
      </c>
      <c r="AQ167" s="125">
        <f t="shared" si="16"/>
        <v>-154308.36999999997</v>
      </c>
    </row>
    <row r="168" spans="1:43" ht="14.4" thickBot="1" x14ac:dyDescent="0.3">
      <c r="A168" s="115" t="s">
        <v>274</v>
      </c>
      <c r="B168" s="115" t="s">
        <v>31</v>
      </c>
      <c r="C168" s="149">
        <v>5818</v>
      </c>
      <c r="D168" s="150" t="s">
        <v>737</v>
      </c>
      <c r="E168" t="s">
        <v>2350</v>
      </c>
      <c r="F168">
        <v>3034704.39</v>
      </c>
      <c r="G168">
        <v>9583066.6400000006</v>
      </c>
      <c r="H168">
        <v>317643.65000000002</v>
      </c>
      <c r="K168">
        <v>173067.23</v>
      </c>
      <c r="L168">
        <v>135549.94</v>
      </c>
      <c r="O168">
        <v>5400</v>
      </c>
      <c r="P168">
        <v>48964.53</v>
      </c>
      <c r="R168">
        <v>113.91</v>
      </c>
      <c r="V168">
        <v>11370296.65</v>
      </c>
      <c r="W168">
        <v>1760380.65</v>
      </c>
      <c r="X168">
        <v>240557.86</v>
      </c>
      <c r="AA168">
        <v>109544.45</v>
      </c>
      <c r="AC168">
        <v>207559.45</v>
      </c>
      <c r="AD168">
        <v>1611</v>
      </c>
      <c r="AE168">
        <v>9326</v>
      </c>
      <c r="AF168">
        <v>71031.679999999993</v>
      </c>
      <c r="AG168">
        <v>1698.07</v>
      </c>
      <c r="AL168" s="123">
        <f t="shared" si="17"/>
        <v>12935414.680000002</v>
      </c>
      <c r="AM168" s="129">
        <f t="shared" si="18"/>
        <v>54478.44</v>
      </c>
      <c r="AN168" s="142">
        <f t="shared" si="19"/>
        <v>12880936.240000002</v>
      </c>
      <c r="AO168" s="143">
        <f t="shared" si="20"/>
        <v>350102.31</v>
      </c>
      <c r="AP168" s="143">
        <f t="shared" si="21"/>
        <v>291226.2</v>
      </c>
      <c r="AQ168" s="125">
        <f t="shared" si="16"/>
        <v>58876.109999999986</v>
      </c>
    </row>
    <row r="169" spans="1:43" ht="14.4" thickBot="1" x14ac:dyDescent="0.3">
      <c r="A169" s="115" t="s">
        <v>274</v>
      </c>
      <c r="B169" s="115" t="s">
        <v>31</v>
      </c>
      <c r="C169" s="149">
        <v>3371</v>
      </c>
      <c r="D169" s="150" t="s">
        <v>738</v>
      </c>
      <c r="E169" t="s">
        <v>2351</v>
      </c>
      <c r="F169">
        <v>438891.51</v>
      </c>
      <c r="G169">
        <v>2142367.34</v>
      </c>
      <c r="H169">
        <v>185686.33</v>
      </c>
      <c r="K169">
        <v>98947.71</v>
      </c>
      <c r="L169">
        <v>754481</v>
      </c>
      <c r="O169">
        <v>4000</v>
      </c>
      <c r="P169">
        <v>59050</v>
      </c>
      <c r="R169">
        <v>5915.89</v>
      </c>
      <c r="V169">
        <v>1224946.67</v>
      </c>
      <c r="W169">
        <v>2322668.0699999998</v>
      </c>
      <c r="X169">
        <v>168394.82</v>
      </c>
      <c r="Y169">
        <v>365470</v>
      </c>
      <c r="AA169">
        <v>144463</v>
      </c>
      <c r="AC169">
        <v>201139</v>
      </c>
      <c r="AD169">
        <v>3580</v>
      </c>
      <c r="AE169">
        <v>10346</v>
      </c>
      <c r="AF169">
        <v>443739.09</v>
      </c>
      <c r="AG169">
        <v>15658.97</v>
      </c>
      <c r="AK169">
        <v>71.5</v>
      </c>
      <c r="AL169" s="123">
        <f t="shared" si="17"/>
        <v>2766945.1799999997</v>
      </c>
      <c r="AM169" s="129">
        <f t="shared" si="18"/>
        <v>68965.89</v>
      </c>
      <c r="AN169" s="142">
        <f t="shared" si="19"/>
        <v>2697979.2899999996</v>
      </c>
      <c r="AO169" s="143">
        <f t="shared" si="20"/>
        <v>678327.82000000007</v>
      </c>
      <c r="AP169" s="143">
        <f t="shared" si="21"/>
        <v>674534.56</v>
      </c>
      <c r="AQ169" s="125">
        <f t="shared" si="16"/>
        <v>3793.2600000000093</v>
      </c>
    </row>
    <row r="170" spans="1:43" ht="14.4" thickBot="1" x14ac:dyDescent="0.3">
      <c r="A170" s="115" t="s">
        <v>274</v>
      </c>
      <c r="B170" s="115" t="s">
        <v>31</v>
      </c>
      <c r="C170" s="149">
        <v>4485</v>
      </c>
      <c r="D170" s="150" t="s">
        <v>739</v>
      </c>
      <c r="E170" t="s">
        <v>2352</v>
      </c>
      <c r="F170">
        <v>1431383.92</v>
      </c>
      <c r="G170">
        <v>3068711.85</v>
      </c>
      <c r="H170">
        <v>166392.51</v>
      </c>
      <c r="K170">
        <v>83068.479999999996</v>
      </c>
      <c r="L170">
        <v>327456.81</v>
      </c>
      <c r="O170">
        <v>4000</v>
      </c>
      <c r="P170">
        <v>76101.34</v>
      </c>
      <c r="R170">
        <v>37.380000000000003</v>
      </c>
      <c r="V170">
        <v>2335537.38</v>
      </c>
      <c r="W170">
        <v>2698130.22</v>
      </c>
      <c r="X170">
        <v>80000.75</v>
      </c>
      <c r="AA170">
        <v>97814</v>
      </c>
      <c r="AB170">
        <v>45564</v>
      </c>
      <c r="AC170">
        <v>161946</v>
      </c>
      <c r="AF170">
        <v>76975.09</v>
      </c>
      <c r="AG170">
        <v>21250.41</v>
      </c>
      <c r="AL170" s="123">
        <f t="shared" si="17"/>
        <v>4666488.2799999993</v>
      </c>
      <c r="AM170" s="129">
        <f t="shared" si="18"/>
        <v>80138.720000000001</v>
      </c>
      <c r="AN170" s="142">
        <f t="shared" si="19"/>
        <v>4586349.5599999996</v>
      </c>
      <c r="AO170" s="143">
        <f t="shared" si="20"/>
        <v>223378.75</v>
      </c>
      <c r="AP170" s="143">
        <f t="shared" si="21"/>
        <v>260171.5</v>
      </c>
      <c r="AQ170" s="125">
        <f t="shared" si="16"/>
        <v>-36792.75</v>
      </c>
    </row>
    <row r="171" spans="1:43" ht="14.4" thickBot="1" x14ac:dyDescent="0.3">
      <c r="A171" s="115" t="s">
        <v>274</v>
      </c>
      <c r="B171" s="115" t="s">
        <v>31</v>
      </c>
      <c r="C171" s="149">
        <v>2325</v>
      </c>
      <c r="D171" s="150" t="s">
        <v>740</v>
      </c>
      <c r="E171" t="s">
        <v>2353</v>
      </c>
      <c r="F171">
        <v>723950.98</v>
      </c>
      <c r="G171">
        <v>1352138.3</v>
      </c>
      <c r="H171">
        <v>123655.41</v>
      </c>
      <c r="K171">
        <v>2</v>
      </c>
      <c r="L171">
        <v>446497.79</v>
      </c>
      <c r="P171">
        <v>46095</v>
      </c>
      <c r="R171">
        <v>2008.06</v>
      </c>
      <c r="V171">
        <v>69333.11</v>
      </c>
      <c r="W171">
        <v>2583594.75</v>
      </c>
      <c r="X171">
        <v>45685.7</v>
      </c>
      <c r="AA171">
        <v>98637</v>
      </c>
      <c r="AB171">
        <v>32400</v>
      </c>
      <c r="AC171">
        <v>142913</v>
      </c>
      <c r="AF171">
        <v>68730.78</v>
      </c>
      <c r="AG171">
        <v>19470.36</v>
      </c>
      <c r="AK171">
        <v>395</v>
      </c>
      <c r="AL171" s="123">
        <f t="shared" si="17"/>
        <v>2199744.69</v>
      </c>
      <c r="AM171" s="129">
        <f t="shared" si="18"/>
        <v>48103.06</v>
      </c>
      <c r="AN171" s="142">
        <f t="shared" si="19"/>
        <v>2151641.63</v>
      </c>
      <c r="AO171" s="143">
        <f t="shared" si="20"/>
        <v>176722.7</v>
      </c>
      <c r="AP171" s="143">
        <f t="shared" si="21"/>
        <v>231509.14</v>
      </c>
      <c r="AQ171" s="125">
        <f t="shared" si="16"/>
        <v>-54786.44</v>
      </c>
    </row>
    <row r="172" spans="1:43" ht="14.4" thickBot="1" x14ac:dyDescent="0.3">
      <c r="A172" s="115" t="s">
        <v>274</v>
      </c>
      <c r="B172" s="115" t="s">
        <v>31</v>
      </c>
      <c r="C172" s="149">
        <v>1480</v>
      </c>
      <c r="D172" s="150" t="s">
        <v>741</v>
      </c>
      <c r="E172" t="s">
        <v>2354</v>
      </c>
      <c r="F172">
        <v>116387.3</v>
      </c>
      <c r="G172">
        <v>354532.09</v>
      </c>
      <c r="H172">
        <v>62614.69</v>
      </c>
      <c r="K172">
        <v>468199.36</v>
      </c>
      <c r="L172">
        <v>71177.710000000006</v>
      </c>
      <c r="O172">
        <v>2000</v>
      </c>
      <c r="P172">
        <v>33475</v>
      </c>
      <c r="R172">
        <v>18.690000000000001</v>
      </c>
      <c r="V172">
        <v>-2495387.69</v>
      </c>
      <c r="W172">
        <v>3606433.4</v>
      </c>
      <c r="X172">
        <v>10014.85</v>
      </c>
      <c r="AA172">
        <v>94671.5</v>
      </c>
      <c r="AB172">
        <v>20576</v>
      </c>
      <c r="AC172">
        <v>135937.5</v>
      </c>
      <c r="AF172">
        <v>48479.56</v>
      </c>
      <c r="AG172">
        <v>14297.54</v>
      </c>
      <c r="AK172">
        <v>176</v>
      </c>
      <c r="AL172" s="123">
        <f t="shared" si="17"/>
        <v>533534.08000000007</v>
      </c>
      <c r="AM172" s="129">
        <f t="shared" si="18"/>
        <v>35493.69</v>
      </c>
      <c r="AN172" s="142">
        <f t="shared" si="19"/>
        <v>498040.39000000007</v>
      </c>
      <c r="AO172" s="143">
        <f t="shared" si="20"/>
        <v>125262.35</v>
      </c>
      <c r="AP172" s="143">
        <f t="shared" si="21"/>
        <v>198890.6</v>
      </c>
      <c r="AQ172" s="125">
        <f t="shared" si="16"/>
        <v>-73628.25</v>
      </c>
    </row>
    <row r="173" spans="1:43" ht="14.4" thickBot="1" x14ac:dyDescent="0.3">
      <c r="A173" s="115" t="s">
        <v>275</v>
      </c>
      <c r="B173" s="115" t="s">
        <v>32</v>
      </c>
      <c r="C173" s="149">
        <v>8344</v>
      </c>
      <c r="D173" s="150" t="s">
        <v>742</v>
      </c>
      <c r="E173" t="s">
        <v>2355</v>
      </c>
      <c r="F173">
        <v>418030.46</v>
      </c>
      <c r="G173">
        <v>47839.75</v>
      </c>
      <c r="H173">
        <v>607997.75</v>
      </c>
      <c r="K173">
        <v>1200752.43</v>
      </c>
      <c r="L173">
        <v>312025.11</v>
      </c>
      <c r="O173">
        <v>140249.60000000001</v>
      </c>
      <c r="P173">
        <v>123061.43</v>
      </c>
      <c r="R173">
        <v>430.06</v>
      </c>
      <c r="S173">
        <v>866</v>
      </c>
      <c r="V173">
        <v>506462.46</v>
      </c>
      <c r="W173">
        <v>1870843.71</v>
      </c>
      <c r="X173">
        <v>28671.79</v>
      </c>
      <c r="Y173">
        <v>135746</v>
      </c>
      <c r="AA173">
        <v>185003</v>
      </c>
      <c r="AC173">
        <v>286542</v>
      </c>
      <c r="AF173">
        <v>82328.570000000007</v>
      </c>
      <c r="AG173">
        <v>16101.34</v>
      </c>
      <c r="AK173">
        <v>19716.64</v>
      </c>
      <c r="AL173" s="123">
        <f t="shared" si="17"/>
        <v>1073867.96</v>
      </c>
      <c r="AM173" s="129">
        <f t="shared" si="18"/>
        <v>264607.09000000003</v>
      </c>
      <c r="AN173" s="142">
        <f t="shared" si="19"/>
        <v>809260.86999999988</v>
      </c>
      <c r="AO173" s="143">
        <f t="shared" si="20"/>
        <v>349420.79000000004</v>
      </c>
      <c r="AP173" s="143">
        <f t="shared" si="21"/>
        <v>404688.55000000005</v>
      </c>
      <c r="AQ173" s="125">
        <f t="shared" si="16"/>
        <v>-55267.760000000009</v>
      </c>
    </row>
    <row r="174" spans="1:43" ht="14.4" thickBot="1" x14ac:dyDescent="0.3">
      <c r="A174" s="115" t="s">
        <v>275</v>
      </c>
      <c r="B174" s="115" t="s">
        <v>32</v>
      </c>
      <c r="C174" s="149">
        <v>3901</v>
      </c>
      <c r="D174" s="150" t="s">
        <v>743</v>
      </c>
      <c r="E174" t="s">
        <v>2356</v>
      </c>
      <c r="F174">
        <v>432941.91</v>
      </c>
      <c r="G174">
        <v>32888.43</v>
      </c>
      <c r="H174">
        <v>163584.14000000001</v>
      </c>
      <c r="K174">
        <v>317992.38</v>
      </c>
      <c r="L174">
        <v>478240.78</v>
      </c>
      <c r="O174">
        <v>5000</v>
      </c>
      <c r="P174">
        <v>51004.75</v>
      </c>
      <c r="Q174">
        <v>104420</v>
      </c>
      <c r="R174">
        <v>0</v>
      </c>
      <c r="V174">
        <v>-2058449.51</v>
      </c>
      <c r="W174">
        <v>3462022.37</v>
      </c>
      <c r="X174">
        <v>35792.19</v>
      </c>
      <c r="AA174">
        <v>244954.9</v>
      </c>
      <c r="AB174">
        <v>50000</v>
      </c>
      <c r="AC174">
        <v>340525.9</v>
      </c>
      <c r="AF174">
        <v>79761.710000000006</v>
      </c>
      <c r="AG174">
        <v>36183.25</v>
      </c>
      <c r="AK174">
        <v>12626.2</v>
      </c>
      <c r="AL174" s="123">
        <f t="shared" si="17"/>
        <v>629414.48</v>
      </c>
      <c r="AM174" s="129">
        <f t="shared" si="18"/>
        <v>160424.75</v>
      </c>
      <c r="AN174" s="142">
        <f t="shared" si="19"/>
        <v>468989.73</v>
      </c>
      <c r="AO174" s="143">
        <f t="shared" si="20"/>
        <v>330747.08999999997</v>
      </c>
      <c r="AP174" s="143">
        <f t="shared" si="21"/>
        <v>469097.06000000006</v>
      </c>
      <c r="AQ174" s="125">
        <f t="shared" si="16"/>
        <v>-138349.97000000009</v>
      </c>
    </row>
    <row r="175" spans="1:43" ht="14.4" thickBot="1" x14ac:dyDescent="0.3">
      <c r="A175" s="115" t="s">
        <v>275</v>
      </c>
      <c r="B175" s="115" t="s">
        <v>32</v>
      </c>
      <c r="C175" s="149">
        <v>5054</v>
      </c>
      <c r="D175" s="150" t="s">
        <v>744</v>
      </c>
      <c r="E175" t="s">
        <v>2357</v>
      </c>
      <c r="F175">
        <v>107045.73</v>
      </c>
      <c r="G175">
        <v>65071.76</v>
      </c>
      <c r="H175">
        <v>282954.43</v>
      </c>
      <c r="K175">
        <v>3</v>
      </c>
      <c r="L175">
        <v>337329.56</v>
      </c>
      <c r="O175">
        <v>498096.5</v>
      </c>
      <c r="P175">
        <v>52486.57</v>
      </c>
      <c r="R175">
        <v>2461</v>
      </c>
      <c r="V175">
        <v>-1254435.07</v>
      </c>
      <c r="W175">
        <v>1627952.15</v>
      </c>
      <c r="X175">
        <v>83396.460000000006</v>
      </c>
      <c r="AA175">
        <v>152587.5</v>
      </c>
      <c r="AC175">
        <v>227858.5</v>
      </c>
      <c r="AF175">
        <v>78189.13</v>
      </c>
      <c r="AG175">
        <v>14281.95</v>
      </c>
      <c r="AK175">
        <v>49811.05</v>
      </c>
      <c r="AL175" s="123">
        <f t="shared" si="17"/>
        <v>455071.92</v>
      </c>
      <c r="AM175" s="129">
        <f t="shared" si="18"/>
        <v>553044.06999999995</v>
      </c>
      <c r="AN175" s="142">
        <f t="shared" si="19"/>
        <v>-97972.149999999965</v>
      </c>
      <c r="AO175" s="143">
        <f t="shared" si="20"/>
        <v>235983.96000000002</v>
      </c>
      <c r="AP175" s="143">
        <f t="shared" si="21"/>
        <v>370140.63</v>
      </c>
      <c r="AQ175" s="125">
        <f t="shared" si="16"/>
        <v>-134156.66999999998</v>
      </c>
    </row>
    <row r="176" spans="1:43" ht="14.4" thickBot="1" x14ac:dyDescent="0.3">
      <c r="A176" s="115" t="s">
        <v>275</v>
      </c>
      <c r="B176" s="115" t="s">
        <v>32</v>
      </c>
      <c r="C176" s="149">
        <v>5698</v>
      </c>
      <c r="D176" s="150" t="s">
        <v>745</v>
      </c>
      <c r="E176" t="s">
        <v>2358</v>
      </c>
      <c r="F176">
        <v>719912.66</v>
      </c>
      <c r="G176">
        <v>43999.09</v>
      </c>
      <c r="H176">
        <v>310159.15999999997</v>
      </c>
      <c r="K176">
        <v>2</v>
      </c>
      <c r="L176">
        <v>285914.86</v>
      </c>
      <c r="O176">
        <v>4000</v>
      </c>
      <c r="P176">
        <v>738.3</v>
      </c>
      <c r="R176">
        <v>2146.25</v>
      </c>
      <c r="V176">
        <v>-2891990.63</v>
      </c>
      <c r="W176">
        <v>4470863.96</v>
      </c>
      <c r="X176">
        <v>67126.27</v>
      </c>
      <c r="AC176">
        <v>44245</v>
      </c>
      <c r="AF176">
        <v>189835.89</v>
      </c>
      <c r="AK176">
        <v>58815.49</v>
      </c>
      <c r="AL176" s="123">
        <f t="shared" si="17"/>
        <v>1074070.9099999999</v>
      </c>
      <c r="AM176" s="129">
        <f t="shared" si="18"/>
        <v>6884.55</v>
      </c>
      <c r="AN176" s="142">
        <f t="shared" si="19"/>
        <v>1067186.3599999999</v>
      </c>
      <c r="AO176" s="143">
        <f t="shared" si="20"/>
        <v>67126.27</v>
      </c>
      <c r="AP176" s="143">
        <f t="shared" si="21"/>
        <v>292896.38</v>
      </c>
      <c r="AQ176" s="125">
        <f t="shared" si="16"/>
        <v>-225770.11</v>
      </c>
    </row>
    <row r="177" spans="1:43" ht="14.4" thickBot="1" x14ac:dyDescent="0.3">
      <c r="A177" s="115" t="s">
        <v>275</v>
      </c>
      <c r="B177" s="115" t="s">
        <v>32</v>
      </c>
      <c r="C177" s="149">
        <v>5218</v>
      </c>
      <c r="D177" s="150" t="s">
        <v>746</v>
      </c>
      <c r="E177" t="s">
        <v>2359</v>
      </c>
      <c r="F177">
        <v>59093.02</v>
      </c>
      <c r="G177">
        <v>73841.5</v>
      </c>
      <c r="H177">
        <v>167895.33</v>
      </c>
      <c r="K177">
        <v>-6191.7</v>
      </c>
      <c r="L177">
        <v>730501.15</v>
      </c>
      <c r="O177">
        <v>2000</v>
      </c>
      <c r="P177">
        <v>125418.98</v>
      </c>
      <c r="R177">
        <v>8815.24</v>
      </c>
      <c r="V177">
        <v>-506319.92</v>
      </c>
      <c r="W177">
        <v>1561169.34</v>
      </c>
      <c r="X177">
        <v>65491.02</v>
      </c>
      <c r="AA177">
        <v>159555.4</v>
      </c>
      <c r="AC177">
        <v>252965.4</v>
      </c>
      <c r="AF177">
        <v>77404.570000000007</v>
      </c>
      <c r="AG177">
        <v>12469.27</v>
      </c>
      <c r="AK177">
        <v>48151.519999999997</v>
      </c>
      <c r="AL177" s="123">
        <f t="shared" si="17"/>
        <v>300829.84999999998</v>
      </c>
      <c r="AM177" s="129">
        <f t="shared" si="18"/>
        <v>136234.22</v>
      </c>
      <c r="AN177" s="142">
        <f t="shared" si="19"/>
        <v>164595.62999999998</v>
      </c>
      <c r="AO177" s="143">
        <f t="shared" si="20"/>
        <v>225046.41999999998</v>
      </c>
      <c r="AP177" s="143">
        <f t="shared" si="21"/>
        <v>390990.76</v>
      </c>
      <c r="AQ177" s="125">
        <f t="shared" si="16"/>
        <v>-165944.34000000003</v>
      </c>
    </row>
    <row r="178" spans="1:43" ht="14.4" thickBot="1" x14ac:dyDescent="0.3">
      <c r="A178" s="115" t="s">
        <v>275</v>
      </c>
      <c r="B178" s="115" t="s">
        <v>32</v>
      </c>
      <c r="C178" s="149">
        <v>6468</v>
      </c>
      <c r="D178" s="150" t="s">
        <v>747</v>
      </c>
      <c r="E178" t="s">
        <v>2360</v>
      </c>
      <c r="F178">
        <v>544556.02</v>
      </c>
      <c r="G178">
        <v>17362.63</v>
      </c>
      <c r="H178">
        <v>234453.43</v>
      </c>
      <c r="K178">
        <v>111825.65</v>
      </c>
      <c r="L178">
        <v>883900.19</v>
      </c>
      <c r="O178">
        <v>2060</v>
      </c>
      <c r="P178">
        <v>65492.6</v>
      </c>
      <c r="R178">
        <v>0</v>
      </c>
      <c r="V178">
        <v>735130.26</v>
      </c>
      <c r="W178">
        <v>1137972.49</v>
      </c>
      <c r="X178">
        <v>24312.15</v>
      </c>
      <c r="AA178">
        <v>225532.2</v>
      </c>
      <c r="AC178">
        <v>271611.2</v>
      </c>
      <c r="AF178">
        <v>87502.39</v>
      </c>
      <c r="AG178">
        <v>31405.86</v>
      </c>
      <c r="AK178">
        <v>7882.33</v>
      </c>
      <c r="AL178" s="123">
        <f t="shared" si="17"/>
        <v>796372.08000000007</v>
      </c>
      <c r="AM178" s="129">
        <f t="shared" si="18"/>
        <v>67552.600000000006</v>
      </c>
      <c r="AN178" s="142">
        <f t="shared" si="19"/>
        <v>728819.4800000001</v>
      </c>
      <c r="AO178" s="143">
        <f t="shared" si="20"/>
        <v>249844.35</v>
      </c>
      <c r="AP178" s="143">
        <f t="shared" si="21"/>
        <v>398401.78</v>
      </c>
      <c r="AQ178" s="125">
        <f t="shared" si="16"/>
        <v>-148557.43000000002</v>
      </c>
    </row>
    <row r="179" spans="1:43" ht="14.4" thickBot="1" x14ac:dyDescent="0.3">
      <c r="A179" s="115" t="s">
        <v>275</v>
      </c>
      <c r="B179" s="115" t="s">
        <v>32</v>
      </c>
      <c r="C179" s="149">
        <v>8206</v>
      </c>
      <c r="D179" s="150" t="s">
        <v>748</v>
      </c>
      <c r="E179" t="s">
        <v>2361</v>
      </c>
      <c r="F179">
        <v>446183.51</v>
      </c>
      <c r="G179">
        <v>24476.2</v>
      </c>
      <c r="H179">
        <v>140334.15</v>
      </c>
      <c r="K179">
        <v>1487436.79</v>
      </c>
      <c r="L179">
        <v>630734.36</v>
      </c>
      <c r="O179">
        <v>4000</v>
      </c>
      <c r="P179">
        <v>76069.759999999995</v>
      </c>
      <c r="Q179">
        <v>192800</v>
      </c>
      <c r="R179">
        <v>0</v>
      </c>
      <c r="V179">
        <v>774498.97</v>
      </c>
      <c r="W179">
        <v>1899168.01</v>
      </c>
      <c r="X179">
        <v>56982.45</v>
      </c>
      <c r="AA179">
        <v>216348.5</v>
      </c>
      <c r="AC179">
        <v>316046.5</v>
      </c>
      <c r="AF179">
        <v>89827.49</v>
      </c>
      <c r="AG179">
        <v>44143.24</v>
      </c>
      <c r="AK179">
        <v>40685.449999999997</v>
      </c>
      <c r="AL179" s="123">
        <f t="shared" si="17"/>
        <v>610993.86</v>
      </c>
      <c r="AM179" s="129">
        <f t="shared" si="18"/>
        <v>272869.76000000001</v>
      </c>
      <c r="AN179" s="142">
        <f t="shared" si="19"/>
        <v>338124.1</v>
      </c>
      <c r="AO179" s="143">
        <f t="shared" si="20"/>
        <v>273330.95</v>
      </c>
      <c r="AP179" s="143">
        <f t="shared" si="21"/>
        <v>490702.68</v>
      </c>
      <c r="AQ179" s="125">
        <f t="shared" si="16"/>
        <v>-217371.72999999998</v>
      </c>
    </row>
    <row r="180" spans="1:43" ht="14.4" thickBot="1" x14ac:dyDescent="0.3">
      <c r="A180" s="115" t="s">
        <v>275</v>
      </c>
      <c r="B180" s="115" t="s">
        <v>32</v>
      </c>
      <c r="C180" s="149">
        <v>4682</v>
      </c>
      <c r="D180" s="150" t="s">
        <v>749</v>
      </c>
      <c r="E180" t="s">
        <v>2362</v>
      </c>
      <c r="F180">
        <v>234903.73</v>
      </c>
      <c r="G180">
        <v>136505.63</v>
      </c>
      <c r="H180">
        <v>221032.42</v>
      </c>
      <c r="K180">
        <v>1058961.55</v>
      </c>
      <c r="L180">
        <v>331803.59999999998</v>
      </c>
      <c r="P180">
        <v>59785.91</v>
      </c>
      <c r="R180">
        <v>0</v>
      </c>
      <c r="V180">
        <v>-2411028.88</v>
      </c>
      <c r="W180">
        <v>4476501.28</v>
      </c>
      <c r="X180">
        <v>27926.49</v>
      </c>
      <c r="AA180">
        <v>146217.9</v>
      </c>
      <c r="AC180">
        <v>203468.9</v>
      </c>
      <c r="AF180">
        <v>85793.35</v>
      </c>
      <c r="AG180">
        <v>23289.57</v>
      </c>
      <c r="AK180">
        <v>3643.95</v>
      </c>
      <c r="AL180" s="123">
        <f t="shared" si="17"/>
        <v>592441.78</v>
      </c>
      <c r="AM180" s="129">
        <f t="shared" si="18"/>
        <v>59785.91</v>
      </c>
      <c r="AN180" s="142">
        <f t="shared" si="19"/>
        <v>532655.87</v>
      </c>
      <c r="AO180" s="143">
        <f t="shared" si="20"/>
        <v>174144.38999999998</v>
      </c>
      <c r="AP180" s="143">
        <f t="shared" si="21"/>
        <v>316195.77</v>
      </c>
      <c r="AQ180" s="125">
        <f t="shared" si="16"/>
        <v>-142051.38000000003</v>
      </c>
    </row>
    <row r="181" spans="1:43" ht="14.4" thickBot="1" x14ac:dyDescent="0.3">
      <c r="A181" s="115" t="s">
        <v>275</v>
      </c>
      <c r="B181" s="115" t="s">
        <v>32</v>
      </c>
      <c r="C181" s="149">
        <v>5558</v>
      </c>
      <c r="D181" s="150" t="s">
        <v>750</v>
      </c>
      <c r="E181" t="s">
        <v>2363</v>
      </c>
      <c r="F181">
        <v>329298.25</v>
      </c>
      <c r="G181">
        <v>37200.269999999997</v>
      </c>
      <c r="H181">
        <v>105156.14</v>
      </c>
      <c r="K181">
        <v>188696.78</v>
      </c>
      <c r="L181">
        <v>760218.36</v>
      </c>
      <c r="P181">
        <v>49526.879999999997</v>
      </c>
      <c r="R181">
        <v>35500</v>
      </c>
      <c r="V181">
        <v>-439084.49</v>
      </c>
      <c r="W181">
        <v>1898710.57</v>
      </c>
      <c r="X181">
        <v>42042.239999999998</v>
      </c>
      <c r="AA181">
        <v>77161</v>
      </c>
      <c r="AC181">
        <v>128928</v>
      </c>
      <c r="AF181">
        <v>61881.86</v>
      </c>
      <c r="AG181">
        <v>27929.79</v>
      </c>
      <c r="AK181">
        <v>24546.75</v>
      </c>
      <c r="AL181" s="123">
        <f t="shared" si="17"/>
        <v>471654.66000000003</v>
      </c>
      <c r="AM181" s="129">
        <f t="shared" si="18"/>
        <v>85026.880000000005</v>
      </c>
      <c r="AN181" s="142">
        <f t="shared" si="19"/>
        <v>386627.78</v>
      </c>
      <c r="AO181" s="143">
        <f t="shared" si="20"/>
        <v>119203.23999999999</v>
      </c>
      <c r="AP181" s="143">
        <f t="shared" si="21"/>
        <v>243286.39999999999</v>
      </c>
      <c r="AQ181" s="125">
        <f t="shared" si="16"/>
        <v>-124083.16</v>
      </c>
    </row>
    <row r="182" spans="1:43" ht="14.4" thickBot="1" x14ac:dyDescent="0.3">
      <c r="A182" s="115" t="s">
        <v>275</v>
      </c>
      <c r="B182" s="115" t="s">
        <v>32</v>
      </c>
      <c r="C182" s="149">
        <v>4731</v>
      </c>
      <c r="D182" s="150" t="s">
        <v>751</v>
      </c>
      <c r="E182" t="s">
        <v>2364</v>
      </c>
      <c r="F182">
        <v>139384</v>
      </c>
      <c r="G182">
        <v>27544.06</v>
      </c>
      <c r="H182">
        <v>89785.52</v>
      </c>
      <c r="K182">
        <v>145227.79</v>
      </c>
      <c r="L182">
        <v>481353.31</v>
      </c>
      <c r="O182">
        <v>3000</v>
      </c>
      <c r="P182">
        <v>51360.2</v>
      </c>
      <c r="R182">
        <v>31576.23</v>
      </c>
      <c r="V182">
        <v>-1230436.6000000001</v>
      </c>
      <c r="W182">
        <v>2242933.0699999998</v>
      </c>
      <c r="X182">
        <v>116340.07</v>
      </c>
      <c r="AA182">
        <v>149684.5</v>
      </c>
      <c r="AC182">
        <v>239614.5</v>
      </c>
      <c r="AF182">
        <v>96826.16</v>
      </c>
      <c r="AG182">
        <v>24486.71</v>
      </c>
      <c r="AK182">
        <v>120235.42</v>
      </c>
      <c r="AL182" s="123">
        <f t="shared" si="17"/>
        <v>256713.58000000002</v>
      </c>
      <c r="AM182" s="129">
        <f t="shared" si="18"/>
        <v>85936.43</v>
      </c>
      <c r="AN182" s="142">
        <f t="shared" si="19"/>
        <v>170777.15000000002</v>
      </c>
      <c r="AO182" s="143">
        <f t="shared" si="20"/>
        <v>266024.57</v>
      </c>
      <c r="AP182" s="143">
        <f t="shared" si="21"/>
        <v>481162.79000000004</v>
      </c>
      <c r="AQ182" s="125">
        <f t="shared" si="16"/>
        <v>-215138.22000000003</v>
      </c>
    </row>
    <row r="183" spans="1:43" ht="14.4" thickBot="1" x14ac:dyDescent="0.3">
      <c r="A183" s="115" t="s">
        <v>275</v>
      </c>
      <c r="B183" s="115" t="s">
        <v>32</v>
      </c>
      <c r="C183" s="149">
        <v>3338</v>
      </c>
      <c r="D183" s="150" t="s">
        <v>752</v>
      </c>
      <c r="E183" t="s">
        <v>2365</v>
      </c>
      <c r="F183">
        <v>235082.52</v>
      </c>
      <c r="G183">
        <v>31579.56</v>
      </c>
      <c r="H183">
        <v>149074.54</v>
      </c>
      <c r="K183">
        <v>142666.76</v>
      </c>
      <c r="L183">
        <v>323343.49</v>
      </c>
      <c r="O183">
        <v>3400</v>
      </c>
      <c r="P183">
        <v>39972</v>
      </c>
      <c r="R183">
        <v>1098</v>
      </c>
      <c r="V183">
        <v>-2318096.11</v>
      </c>
      <c r="W183">
        <v>3271789.71</v>
      </c>
      <c r="X183">
        <v>7451.75</v>
      </c>
      <c r="AA183">
        <v>149365.4</v>
      </c>
      <c r="AC183">
        <v>186494.4</v>
      </c>
      <c r="AF183">
        <v>61989.13</v>
      </c>
      <c r="AG183">
        <v>16894.849999999999</v>
      </c>
      <c r="AK183">
        <v>7855.5</v>
      </c>
      <c r="AL183" s="123">
        <f t="shared" si="17"/>
        <v>415736.62</v>
      </c>
      <c r="AM183" s="129">
        <f t="shared" si="18"/>
        <v>44470</v>
      </c>
      <c r="AN183" s="142">
        <f t="shared" si="19"/>
        <v>371266.62</v>
      </c>
      <c r="AO183" s="143">
        <f t="shared" si="20"/>
        <v>156817.15</v>
      </c>
      <c r="AP183" s="143">
        <f t="shared" si="21"/>
        <v>273233.88</v>
      </c>
      <c r="AQ183" s="125">
        <f t="shared" si="16"/>
        <v>-116416.73000000001</v>
      </c>
    </row>
    <row r="184" spans="1:43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753</v>
      </c>
      <c r="E184" t="s">
        <v>2366</v>
      </c>
      <c r="F184">
        <v>150530.23999999999</v>
      </c>
      <c r="G184">
        <v>24133.26</v>
      </c>
      <c r="H184">
        <v>174701.39</v>
      </c>
      <c r="I184"/>
      <c r="J184"/>
      <c r="K184">
        <v>653197.05000000005</v>
      </c>
      <c r="L184">
        <v>477945.56</v>
      </c>
      <c r="M184"/>
      <c r="N184"/>
      <c r="O184">
        <v>1820</v>
      </c>
      <c r="P184">
        <v>59302.75</v>
      </c>
      <c r="Q184"/>
      <c r="R184">
        <v>0</v>
      </c>
      <c r="S184"/>
      <c r="T184"/>
      <c r="U184"/>
      <c r="V184">
        <v>-2030217.39</v>
      </c>
      <c r="W184">
        <v>3600900</v>
      </c>
      <c r="X184">
        <v>52326.09</v>
      </c>
      <c r="Y184"/>
      <c r="Z184"/>
      <c r="AA184">
        <v>220316.52</v>
      </c>
      <c r="AB184"/>
      <c r="AC184">
        <v>293310.52</v>
      </c>
      <c r="AD184"/>
      <c r="AE184"/>
      <c r="AF184">
        <v>79434.600000000006</v>
      </c>
      <c r="AG184">
        <v>34010.9</v>
      </c>
      <c r="AH184"/>
      <c r="AI184"/>
      <c r="AJ184"/>
      <c r="AK184">
        <v>17184.45</v>
      </c>
      <c r="AL184" s="123">
        <f t="shared" si="17"/>
        <v>349364.89</v>
      </c>
      <c r="AM184" s="129">
        <f t="shared" si="18"/>
        <v>61122.75</v>
      </c>
      <c r="AN184" s="142">
        <f t="shared" si="19"/>
        <v>288242.14</v>
      </c>
      <c r="AO184" s="143">
        <f t="shared" si="20"/>
        <v>272642.61</v>
      </c>
      <c r="AP184" s="143">
        <f t="shared" si="21"/>
        <v>423940.47000000003</v>
      </c>
      <c r="AQ184" s="125">
        <f t="shared" si="16"/>
        <v>-151297.86000000004</v>
      </c>
    </row>
    <row r="185" spans="1:43" ht="14.4" thickBot="1" x14ac:dyDescent="0.3">
      <c r="A185" s="115" t="s">
        <v>276</v>
      </c>
      <c r="B185" s="115" t="s">
        <v>33</v>
      </c>
      <c r="C185" s="149">
        <v>2511</v>
      </c>
      <c r="D185" s="150" t="s">
        <v>754</v>
      </c>
      <c r="E185" t="s">
        <v>2367</v>
      </c>
      <c r="F185">
        <v>233339.04</v>
      </c>
      <c r="G185">
        <v>4200</v>
      </c>
      <c r="H185">
        <v>47248.04</v>
      </c>
      <c r="K185">
        <v>387504.27</v>
      </c>
      <c r="L185">
        <v>46753.64</v>
      </c>
      <c r="O185">
        <v>2000</v>
      </c>
      <c r="P185">
        <v>88809.44</v>
      </c>
      <c r="R185">
        <v>0</v>
      </c>
      <c r="V185">
        <v>-2338410.33</v>
      </c>
      <c r="W185">
        <v>2938659.03</v>
      </c>
      <c r="X185">
        <v>165827.16</v>
      </c>
      <c r="AA185">
        <v>90405</v>
      </c>
      <c r="AC185">
        <v>151578</v>
      </c>
      <c r="AF185">
        <v>70556.7</v>
      </c>
      <c r="AG185">
        <v>6110.61</v>
      </c>
      <c r="AL185" s="123">
        <f t="shared" si="17"/>
        <v>284787.08</v>
      </c>
      <c r="AM185" s="129">
        <f t="shared" si="18"/>
        <v>90809.44</v>
      </c>
      <c r="AN185" s="142">
        <f t="shared" si="19"/>
        <v>193977.64</v>
      </c>
      <c r="AO185" s="143">
        <f t="shared" si="20"/>
        <v>256232.16</v>
      </c>
      <c r="AP185" s="143">
        <f t="shared" si="21"/>
        <v>228245.31</v>
      </c>
      <c r="AQ185" s="125">
        <f t="shared" si="16"/>
        <v>27986.850000000006</v>
      </c>
    </row>
    <row r="186" spans="1:43" ht="14.4" thickBot="1" x14ac:dyDescent="0.3">
      <c r="A186" s="115" t="s">
        <v>276</v>
      </c>
      <c r="B186" s="115" t="s">
        <v>33</v>
      </c>
      <c r="C186" s="149">
        <v>3129</v>
      </c>
      <c r="D186" s="150" t="s">
        <v>755</v>
      </c>
      <c r="E186" t="s">
        <v>2368</v>
      </c>
      <c r="F186">
        <v>578443.65</v>
      </c>
      <c r="G186">
        <v>12100</v>
      </c>
      <c r="H186">
        <v>110084.4</v>
      </c>
      <c r="K186">
        <v>556740.52</v>
      </c>
      <c r="L186">
        <v>328597.7</v>
      </c>
      <c r="P186">
        <v>50075</v>
      </c>
      <c r="R186">
        <v>0</v>
      </c>
      <c r="V186">
        <v>1058065.51</v>
      </c>
      <c r="W186">
        <v>514242.15</v>
      </c>
      <c r="X186">
        <v>86858.4</v>
      </c>
      <c r="AA186">
        <v>151154.5</v>
      </c>
      <c r="AB186">
        <v>3500</v>
      </c>
      <c r="AC186">
        <v>199787.5</v>
      </c>
      <c r="AF186">
        <v>56314.23</v>
      </c>
      <c r="AG186">
        <v>21827.56</v>
      </c>
      <c r="AL186" s="123">
        <f t="shared" si="17"/>
        <v>700628.05</v>
      </c>
      <c r="AM186" s="129">
        <f t="shared" si="18"/>
        <v>50075</v>
      </c>
      <c r="AN186" s="142">
        <f t="shared" si="19"/>
        <v>650553.05000000005</v>
      </c>
      <c r="AO186" s="143">
        <f t="shared" si="20"/>
        <v>241512.9</v>
      </c>
      <c r="AP186" s="143">
        <f t="shared" si="21"/>
        <v>277929.29000000004</v>
      </c>
      <c r="AQ186" s="125">
        <f t="shared" si="16"/>
        <v>-36416.390000000043</v>
      </c>
    </row>
    <row r="187" spans="1:43" ht="14.4" thickBot="1" x14ac:dyDescent="0.3">
      <c r="A187" s="115" t="s">
        <v>276</v>
      </c>
      <c r="B187" s="115" t="s">
        <v>33</v>
      </c>
      <c r="C187" s="149">
        <v>5633</v>
      </c>
      <c r="D187" s="150" t="s">
        <v>756</v>
      </c>
      <c r="E187" t="s">
        <v>2369</v>
      </c>
      <c r="F187">
        <v>919292.32</v>
      </c>
      <c r="G187">
        <v>2100</v>
      </c>
      <c r="H187">
        <v>270318.3</v>
      </c>
      <c r="K187">
        <v>1408107.04</v>
      </c>
      <c r="L187">
        <v>246510.29</v>
      </c>
      <c r="O187">
        <v>1500</v>
      </c>
      <c r="P187">
        <v>42985</v>
      </c>
      <c r="R187">
        <v>12.4</v>
      </c>
      <c r="V187">
        <v>-103361.72</v>
      </c>
      <c r="W187">
        <v>2920045.89</v>
      </c>
      <c r="X187">
        <v>101852.4</v>
      </c>
      <c r="AA187">
        <v>249897.9</v>
      </c>
      <c r="AB187">
        <v>3000</v>
      </c>
      <c r="AC187">
        <v>281059.90000000002</v>
      </c>
      <c r="AF187">
        <v>67769.27</v>
      </c>
      <c r="AG187">
        <v>20774.75</v>
      </c>
      <c r="AL187" s="123">
        <f t="shared" si="17"/>
        <v>1191710.6199999999</v>
      </c>
      <c r="AM187" s="129">
        <f t="shared" si="18"/>
        <v>44497.4</v>
      </c>
      <c r="AN187" s="142">
        <f t="shared" si="19"/>
        <v>1147213.22</v>
      </c>
      <c r="AO187" s="143">
        <f t="shared" si="20"/>
        <v>354750.3</v>
      </c>
      <c r="AP187" s="143">
        <f t="shared" si="21"/>
        <v>369603.92000000004</v>
      </c>
      <c r="AQ187" s="125">
        <f t="shared" si="16"/>
        <v>-14853.620000000054</v>
      </c>
    </row>
    <row r="188" spans="1:43" ht="14.4" thickBot="1" x14ac:dyDescent="0.3">
      <c r="A188" s="115" t="s">
        <v>276</v>
      </c>
      <c r="B188" s="115" t="s">
        <v>33</v>
      </c>
      <c r="C188" s="149">
        <v>1850</v>
      </c>
      <c r="D188" s="150" t="s">
        <v>757</v>
      </c>
      <c r="E188" t="s">
        <v>2370</v>
      </c>
      <c r="F188">
        <v>231610.52</v>
      </c>
      <c r="G188">
        <v>5700</v>
      </c>
      <c r="H188">
        <v>64243.32</v>
      </c>
      <c r="K188">
        <v>182515.45</v>
      </c>
      <c r="L188">
        <v>47895.83</v>
      </c>
      <c r="O188">
        <v>2500</v>
      </c>
      <c r="P188">
        <v>30985</v>
      </c>
      <c r="R188">
        <v>9.5</v>
      </c>
      <c r="V188">
        <v>-2222648.2400000002</v>
      </c>
      <c r="W188">
        <v>2662416.9900000002</v>
      </c>
      <c r="X188">
        <v>156744</v>
      </c>
      <c r="AB188">
        <v>1500</v>
      </c>
      <c r="AC188">
        <v>32139</v>
      </c>
      <c r="AF188">
        <v>62157.86</v>
      </c>
      <c r="AG188">
        <v>5245.27</v>
      </c>
      <c r="AL188" s="123">
        <f t="shared" si="17"/>
        <v>301553.83999999997</v>
      </c>
      <c r="AM188" s="129">
        <f t="shared" si="18"/>
        <v>33494.5</v>
      </c>
      <c r="AN188" s="142">
        <f t="shared" si="19"/>
        <v>268059.33999999997</v>
      </c>
      <c r="AO188" s="143">
        <f t="shared" si="20"/>
        <v>158244</v>
      </c>
      <c r="AP188" s="143">
        <f t="shared" si="21"/>
        <v>99542.13</v>
      </c>
      <c r="AQ188" s="125">
        <f t="shared" si="16"/>
        <v>58701.869999999995</v>
      </c>
    </row>
    <row r="189" spans="1:43" ht="14.4" thickBot="1" x14ac:dyDescent="0.3">
      <c r="A189" s="115" t="s">
        <v>276</v>
      </c>
      <c r="B189" s="115" t="s">
        <v>33</v>
      </c>
      <c r="C189" s="149">
        <v>3330</v>
      </c>
      <c r="D189" s="150" t="s">
        <v>758</v>
      </c>
      <c r="E189" t="s">
        <v>2371</v>
      </c>
      <c r="F189">
        <v>551747.68000000005</v>
      </c>
      <c r="G189">
        <v>5000</v>
      </c>
      <c r="H189">
        <v>69260.679999999993</v>
      </c>
      <c r="K189">
        <v>4</v>
      </c>
      <c r="L189">
        <v>54868.38</v>
      </c>
      <c r="P189">
        <v>34415</v>
      </c>
      <c r="R189">
        <v>36</v>
      </c>
      <c r="V189">
        <v>-1957350.02</v>
      </c>
      <c r="W189">
        <v>2577037.9500000002</v>
      </c>
      <c r="X189">
        <v>158036.78</v>
      </c>
      <c r="AA189">
        <v>73363.5</v>
      </c>
      <c r="AC189">
        <v>149053.5</v>
      </c>
      <c r="AF189">
        <v>51631.89</v>
      </c>
      <c r="AG189">
        <v>3973.08</v>
      </c>
      <c r="AL189" s="123">
        <f t="shared" si="17"/>
        <v>626008.3600000001</v>
      </c>
      <c r="AM189" s="129">
        <f t="shared" si="18"/>
        <v>34451</v>
      </c>
      <c r="AN189" s="142">
        <f t="shared" si="19"/>
        <v>591557.3600000001</v>
      </c>
      <c r="AO189" s="143">
        <f t="shared" si="20"/>
        <v>231400.28</v>
      </c>
      <c r="AP189" s="143">
        <f t="shared" si="21"/>
        <v>204658.47</v>
      </c>
      <c r="AQ189" s="125">
        <f t="shared" si="16"/>
        <v>26741.809999999998</v>
      </c>
    </row>
    <row r="190" spans="1:43" ht="14.4" thickBot="1" x14ac:dyDescent="0.3">
      <c r="A190" s="115" t="s">
        <v>284</v>
      </c>
      <c r="B190" s="115" t="s">
        <v>34</v>
      </c>
      <c r="C190" s="149">
        <v>3397</v>
      </c>
      <c r="D190" s="150" t="s">
        <v>759</v>
      </c>
      <c r="E190" t="s">
        <v>2372</v>
      </c>
      <c r="F190">
        <v>632863.56999999995</v>
      </c>
      <c r="G190">
        <v>3116</v>
      </c>
      <c r="H190">
        <v>230116.84</v>
      </c>
      <c r="K190">
        <v>239573.1</v>
      </c>
      <c r="L190">
        <v>-210257.02</v>
      </c>
      <c r="O190">
        <v>2620.56</v>
      </c>
      <c r="P190">
        <v>305505</v>
      </c>
      <c r="R190">
        <v>97335.63</v>
      </c>
      <c r="V190">
        <v>-2363490.98</v>
      </c>
      <c r="W190">
        <v>2987149.95</v>
      </c>
      <c r="X190">
        <v>19789.560000000001</v>
      </c>
      <c r="AA190">
        <v>93390</v>
      </c>
      <c r="AC190">
        <v>157852</v>
      </c>
      <c r="AF190">
        <v>69608.53</v>
      </c>
      <c r="AG190">
        <v>19426.7</v>
      </c>
      <c r="AL190" s="123">
        <f t="shared" si="17"/>
        <v>866096.40999999992</v>
      </c>
      <c r="AM190" s="129">
        <f t="shared" si="18"/>
        <v>405461.19</v>
      </c>
      <c r="AN190" s="142">
        <f t="shared" si="19"/>
        <v>460635.21999999991</v>
      </c>
      <c r="AO190" s="143">
        <f t="shared" si="20"/>
        <v>113179.56</v>
      </c>
      <c r="AP190" s="143">
        <f t="shared" si="21"/>
        <v>246887.23</v>
      </c>
      <c r="AQ190" s="125">
        <f t="shared" si="16"/>
        <v>-133707.67000000001</v>
      </c>
    </row>
    <row r="191" spans="1:43" ht="14.4" thickBot="1" x14ac:dyDescent="0.3">
      <c r="A191" s="115" t="s">
        <v>284</v>
      </c>
      <c r="B191" s="115" t="s">
        <v>34</v>
      </c>
      <c r="C191" s="149">
        <v>2599</v>
      </c>
      <c r="D191" s="150" t="s">
        <v>760</v>
      </c>
      <c r="E191" t="s">
        <v>2373</v>
      </c>
      <c r="F191">
        <v>576065.15</v>
      </c>
      <c r="G191">
        <v>1053580.4099999999</v>
      </c>
      <c r="H191">
        <v>339469.17</v>
      </c>
      <c r="K191">
        <v>3253364.36</v>
      </c>
      <c r="L191">
        <v>863989.89</v>
      </c>
      <c r="O191">
        <v>51000</v>
      </c>
      <c r="P191">
        <v>0</v>
      </c>
      <c r="R191">
        <v>1000.32</v>
      </c>
      <c r="T191">
        <v>2</v>
      </c>
      <c r="V191">
        <v>2897954.31</v>
      </c>
      <c r="W191">
        <v>2987149.95</v>
      </c>
      <c r="X191">
        <v>266522.89</v>
      </c>
      <c r="AA191">
        <v>127739.5</v>
      </c>
      <c r="AB191">
        <v>7800</v>
      </c>
      <c r="AC191">
        <v>157622.5</v>
      </c>
      <c r="AD191">
        <v>3406</v>
      </c>
      <c r="AF191">
        <v>88004.96</v>
      </c>
      <c r="AG191">
        <v>593.59</v>
      </c>
      <c r="AK191">
        <v>3072.94</v>
      </c>
      <c r="AL191" s="123">
        <f t="shared" si="17"/>
        <v>1969114.73</v>
      </c>
      <c r="AM191" s="129">
        <f t="shared" si="18"/>
        <v>52000.32</v>
      </c>
      <c r="AN191" s="142">
        <f t="shared" si="19"/>
        <v>1917114.41</v>
      </c>
      <c r="AO191" s="143">
        <f t="shared" si="20"/>
        <v>402062.39</v>
      </c>
      <c r="AP191" s="143">
        <f t="shared" si="21"/>
        <v>252699.99000000002</v>
      </c>
      <c r="AQ191" s="125">
        <f t="shared" si="16"/>
        <v>149362.4</v>
      </c>
    </row>
    <row r="192" spans="1:43" ht="14.4" thickBot="1" x14ac:dyDescent="0.3">
      <c r="A192" s="115" t="s">
        <v>284</v>
      </c>
      <c r="B192" s="115" t="s">
        <v>34</v>
      </c>
      <c r="C192" s="149">
        <v>3184</v>
      </c>
      <c r="D192" s="150" t="s">
        <v>761</v>
      </c>
      <c r="E192" t="s">
        <v>2374</v>
      </c>
      <c r="F192">
        <v>822251.47</v>
      </c>
      <c r="G192">
        <v>4500</v>
      </c>
      <c r="H192">
        <v>7500.91</v>
      </c>
      <c r="K192">
        <v>131338.54999999999</v>
      </c>
      <c r="L192">
        <v>896859.31</v>
      </c>
      <c r="P192">
        <v>28225</v>
      </c>
      <c r="R192">
        <v>19235</v>
      </c>
      <c r="V192">
        <v>-561352.61</v>
      </c>
      <c r="W192">
        <v>2090614.96</v>
      </c>
      <c r="X192">
        <v>17425.82</v>
      </c>
      <c r="Y192">
        <v>438564</v>
      </c>
      <c r="AA192">
        <v>185176.1</v>
      </c>
      <c r="AC192">
        <v>243768.1</v>
      </c>
      <c r="AD192">
        <v>600</v>
      </c>
      <c r="AF192">
        <v>79567.679999999993</v>
      </c>
      <c r="AG192">
        <v>29807.75</v>
      </c>
      <c r="AK192">
        <v>1694.5</v>
      </c>
      <c r="AL192" s="123">
        <f t="shared" si="17"/>
        <v>834252.38</v>
      </c>
      <c r="AM192" s="129">
        <f t="shared" si="18"/>
        <v>47460</v>
      </c>
      <c r="AN192" s="142">
        <f t="shared" si="19"/>
        <v>786792.38</v>
      </c>
      <c r="AO192" s="143">
        <f t="shared" si="20"/>
        <v>641165.92000000004</v>
      </c>
      <c r="AP192" s="143">
        <f t="shared" si="21"/>
        <v>355438.03</v>
      </c>
      <c r="AQ192" s="125">
        <f t="shared" ref="AQ192:AQ215" si="22">AO192-AP192</f>
        <v>285727.89</v>
      </c>
    </row>
    <row r="193" spans="1:43" ht="14.4" thickBot="1" x14ac:dyDescent="0.3">
      <c r="A193" s="115" t="s">
        <v>284</v>
      </c>
      <c r="B193" s="115" t="s">
        <v>34</v>
      </c>
      <c r="C193" s="149">
        <v>4760</v>
      </c>
      <c r="D193" s="150" t="s">
        <v>762</v>
      </c>
      <c r="E193" t="s">
        <v>2375</v>
      </c>
      <c r="F193">
        <v>813650.8</v>
      </c>
      <c r="G193">
        <v>16000</v>
      </c>
      <c r="H193">
        <v>107984.63</v>
      </c>
      <c r="K193">
        <v>654342.59</v>
      </c>
      <c r="L193">
        <v>1028749.85</v>
      </c>
      <c r="O193">
        <v>4000</v>
      </c>
      <c r="P193">
        <v>84575</v>
      </c>
      <c r="Q193">
        <v>5390</v>
      </c>
      <c r="R193">
        <v>3000</v>
      </c>
      <c r="T193">
        <v>9382.5</v>
      </c>
      <c r="V193">
        <v>2174361.1</v>
      </c>
      <c r="W193">
        <v>433496.95</v>
      </c>
      <c r="X193">
        <v>29625.85</v>
      </c>
      <c r="AA193">
        <v>0</v>
      </c>
      <c r="AC193">
        <v>30881</v>
      </c>
      <c r="AF193">
        <v>74016.399999999994</v>
      </c>
      <c r="AG193">
        <v>18206.13</v>
      </c>
      <c r="AL193" s="123">
        <f t="shared" si="17"/>
        <v>937635.43</v>
      </c>
      <c r="AM193" s="129">
        <f t="shared" si="18"/>
        <v>96965</v>
      </c>
      <c r="AN193" s="142">
        <f t="shared" si="19"/>
        <v>840670.43</v>
      </c>
      <c r="AO193" s="143">
        <f t="shared" si="20"/>
        <v>29625.85</v>
      </c>
      <c r="AP193" s="143">
        <f t="shared" si="21"/>
        <v>123103.53</v>
      </c>
      <c r="AQ193" s="125">
        <f t="shared" si="22"/>
        <v>-93477.68</v>
      </c>
    </row>
    <row r="194" spans="1:43" ht="14.4" thickBot="1" x14ac:dyDescent="0.3">
      <c r="A194" s="115" t="s">
        <v>287</v>
      </c>
      <c r="B194" s="115" t="s">
        <v>35</v>
      </c>
      <c r="C194" s="149">
        <v>3288</v>
      </c>
      <c r="D194" s="150" t="s">
        <v>763</v>
      </c>
      <c r="E194" t="s">
        <v>2376</v>
      </c>
      <c r="F194">
        <v>788135.73</v>
      </c>
      <c r="G194">
        <v>200</v>
      </c>
      <c r="H194">
        <v>23584.31</v>
      </c>
      <c r="K194">
        <v>77360.039999999994</v>
      </c>
      <c r="L194">
        <v>439353.41</v>
      </c>
      <c r="O194">
        <v>9545.6</v>
      </c>
      <c r="P194">
        <v>34825.230000000003</v>
      </c>
      <c r="R194">
        <v>0</v>
      </c>
      <c r="T194">
        <v>4979</v>
      </c>
      <c r="U194">
        <v>-8078856.1100000003</v>
      </c>
      <c r="V194">
        <v>5241070.72</v>
      </c>
      <c r="W194">
        <v>4047651.72</v>
      </c>
      <c r="X194">
        <v>293151.02</v>
      </c>
      <c r="AA194">
        <v>107870</v>
      </c>
      <c r="AC194">
        <v>206788</v>
      </c>
      <c r="AD194">
        <v>1170</v>
      </c>
      <c r="AE194">
        <v>1800</v>
      </c>
      <c r="AF194">
        <v>115998.26</v>
      </c>
      <c r="AG194">
        <v>5847.43</v>
      </c>
      <c r="AL194" s="123">
        <f t="shared" si="17"/>
        <v>811920.04</v>
      </c>
      <c r="AM194" s="129">
        <f t="shared" si="18"/>
        <v>44370.83</v>
      </c>
      <c r="AN194" s="142">
        <f t="shared" si="19"/>
        <v>767549.21000000008</v>
      </c>
      <c r="AO194" s="143">
        <f t="shared" si="20"/>
        <v>401021.02</v>
      </c>
      <c r="AP194" s="143">
        <f t="shared" si="21"/>
        <v>331603.69</v>
      </c>
      <c r="AQ194" s="125">
        <f t="shared" si="22"/>
        <v>69417.330000000016</v>
      </c>
    </row>
    <row r="195" spans="1:43" ht="14.4" thickBot="1" x14ac:dyDescent="0.3">
      <c r="A195" s="115" t="s">
        <v>287</v>
      </c>
      <c r="B195" s="115" t="s">
        <v>35</v>
      </c>
      <c r="C195" s="149">
        <v>2561</v>
      </c>
      <c r="D195" s="150" t="s">
        <v>764</v>
      </c>
      <c r="E195" t="s">
        <v>2377</v>
      </c>
      <c r="F195">
        <v>757324.93</v>
      </c>
      <c r="G195">
        <v>34100</v>
      </c>
      <c r="H195">
        <v>45555.56</v>
      </c>
      <c r="K195">
        <v>360258.01</v>
      </c>
      <c r="L195">
        <v>298551.09999999998</v>
      </c>
      <c r="O195">
        <v>788712.5</v>
      </c>
      <c r="P195">
        <v>59575</v>
      </c>
      <c r="R195">
        <v>0</v>
      </c>
      <c r="U195">
        <v>327749.2</v>
      </c>
      <c r="V195">
        <v>-587104.4</v>
      </c>
      <c r="W195">
        <v>769808.6</v>
      </c>
      <c r="X195">
        <v>299194.25</v>
      </c>
      <c r="AA195">
        <v>87929.9</v>
      </c>
      <c r="AC195">
        <v>158647.9</v>
      </c>
      <c r="AF195">
        <v>81081.8</v>
      </c>
      <c r="AG195">
        <v>10345.75</v>
      </c>
      <c r="AL195" s="123">
        <f t="shared" si="17"/>
        <v>836980.49</v>
      </c>
      <c r="AM195" s="129">
        <f t="shared" si="18"/>
        <v>848287.5</v>
      </c>
      <c r="AN195" s="142">
        <f t="shared" si="19"/>
        <v>-11307.010000000009</v>
      </c>
      <c r="AO195" s="143">
        <f t="shared" si="20"/>
        <v>387124.15</v>
      </c>
      <c r="AP195" s="143">
        <f t="shared" si="21"/>
        <v>250075.45</v>
      </c>
      <c r="AQ195" s="125">
        <f t="shared" si="22"/>
        <v>137048.70000000001</v>
      </c>
    </row>
    <row r="196" spans="1:43" ht="14.4" thickBot="1" x14ac:dyDescent="0.3">
      <c r="A196" s="115" t="s">
        <v>287</v>
      </c>
      <c r="B196" s="115" t="s">
        <v>35</v>
      </c>
      <c r="C196" s="149">
        <v>3118</v>
      </c>
      <c r="D196" s="150" t="s">
        <v>765</v>
      </c>
      <c r="E196" t="s">
        <v>2378</v>
      </c>
      <c r="F196">
        <v>534359.55000000005</v>
      </c>
      <c r="G196">
        <v>99040</v>
      </c>
      <c r="H196">
        <v>44260.97</v>
      </c>
      <c r="K196">
        <v>1084342.08</v>
      </c>
      <c r="L196">
        <v>129263.91</v>
      </c>
      <c r="O196">
        <v>61511.34</v>
      </c>
      <c r="P196">
        <v>105162.63</v>
      </c>
      <c r="Q196">
        <v>57679</v>
      </c>
      <c r="R196">
        <v>395</v>
      </c>
      <c r="V196">
        <v>350767.29</v>
      </c>
      <c r="W196">
        <v>1268762.8700000001</v>
      </c>
      <c r="X196">
        <v>240424.54</v>
      </c>
      <c r="AA196">
        <v>102284</v>
      </c>
      <c r="AC196">
        <v>184900</v>
      </c>
      <c r="AE196">
        <v>1060</v>
      </c>
      <c r="AF196">
        <v>86684.98</v>
      </c>
      <c r="AG196">
        <v>23075.18</v>
      </c>
      <c r="AL196" s="123">
        <f t="shared" si="17"/>
        <v>677660.52</v>
      </c>
      <c r="AM196" s="129">
        <f t="shared" si="18"/>
        <v>224747.97</v>
      </c>
      <c r="AN196" s="142">
        <f t="shared" si="19"/>
        <v>452912.55000000005</v>
      </c>
      <c r="AO196" s="143">
        <f t="shared" si="20"/>
        <v>342708.54000000004</v>
      </c>
      <c r="AP196" s="143">
        <f t="shared" si="21"/>
        <v>295720.15999999997</v>
      </c>
      <c r="AQ196" s="125">
        <f t="shared" si="22"/>
        <v>46988.380000000063</v>
      </c>
    </row>
    <row r="197" spans="1:43" ht="14.4" thickBot="1" x14ac:dyDescent="0.3">
      <c r="A197" s="115" t="s">
        <v>287</v>
      </c>
      <c r="B197" s="115" t="s">
        <v>35</v>
      </c>
      <c r="C197" s="149">
        <v>1408</v>
      </c>
      <c r="D197" s="150" t="s">
        <v>766</v>
      </c>
      <c r="E197" t="s">
        <v>2379</v>
      </c>
      <c r="F197">
        <v>444050.21</v>
      </c>
      <c r="G197">
        <v>621.5</v>
      </c>
      <c r="H197">
        <v>81301.34</v>
      </c>
      <c r="I197">
        <v>0</v>
      </c>
      <c r="J197">
        <v>0</v>
      </c>
      <c r="K197">
        <v>1447463.42</v>
      </c>
      <c r="L197">
        <v>333663.7</v>
      </c>
      <c r="M197">
        <v>0</v>
      </c>
      <c r="N197">
        <v>0</v>
      </c>
      <c r="O197">
        <v>6560</v>
      </c>
      <c r="P197">
        <v>53599.73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-235221.63</v>
      </c>
      <c r="W197">
        <v>2466734.7400000002</v>
      </c>
      <c r="X197">
        <v>127926.03</v>
      </c>
      <c r="AA197">
        <v>42680</v>
      </c>
      <c r="AC197">
        <v>85126</v>
      </c>
      <c r="AD197">
        <v>0</v>
      </c>
      <c r="AE197">
        <v>0</v>
      </c>
      <c r="AF197">
        <v>55166.89</v>
      </c>
      <c r="AG197">
        <v>14885.81</v>
      </c>
      <c r="AL197" s="123">
        <f t="shared" si="17"/>
        <v>525973.05000000005</v>
      </c>
      <c r="AM197" s="129">
        <f t="shared" si="18"/>
        <v>60159.73</v>
      </c>
      <c r="AN197" s="142">
        <f t="shared" si="19"/>
        <v>465813.32000000007</v>
      </c>
      <c r="AO197" s="143">
        <f t="shared" si="20"/>
        <v>170606.03</v>
      </c>
      <c r="AP197" s="143">
        <f t="shared" si="21"/>
        <v>155178.70000000001</v>
      </c>
      <c r="AQ197" s="125">
        <f t="shared" si="22"/>
        <v>15427.329999999987</v>
      </c>
    </row>
    <row r="198" spans="1:43" ht="14.4" thickBot="1" x14ac:dyDescent="0.3">
      <c r="A198" s="115" t="s">
        <v>287</v>
      </c>
      <c r="B198" s="115" t="s">
        <v>35</v>
      </c>
      <c r="C198" s="149">
        <v>1888</v>
      </c>
      <c r="D198" s="150" t="s">
        <v>767</v>
      </c>
      <c r="E198" t="s">
        <v>2380</v>
      </c>
      <c r="F198">
        <v>778997.52</v>
      </c>
      <c r="G198">
        <v>0</v>
      </c>
      <c r="H198">
        <v>38035.57</v>
      </c>
      <c r="K198">
        <v>815555.09</v>
      </c>
      <c r="L198">
        <v>1037309.64</v>
      </c>
      <c r="O198">
        <v>409723</v>
      </c>
      <c r="P198">
        <v>26080.07</v>
      </c>
      <c r="R198">
        <v>1936</v>
      </c>
      <c r="V198">
        <v>-971229.65</v>
      </c>
      <c r="W198">
        <v>2655980.98</v>
      </c>
      <c r="X198">
        <v>679228.79</v>
      </c>
      <c r="AA198">
        <v>45075.5</v>
      </c>
      <c r="AC198">
        <v>98485.5</v>
      </c>
      <c r="AD198">
        <v>320</v>
      </c>
      <c r="AE198">
        <v>2900</v>
      </c>
      <c r="AF198">
        <v>64149.47</v>
      </c>
      <c r="AG198">
        <v>11041.9</v>
      </c>
      <c r="AL198" s="123">
        <f t="shared" si="17"/>
        <v>817033.09</v>
      </c>
      <c r="AM198" s="129">
        <f t="shared" si="18"/>
        <v>437739.07</v>
      </c>
      <c r="AN198" s="142">
        <f t="shared" si="19"/>
        <v>379294.01999999996</v>
      </c>
      <c r="AO198" s="143">
        <f t="shared" si="20"/>
        <v>724304.29</v>
      </c>
      <c r="AP198" s="143">
        <f t="shared" si="21"/>
        <v>176896.87</v>
      </c>
      <c r="AQ198" s="125">
        <f t="shared" si="22"/>
        <v>547407.42000000004</v>
      </c>
    </row>
    <row r="199" spans="1:43" ht="14.4" thickBot="1" x14ac:dyDescent="0.3">
      <c r="A199" s="115" t="s">
        <v>287</v>
      </c>
      <c r="B199" s="115" t="s">
        <v>35</v>
      </c>
      <c r="C199" s="149">
        <v>1058</v>
      </c>
      <c r="D199" s="150" t="s">
        <v>768</v>
      </c>
      <c r="E199" t="s">
        <v>2381</v>
      </c>
      <c r="F199">
        <v>256829.5</v>
      </c>
      <c r="G199">
        <v>24560</v>
      </c>
      <c r="H199">
        <v>7614.32</v>
      </c>
      <c r="K199">
        <v>218204.82</v>
      </c>
      <c r="L199">
        <v>333557.17</v>
      </c>
      <c r="O199">
        <v>6001.8</v>
      </c>
      <c r="P199">
        <v>65.75</v>
      </c>
      <c r="R199">
        <v>2718</v>
      </c>
      <c r="V199">
        <v>-1578413.94</v>
      </c>
      <c r="W199">
        <v>2312515.77</v>
      </c>
      <c r="X199">
        <v>45294.62</v>
      </c>
      <c r="Y199">
        <v>208840</v>
      </c>
      <c r="AC199">
        <v>59420</v>
      </c>
      <c r="AD199">
        <v>2060</v>
      </c>
      <c r="AF199">
        <v>87760.8</v>
      </c>
      <c r="AG199">
        <v>7015.39</v>
      </c>
      <c r="AL199" s="123">
        <f t="shared" si="17"/>
        <v>289003.82</v>
      </c>
      <c r="AM199" s="129">
        <f t="shared" si="18"/>
        <v>8785.5499999999993</v>
      </c>
      <c r="AN199" s="142">
        <f t="shared" si="19"/>
        <v>280218.27</v>
      </c>
      <c r="AO199" s="143">
        <f t="shared" si="20"/>
        <v>254134.62</v>
      </c>
      <c r="AP199" s="143">
        <f t="shared" si="21"/>
        <v>156256.19</v>
      </c>
      <c r="AQ199" s="125">
        <f t="shared" si="22"/>
        <v>97878.43</v>
      </c>
    </row>
    <row r="200" spans="1:43" ht="14.4" thickBot="1" x14ac:dyDescent="0.3">
      <c r="A200" s="115" t="s">
        <v>287</v>
      </c>
      <c r="B200" s="115" t="s">
        <v>35</v>
      </c>
      <c r="C200" s="149">
        <v>3487</v>
      </c>
      <c r="D200" s="150" t="s">
        <v>769</v>
      </c>
      <c r="E200" t="s">
        <v>2382</v>
      </c>
      <c r="F200">
        <v>1510204.63</v>
      </c>
      <c r="G200">
        <v>0</v>
      </c>
      <c r="H200">
        <v>115454.98</v>
      </c>
      <c r="K200">
        <v>2374936.15</v>
      </c>
      <c r="L200">
        <v>1362530.87</v>
      </c>
      <c r="O200">
        <v>4500</v>
      </c>
      <c r="P200">
        <v>49202.53</v>
      </c>
      <c r="R200">
        <v>0</v>
      </c>
      <c r="V200">
        <v>1407618.58</v>
      </c>
      <c r="W200">
        <v>4119895.74</v>
      </c>
      <c r="X200">
        <v>3260</v>
      </c>
      <c r="Z200">
        <v>100</v>
      </c>
      <c r="AA200">
        <v>124672.9</v>
      </c>
      <c r="AC200">
        <v>169032.9</v>
      </c>
      <c r="AF200">
        <v>151166.74</v>
      </c>
      <c r="AG200">
        <v>25923.48</v>
      </c>
      <c r="AL200" s="123">
        <f t="shared" si="17"/>
        <v>1625659.6099999999</v>
      </c>
      <c r="AM200" s="129">
        <f t="shared" si="18"/>
        <v>53702.53</v>
      </c>
      <c r="AN200" s="142">
        <f t="shared" si="19"/>
        <v>1571957.0799999998</v>
      </c>
      <c r="AO200" s="143">
        <f t="shared" si="20"/>
        <v>128032.9</v>
      </c>
      <c r="AP200" s="143">
        <f t="shared" si="21"/>
        <v>346123.12</v>
      </c>
      <c r="AQ200" s="125">
        <f t="shared" si="22"/>
        <v>-218090.22</v>
      </c>
    </row>
    <row r="201" spans="1:43" ht="14.4" thickBot="1" x14ac:dyDescent="0.3">
      <c r="A201" s="115" t="s">
        <v>287</v>
      </c>
      <c r="B201" s="115" t="s">
        <v>35</v>
      </c>
      <c r="C201" s="116">
        <v>2685</v>
      </c>
      <c r="D201" s="117" t="s">
        <v>770</v>
      </c>
      <c r="E201" t="s">
        <v>2383</v>
      </c>
      <c r="F201">
        <v>851570.22</v>
      </c>
      <c r="G201">
        <v>0</v>
      </c>
      <c r="H201">
        <v>27401.78</v>
      </c>
      <c r="K201">
        <v>453411.46</v>
      </c>
      <c r="L201">
        <v>793999.88</v>
      </c>
      <c r="O201">
        <v>108670</v>
      </c>
      <c r="P201">
        <v>266764</v>
      </c>
      <c r="R201">
        <v>27413</v>
      </c>
      <c r="V201">
        <v>-1408603.13</v>
      </c>
      <c r="W201">
        <v>2992215.82</v>
      </c>
      <c r="X201">
        <v>224695.99</v>
      </c>
      <c r="AC201">
        <v>26579</v>
      </c>
      <c r="AE201">
        <v>1060</v>
      </c>
      <c r="AF201">
        <v>46199.19</v>
      </c>
      <c r="AG201">
        <v>10934.15</v>
      </c>
      <c r="AL201" s="123">
        <f t="shared" si="17"/>
        <v>878972</v>
      </c>
      <c r="AM201" s="129">
        <f t="shared" si="18"/>
        <v>402847</v>
      </c>
      <c r="AN201" s="142">
        <f t="shared" si="19"/>
        <v>476125</v>
      </c>
      <c r="AO201" s="143">
        <f t="shared" si="20"/>
        <v>224695.99</v>
      </c>
      <c r="AP201" s="143">
        <f t="shared" si="21"/>
        <v>84772.34</v>
      </c>
      <c r="AQ201" s="125">
        <f t="shared" si="22"/>
        <v>139923.65</v>
      </c>
    </row>
    <row r="202" spans="1:43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771</v>
      </c>
      <c r="E202" t="s">
        <v>2384</v>
      </c>
      <c r="F202">
        <v>528727.61</v>
      </c>
      <c r="G202">
        <v>300</v>
      </c>
      <c r="H202">
        <v>86660</v>
      </c>
      <c r="I202"/>
      <c r="J202"/>
      <c r="K202">
        <v>-1128623.17</v>
      </c>
      <c r="L202">
        <v>556489.80000000005</v>
      </c>
      <c r="M202"/>
      <c r="N202"/>
      <c r="O202">
        <v>0</v>
      </c>
      <c r="P202">
        <v>0</v>
      </c>
      <c r="Q202"/>
      <c r="R202">
        <v>2289</v>
      </c>
      <c r="S202"/>
      <c r="T202"/>
      <c r="U202"/>
      <c r="V202">
        <v>-1058620.31</v>
      </c>
      <c r="W202">
        <v>889745.48</v>
      </c>
      <c r="X202">
        <v>45119.31</v>
      </c>
      <c r="Y202">
        <v>240246</v>
      </c>
      <c r="Z202"/>
      <c r="AA202"/>
      <c r="AB202"/>
      <c r="AC202">
        <v>49250</v>
      </c>
      <c r="AD202"/>
      <c r="AE202"/>
      <c r="AF202">
        <v>3997</v>
      </c>
      <c r="AG202">
        <v>21978.240000000002</v>
      </c>
      <c r="AH202"/>
      <c r="AI202"/>
      <c r="AJ202"/>
      <c r="AK202"/>
      <c r="AL202" s="123">
        <f t="shared" si="17"/>
        <v>615687.61</v>
      </c>
      <c r="AM202" s="129">
        <f t="shared" si="18"/>
        <v>2289</v>
      </c>
      <c r="AN202" s="142">
        <f t="shared" si="19"/>
        <v>613398.61</v>
      </c>
      <c r="AO202" s="143">
        <f t="shared" si="20"/>
        <v>285365.31</v>
      </c>
      <c r="AP202" s="143">
        <f t="shared" si="21"/>
        <v>75225.240000000005</v>
      </c>
      <c r="AQ202" s="125">
        <f t="shared" si="22"/>
        <v>210140.07</v>
      </c>
    </row>
    <row r="203" spans="1:43" ht="14.4" thickBot="1" x14ac:dyDescent="0.3">
      <c r="A203" s="115" t="s">
        <v>21</v>
      </c>
      <c r="B203" s="115" t="s">
        <v>22</v>
      </c>
      <c r="C203" s="116">
        <v>3443</v>
      </c>
      <c r="D203" s="117" t="s">
        <v>772</v>
      </c>
      <c r="E203" t="s">
        <v>2385</v>
      </c>
      <c r="F203">
        <v>504612.62</v>
      </c>
      <c r="G203">
        <v>186745</v>
      </c>
      <c r="H203">
        <v>22428.38</v>
      </c>
      <c r="K203">
        <v>1791221.28</v>
      </c>
      <c r="L203">
        <v>490711.69</v>
      </c>
      <c r="P203">
        <v>46891.8</v>
      </c>
      <c r="Q203">
        <v>18000</v>
      </c>
      <c r="R203">
        <v>4844</v>
      </c>
      <c r="V203">
        <v>2431477.27</v>
      </c>
      <c r="W203">
        <v>574807.30000000005</v>
      </c>
      <c r="X203">
        <v>76028</v>
      </c>
      <c r="AA203">
        <v>144954</v>
      </c>
      <c r="AB203">
        <v>1500</v>
      </c>
      <c r="AC203">
        <v>218744</v>
      </c>
      <c r="AD203">
        <v>3860</v>
      </c>
      <c r="AF203">
        <v>54229.96</v>
      </c>
      <c r="AG203">
        <v>25949.439999999999</v>
      </c>
      <c r="AL203" s="123">
        <f t="shared" ref="AL203:AL215" si="23">SUM(F203:I203)</f>
        <v>713786</v>
      </c>
      <c r="AM203" s="129">
        <f t="shared" ref="AM203:AM215" si="24">SUM(O203:S203)</f>
        <v>69735.8</v>
      </c>
      <c r="AN203" s="142">
        <f t="shared" ref="AN203:AN215" si="25">AL203-AM203</f>
        <v>644050.19999999995</v>
      </c>
      <c r="AO203" s="143">
        <f t="shared" ref="AO203:AO215" si="26">SUM(X203:AB203)</f>
        <v>222482</v>
      </c>
      <c r="AP203" s="143">
        <f t="shared" ref="AP203:AP215" si="27">SUM(AC203:AK203)</f>
        <v>302783.40000000002</v>
      </c>
      <c r="AQ203" s="125">
        <f t="shared" si="22"/>
        <v>-80301.400000000023</v>
      </c>
    </row>
    <row r="204" spans="1:43" ht="14.4" thickBot="1" x14ac:dyDescent="0.3">
      <c r="A204" s="115" t="s">
        <v>21</v>
      </c>
      <c r="B204" s="115" t="s">
        <v>22</v>
      </c>
      <c r="C204" s="116">
        <v>2891</v>
      </c>
      <c r="D204" s="117" t="s">
        <v>773</v>
      </c>
      <c r="E204" t="s">
        <v>2386</v>
      </c>
      <c r="F204">
        <v>641009.77</v>
      </c>
      <c r="G204">
        <v>15777</v>
      </c>
      <c r="H204">
        <v>75619.839999999997</v>
      </c>
      <c r="K204">
        <v>542924.31000000006</v>
      </c>
      <c r="L204">
        <v>975350.87</v>
      </c>
      <c r="P204">
        <v>45597.57</v>
      </c>
      <c r="Q204">
        <v>28500</v>
      </c>
      <c r="R204">
        <v>8650.48</v>
      </c>
      <c r="V204">
        <v>204528.25</v>
      </c>
      <c r="W204">
        <v>2085517.75</v>
      </c>
      <c r="X204">
        <v>7338</v>
      </c>
      <c r="AA204">
        <v>106260</v>
      </c>
      <c r="AB204">
        <v>35600</v>
      </c>
      <c r="AC204">
        <v>174052</v>
      </c>
      <c r="AF204">
        <v>65926.350000000006</v>
      </c>
      <c r="AG204">
        <v>30166.91</v>
      </c>
      <c r="AK204">
        <v>1165</v>
      </c>
      <c r="AL204" s="123">
        <f t="shared" si="23"/>
        <v>732406.61</v>
      </c>
      <c r="AM204" s="129">
        <f t="shared" si="24"/>
        <v>82748.05</v>
      </c>
      <c r="AN204" s="142">
        <f t="shared" si="25"/>
        <v>649658.55999999994</v>
      </c>
      <c r="AO204" s="143">
        <f t="shared" si="26"/>
        <v>149198</v>
      </c>
      <c r="AP204" s="143">
        <f t="shared" si="27"/>
        <v>271310.26</v>
      </c>
      <c r="AQ204" s="125">
        <f t="shared" si="22"/>
        <v>-122112.26000000001</v>
      </c>
    </row>
    <row r="205" spans="1:43" ht="14.4" thickBot="1" x14ac:dyDescent="0.3">
      <c r="A205" s="115" t="s">
        <v>21</v>
      </c>
      <c r="B205" s="115" t="s">
        <v>22</v>
      </c>
      <c r="C205" s="116">
        <v>5426</v>
      </c>
      <c r="D205" s="117" t="s">
        <v>774</v>
      </c>
      <c r="E205" t="s">
        <v>2387</v>
      </c>
      <c r="F205">
        <v>437983.59</v>
      </c>
      <c r="G205">
        <v>47534</v>
      </c>
      <c r="H205">
        <v>106978.55</v>
      </c>
      <c r="K205">
        <v>1303722</v>
      </c>
      <c r="L205">
        <v>344166.64</v>
      </c>
      <c r="P205">
        <v>49813.79</v>
      </c>
      <c r="R205">
        <v>2605</v>
      </c>
      <c r="V205">
        <v>-721189.66</v>
      </c>
      <c r="W205">
        <v>2982894.62</v>
      </c>
      <c r="X205">
        <v>67944.509999999995</v>
      </c>
      <c r="AA205">
        <v>282397</v>
      </c>
      <c r="AB205">
        <v>44600</v>
      </c>
      <c r="AC205">
        <v>341137</v>
      </c>
      <c r="AF205">
        <v>78253.36</v>
      </c>
      <c r="AG205">
        <v>30110.12</v>
      </c>
      <c r="AK205">
        <v>19180</v>
      </c>
      <c r="AL205" s="123">
        <f t="shared" si="23"/>
        <v>592496.14</v>
      </c>
      <c r="AM205" s="129">
        <f t="shared" si="24"/>
        <v>52418.79</v>
      </c>
      <c r="AN205" s="142">
        <f t="shared" si="25"/>
        <v>540077.35</v>
      </c>
      <c r="AO205" s="143">
        <f t="shared" si="26"/>
        <v>394941.51</v>
      </c>
      <c r="AP205" s="143">
        <f t="shared" si="27"/>
        <v>468680.48</v>
      </c>
      <c r="AQ205" s="125">
        <f t="shared" si="22"/>
        <v>-73738.969999999972</v>
      </c>
    </row>
    <row r="206" spans="1:43" ht="14.4" thickBot="1" x14ac:dyDescent="0.3">
      <c r="A206" s="115" t="s">
        <v>21</v>
      </c>
      <c r="B206" s="115" t="s">
        <v>22</v>
      </c>
      <c r="C206" s="149">
        <v>3183</v>
      </c>
      <c r="D206" s="150" t="s">
        <v>775</v>
      </c>
      <c r="E206" t="s">
        <v>2388</v>
      </c>
      <c r="F206">
        <v>281328.05</v>
      </c>
      <c r="G206">
        <v>13400</v>
      </c>
      <c r="H206">
        <v>34434.74</v>
      </c>
      <c r="K206">
        <v>1689696.36</v>
      </c>
      <c r="L206">
        <v>276692.19</v>
      </c>
      <c r="P206">
        <v>308213.96999999997</v>
      </c>
      <c r="Q206">
        <v>296100</v>
      </c>
      <c r="R206">
        <v>2108</v>
      </c>
      <c r="V206">
        <v>-634924.4</v>
      </c>
      <c r="W206">
        <v>2454994.11</v>
      </c>
      <c r="X206">
        <v>10005</v>
      </c>
      <c r="AA206">
        <v>153938.5</v>
      </c>
      <c r="AB206">
        <v>37800</v>
      </c>
      <c r="AC206">
        <v>200843.5</v>
      </c>
      <c r="AF206">
        <v>97505.13</v>
      </c>
      <c r="AG206">
        <v>30470.21</v>
      </c>
      <c r="AK206">
        <v>3865</v>
      </c>
      <c r="AL206" s="123">
        <f t="shared" si="23"/>
        <v>329162.78999999998</v>
      </c>
      <c r="AM206" s="129">
        <f t="shared" si="24"/>
        <v>606421.97</v>
      </c>
      <c r="AN206" s="142">
        <f t="shared" si="25"/>
        <v>-277259.18</v>
      </c>
      <c r="AO206" s="143">
        <f t="shared" si="26"/>
        <v>201743.5</v>
      </c>
      <c r="AP206" s="143">
        <f t="shared" si="27"/>
        <v>332683.84000000003</v>
      </c>
      <c r="AQ206" s="125">
        <f t="shared" si="22"/>
        <v>-130940.34000000003</v>
      </c>
    </row>
    <row r="207" spans="1:43" ht="14.4" thickBot="1" x14ac:dyDescent="0.3">
      <c r="A207" s="115" t="s">
        <v>295</v>
      </c>
      <c r="B207" s="115" t="s">
        <v>36</v>
      </c>
      <c r="C207" s="149">
        <v>3850</v>
      </c>
      <c r="D207" s="150" t="s">
        <v>776</v>
      </c>
      <c r="E207" t="s">
        <v>2389</v>
      </c>
      <c r="F207">
        <v>1778936.34</v>
      </c>
      <c r="G207">
        <v>34410.720000000001</v>
      </c>
      <c r="H207">
        <v>121228.58</v>
      </c>
      <c r="K207">
        <v>503200</v>
      </c>
      <c r="L207">
        <v>280135.82</v>
      </c>
      <c r="O207">
        <v>19100</v>
      </c>
      <c r="P207">
        <v>27319.79</v>
      </c>
      <c r="R207">
        <v>4196.29</v>
      </c>
      <c r="V207">
        <v>-542266.43000000005</v>
      </c>
      <c r="W207">
        <v>3300171.5</v>
      </c>
      <c r="X207">
        <v>47183.3</v>
      </c>
      <c r="AA207">
        <v>86370</v>
      </c>
      <c r="AC207">
        <v>134384</v>
      </c>
      <c r="AF207">
        <v>74321.55</v>
      </c>
      <c r="AG207">
        <v>13436.16</v>
      </c>
      <c r="AI207">
        <v>1991.28</v>
      </c>
      <c r="AJ207">
        <v>30</v>
      </c>
      <c r="AL207" s="123">
        <f t="shared" si="23"/>
        <v>1934575.6400000001</v>
      </c>
      <c r="AM207" s="129">
        <f t="shared" si="24"/>
        <v>50616.08</v>
      </c>
      <c r="AN207" s="142">
        <f t="shared" si="25"/>
        <v>1883959.56</v>
      </c>
      <c r="AO207" s="143">
        <f t="shared" si="26"/>
        <v>133553.29999999999</v>
      </c>
      <c r="AP207" s="143">
        <f t="shared" si="27"/>
        <v>224162.99</v>
      </c>
      <c r="AQ207" s="125">
        <f t="shared" si="22"/>
        <v>-90609.69</v>
      </c>
    </row>
    <row r="208" spans="1:43" ht="14.4" thickBot="1" x14ac:dyDescent="0.3">
      <c r="A208" s="115" t="s">
        <v>295</v>
      </c>
      <c r="B208" s="115" t="s">
        <v>36</v>
      </c>
      <c r="C208" s="149">
        <v>3381</v>
      </c>
      <c r="D208" s="150" t="s">
        <v>777</v>
      </c>
      <c r="E208" t="s">
        <v>2390</v>
      </c>
      <c r="F208">
        <v>1947537.76</v>
      </c>
      <c r="G208">
        <v>98986.66</v>
      </c>
      <c r="H208">
        <v>99043.67</v>
      </c>
      <c r="K208">
        <v>635536.59</v>
      </c>
      <c r="L208">
        <v>397187.98</v>
      </c>
      <c r="P208">
        <v>963</v>
      </c>
      <c r="R208">
        <v>2972.17</v>
      </c>
      <c r="V208">
        <v>1698401.63</v>
      </c>
      <c r="W208">
        <v>1463514.66</v>
      </c>
      <c r="X208">
        <v>2387</v>
      </c>
      <c r="AA208">
        <v>142430</v>
      </c>
      <c r="AB208">
        <v>135746</v>
      </c>
      <c r="AC208">
        <v>211200</v>
      </c>
      <c r="AF208">
        <v>25187.86</v>
      </c>
      <c r="AG208">
        <v>27545.1</v>
      </c>
      <c r="AI208">
        <v>4188.84</v>
      </c>
      <c r="AL208" s="123">
        <f t="shared" si="23"/>
        <v>2145568.09</v>
      </c>
      <c r="AM208" s="129">
        <f t="shared" si="24"/>
        <v>3935.17</v>
      </c>
      <c r="AN208" s="142">
        <f t="shared" si="25"/>
        <v>2141632.92</v>
      </c>
      <c r="AO208" s="143">
        <f t="shared" si="26"/>
        <v>280563</v>
      </c>
      <c r="AP208" s="143">
        <f t="shared" si="27"/>
        <v>268121.8</v>
      </c>
      <c r="AQ208" s="125">
        <f t="shared" si="22"/>
        <v>12441.200000000012</v>
      </c>
    </row>
    <row r="209" spans="1:43" ht="14.4" thickBot="1" x14ac:dyDescent="0.3">
      <c r="A209" s="115" t="s">
        <v>295</v>
      </c>
      <c r="B209" s="115" t="s">
        <v>36</v>
      </c>
      <c r="C209" s="149">
        <v>2640</v>
      </c>
      <c r="D209" s="150" t="s">
        <v>778</v>
      </c>
      <c r="E209" t="s">
        <v>2391</v>
      </c>
      <c r="F209">
        <v>1280777.23</v>
      </c>
      <c r="G209">
        <v>621298.5</v>
      </c>
      <c r="H209">
        <v>35731.64</v>
      </c>
      <c r="K209">
        <v>1265230.1299999999</v>
      </c>
      <c r="L209">
        <v>391205.73</v>
      </c>
      <c r="P209">
        <v>40157.03</v>
      </c>
      <c r="R209">
        <v>2217.12</v>
      </c>
      <c r="V209">
        <v>587846.68000000005</v>
      </c>
      <c r="W209">
        <v>3045046</v>
      </c>
      <c r="X209">
        <v>30706.04</v>
      </c>
      <c r="AC209">
        <v>51744</v>
      </c>
      <c r="AF209">
        <v>45462.78</v>
      </c>
      <c r="AG209">
        <v>14522.86</v>
      </c>
      <c r="AL209" s="123">
        <f t="shared" si="23"/>
        <v>1937807.3699999999</v>
      </c>
      <c r="AM209" s="129">
        <f t="shared" si="24"/>
        <v>42374.15</v>
      </c>
      <c r="AN209" s="142">
        <f t="shared" si="25"/>
        <v>1895433.22</v>
      </c>
      <c r="AO209" s="143">
        <f t="shared" si="26"/>
        <v>30706.04</v>
      </c>
      <c r="AP209" s="143">
        <f t="shared" si="27"/>
        <v>111729.64</v>
      </c>
      <c r="AQ209" s="125">
        <f t="shared" si="22"/>
        <v>-81023.600000000006</v>
      </c>
    </row>
    <row r="210" spans="1:43" ht="14.4" thickBot="1" x14ac:dyDescent="0.3">
      <c r="A210" s="115" t="s">
        <v>295</v>
      </c>
      <c r="B210" s="115" t="s">
        <v>36</v>
      </c>
      <c r="C210" s="149">
        <v>5792</v>
      </c>
      <c r="D210" s="150" t="s">
        <v>779</v>
      </c>
      <c r="E210" t="s">
        <v>2392</v>
      </c>
      <c r="F210">
        <v>2669464.5299999998</v>
      </c>
      <c r="G210">
        <v>9369.32</v>
      </c>
      <c r="H210">
        <v>90388.54</v>
      </c>
      <c r="K210">
        <v>452392.48</v>
      </c>
      <c r="L210">
        <v>1163604.5900000001</v>
      </c>
      <c r="O210">
        <v>0</v>
      </c>
      <c r="P210">
        <v>27628.59</v>
      </c>
      <c r="R210">
        <v>2133.5</v>
      </c>
      <c r="V210">
        <v>-580946.13</v>
      </c>
      <c r="W210">
        <v>5060758.04</v>
      </c>
      <c r="X210">
        <v>12590</v>
      </c>
      <c r="AA210">
        <v>204050</v>
      </c>
      <c r="AC210">
        <v>248862</v>
      </c>
      <c r="AE210">
        <v>3134</v>
      </c>
      <c r="AF210">
        <v>78202.59</v>
      </c>
      <c r="AG210">
        <v>10024.27</v>
      </c>
      <c r="AI210">
        <v>671.68</v>
      </c>
      <c r="AJ210">
        <v>100</v>
      </c>
      <c r="AL210" s="123">
        <f t="shared" si="23"/>
        <v>2769222.3899999997</v>
      </c>
      <c r="AM210" s="129">
        <f t="shared" si="24"/>
        <v>29762.09</v>
      </c>
      <c r="AN210" s="142">
        <f t="shared" si="25"/>
        <v>2739460.3</v>
      </c>
      <c r="AO210" s="143">
        <f t="shared" si="26"/>
        <v>216640</v>
      </c>
      <c r="AP210" s="143">
        <f t="shared" si="27"/>
        <v>340994.54</v>
      </c>
      <c r="AQ210" s="125">
        <f t="shared" si="22"/>
        <v>-124354.53999999998</v>
      </c>
    </row>
    <row r="211" spans="1:43" ht="14.4" thickBot="1" x14ac:dyDescent="0.3">
      <c r="A211" s="115" t="s">
        <v>295</v>
      </c>
      <c r="B211" s="115" t="s">
        <v>36</v>
      </c>
      <c r="C211" s="149">
        <v>1533</v>
      </c>
      <c r="D211" s="150" t="s">
        <v>780</v>
      </c>
      <c r="E211" t="s">
        <v>2393</v>
      </c>
      <c r="F211">
        <v>887574.23</v>
      </c>
      <c r="G211">
        <v>12990.44</v>
      </c>
      <c r="H211">
        <v>77306.289999999994</v>
      </c>
      <c r="K211">
        <v>123975.88</v>
      </c>
      <c r="L211">
        <v>455997.44</v>
      </c>
      <c r="O211">
        <v>8019.15</v>
      </c>
      <c r="P211">
        <v>31058.84</v>
      </c>
      <c r="R211">
        <v>46.57</v>
      </c>
      <c r="V211">
        <v>-138230.9</v>
      </c>
      <c r="W211">
        <v>1741122.88</v>
      </c>
      <c r="X211">
        <v>9949.2000000000007</v>
      </c>
      <c r="AA211">
        <v>92720</v>
      </c>
      <c r="AC211">
        <v>109630</v>
      </c>
      <c r="AD211">
        <v>2312</v>
      </c>
      <c r="AF211">
        <v>56561.7</v>
      </c>
      <c r="AG211">
        <v>18314.560000000001</v>
      </c>
      <c r="AH211">
        <v>23.2</v>
      </c>
      <c r="AL211" s="123">
        <f t="shared" si="23"/>
        <v>977870.96</v>
      </c>
      <c r="AM211" s="129">
        <f t="shared" si="24"/>
        <v>39124.559999999998</v>
      </c>
      <c r="AN211" s="142">
        <f t="shared" si="25"/>
        <v>938746.39999999991</v>
      </c>
      <c r="AO211" s="143">
        <f t="shared" si="26"/>
        <v>102669.2</v>
      </c>
      <c r="AP211" s="143">
        <f t="shared" si="27"/>
        <v>186841.46000000002</v>
      </c>
      <c r="AQ211" s="125">
        <f t="shared" si="22"/>
        <v>-84172.260000000024</v>
      </c>
    </row>
    <row r="212" spans="1:43" ht="14.4" thickBot="1" x14ac:dyDescent="0.3">
      <c r="A212" s="115" t="s">
        <v>298</v>
      </c>
      <c r="B212" s="115" t="s">
        <v>25</v>
      </c>
      <c r="C212" s="149">
        <v>6007</v>
      </c>
      <c r="D212" s="150" t="s">
        <v>781</v>
      </c>
      <c r="E212" t="s">
        <v>2394</v>
      </c>
      <c r="F212">
        <v>734129.26</v>
      </c>
      <c r="G212">
        <v>0</v>
      </c>
      <c r="H212">
        <v>139105.68</v>
      </c>
      <c r="I212">
        <v>0</v>
      </c>
      <c r="J212">
        <v>0</v>
      </c>
      <c r="K212">
        <v>505753.74</v>
      </c>
      <c r="L212">
        <v>854415.56</v>
      </c>
      <c r="M212">
        <v>0</v>
      </c>
      <c r="N212">
        <v>0</v>
      </c>
      <c r="O212">
        <v>16000</v>
      </c>
      <c r="P212">
        <v>39625</v>
      </c>
      <c r="Q212">
        <v>0</v>
      </c>
      <c r="R212">
        <v>3842.25</v>
      </c>
      <c r="S212">
        <v>0</v>
      </c>
      <c r="T212">
        <v>720</v>
      </c>
      <c r="U212">
        <v>419002.46</v>
      </c>
      <c r="V212">
        <v>-1935687.55</v>
      </c>
      <c r="W212">
        <v>3760347.17</v>
      </c>
      <c r="X212">
        <v>33570.76</v>
      </c>
      <c r="AA212">
        <v>182297.5</v>
      </c>
      <c r="AC212">
        <v>213062.5</v>
      </c>
      <c r="AF212">
        <v>57981.17</v>
      </c>
      <c r="AG212">
        <v>2763.92</v>
      </c>
      <c r="AK212">
        <v>12505.76</v>
      </c>
      <c r="AL212" s="123">
        <f t="shared" si="23"/>
        <v>873234.94</v>
      </c>
      <c r="AM212" s="129">
        <f t="shared" si="24"/>
        <v>59467.25</v>
      </c>
      <c r="AN212" s="142">
        <f t="shared" si="25"/>
        <v>813767.69</v>
      </c>
      <c r="AO212" s="143">
        <f t="shared" si="26"/>
        <v>215868.26</v>
      </c>
      <c r="AP212" s="143">
        <f t="shared" si="27"/>
        <v>286313.34999999998</v>
      </c>
      <c r="AQ212" s="125">
        <f t="shared" si="22"/>
        <v>-70445.089999999967</v>
      </c>
    </row>
    <row r="213" spans="1:43" ht="14.4" thickBot="1" x14ac:dyDescent="0.3">
      <c r="A213" s="115" t="s">
        <v>298</v>
      </c>
      <c r="B213" s="115" t="s">
        <v>25</v>
      </c>
      <c r="C213" s="149">
        <v>2330</v>
      </c>
      <c r="D213" s="150" t="s">
        <v>782</v>
      </c>
      <c r="E213" t="s">
        <v>2395</v>
      </c>
      <c r="F213">
        <v>1646681.63</v>
      </c>
      <c r="G213">
        <v>374515.15</v>
      </c>
      <c r="H213">
        <v>44926.42</v>
      </c>
      <c r="I213">
        <v>0</v>
      </c>
      <c r="J213">
        <v>0</v>
      </c>
      <c r="K213">
        <v>937040.88</v>
      </c>
      <c r="L213">
        <v>306259.86</v>
      </c>
      <c r="M213">
        <v>0</v>
      </c>
      <c r="N213">
        <v>0</v>
      </c>
      <c r="O213">
        <v>2000</v>
      </c>
      <c r="P213">
        <v>88040.34</v>
      </c>
      <c r="Q213">
        <v>0</v>
      </c>
      <c r="R213">
        <v>5466.49</v>
      </c>
      <c r="S213">
        <v>0</v>
      </c>
      <c r="T213">
        <v>0</v>
      </c>
      <c r="U213">
        <v>0</v>
      </c>
      <c r="V213">
        <v>733863.24</v>
      </c>
      <c r="W213">
        <v>2267172.48</v>
      </c>
      <c r="X213">
        <v>355374.77</v>
      </c>
      <c r="AA213">
        <v>173309.5</v>
      </c>
      <c r="AC213">
        <v>213449.5</v>
      </c>
      <c r="AF213">
        <v>70780.490000000005</v>
      </c>
      <c r="AG213">
        <v>17191.580000000002</v>
      </c>
      <c r="AK213">
        <v>14381.31</v>
      </c>
      <c r="AL213" s="123">
        <f t="shared" si="23"/>
        <v>2066123.1999999997</v>
      </c>
      <c r="AM213" s="129">
        <f t="shared" si="24"/>
        <v>95506.83</v>
      </c>
      <c r="AN213" s="142">
        <f t="shared" si="25"/>
        <v>1970616.3699999996</v>
      </c>
      <c r="AO213" s="143">
        <f t="shared" si="26"/>
        <v>528684.27</v>
      </c>
      <c r="AP213" s="143">
        <f t="shared" si="27"/>
        <v>315802.88</v>
      </c>
      <c r="AQ213" s="125">
        <f t="shared" si="22"/>
        <v>212881.39</v>
      </c>
    </row>
    <row r="214" spans="1:43" ht="14.4" thickBot="1" x14ac:dyDescent="0.3">
      <c r="A214" s="115" t="s">
        <v>298</v>
      </c>
      <c r="B214" s="115" t="s">
        <v>25</v>
      </c>
      <c r="C214" s="149">
        <v>2684</v>
      </c>
      <c r="D214" s="150" t="s">
        <v>783</v>
      </c>
      <c r="E214" t="s">
        <v>2396</v>
      </c>
      <c r="F214">
        <v>622870.76</v>
      </c>
      <c r="G214">
        <v>16749.5</v>
      </c>
      <c r="H214">
        <v>48965.440000000002</v>
      </c>
      <c r="I214">
        <v>0</v>
      </c>
      <c r="J214">
        <v>0</v>
      </c>
      <c r="K214">
        <v>185856.22</v>
      </c>
      <c r="L214">
        <v>679861.64</v>
      </c>
      <c r="M214">
        <v>0</v>
      </c>
      <c r="N214">
        <v>0</v>
      </c>
      <c r="O214">
        <v>0</v>
      </c>
      <c r="P214">
        <v>11930</v>
      </c>
      <c r="Q214">
        <v>0</v>
      </c>
      <c r="R214">
        <v>46826.04</v>
      </c>
      <c r="S214">
        <v>0</v>
      </c>
      <c r="T214">
        <v>2215</v>
      </c>
      <c r="U214">
        <v>0</v>
      </c>
      <c r="V214">
        <v>-321680.31</v>
      </c>
      <c r="W214">
        <v>1878069.39</v>
      </c>
      <c r="X214">
        <v>35074.81</v>
      </c>
      <c r="AA214">
        <v>200760</v>
      </c>
      <c r="AB214">
        <v>1120</v>
      </c>
      <c r="AC214">
        <v>222411</v>
      </c>
      <c r="AF214">
        <v>46273.37</v>
      </c>
      <c r="AG214">
        <v>16476.5</v>
      </c>
      <c r="AK214">
        <v>14850.5</v>
      </c>
      <c r="AL214" s="123">
        <f t="shared" si="23"/>
        <v>688585.7</v>
      </c>
      <c r="AM214" s="129">
        <f t="shared" si="24"/>
        <v>58756.04</v>
      </c>
      <c r="AN214" s="142">
        <f t="shared" si="25"/>
        <v>629829.65999999992</v>
      </c>
      <c r="AO214" s="143">
        <f t="shared" si="26"/>
        <v>236954.81</v>
      </c>
      <c r="AP214" s="143">
        <f t="shared" si="27"/>
        <v>300011.37</v>
      </c>
      <c r="AQ214" s="125">
        <f t="shared" si="22"/>
        <v>-63056.56</v>
      </c>
    </row>
    <row r="215" spans="1:43" ht="14.4" thickBot="1" x14ac:dyDescent="0.3">
      <c r="A215" s="115" t="s">
        <v>298</v>
      </c>
      <c r="B215" s="115" t="s">
        <v>25</v>
      </c>
      <c r="C215" s="149">
        <v>7170</v>
      </c>
      <c r="D215" s="150" t="s">
        <v>784</v>
      </c>
      <c r="E215" t="s">
        <v>2397</v>
      </c>
      <c r="F215">
        <v>1269927.98</v>
      </c>
      <c r="G215">
        <v>113990.54</v>
      </c>
      <c r="H215">
        <v>121143.45</v>
      </c>
      <c r="I215">
        <v>0</v>
      </c>
      <c r="J215">
        <v>0</v>
      </c>
      <c r="K215">
        <v>347112.73</v>
      </c>
      <c r="L215">
        <v>1342390.5</v>
      </c>
      <c r="M215">
        <v>0</v>
      </c>
      <c r="N215">
        <v>0</v>
      </c>
      <c r="O215">
        <v>29019</v>
      </c>
      <c r="P215">
        <v>176785.7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-1263875.92</v>
      </c>
      <c r="W215">
        <v>4524693.96</v>
      </c>
      <c r="X215">
        <v>124523.16</v>
      </c>
      <c r="AA215">
        <v>223817.9</v>
      </c>
      <c r="AB215">
        <v>0</v>
      </c>
      <c r="AC215">
        <v>361348.3</v>
      </c>
      <c r="AD215">
        <v>3480</v>
      </c>
      <c r="AF215">
        <v>159495.87</v>
      </c>
      <c r="AG215">
        <v>31017.63</v>
      </c>
      <c r="AK215">
        <v>65056.800000000003</v>
      </c>
      <c r="AL215" s="123">
        <f t="shared" si="23"/>
        <v>1505061.97</v>
      </c>
      <c r="AM215" s="129">
        <f t="shared" si="24"/>
        <v>205804.7</v>
      </c>
      <c r="AN215" s="142">
        <f t="shared" si="25"/>
        <v>1299257.27</v>
      </c>
      <c r="AO215" s="143">
        <f t="shared" si="26"/>
        <v>348341.06</v>
      </c>
      <c r="AP215" s="143">
        <f t="shared" si="27"/>
        <v>620398.6</v>
      </c>
      <c r="AQ215" s="125">
        <f t="shared" si="22"/>
        <v>-272057.53999999998</v>
      </c>
    </row>
  </sheetData>
  <autoFilter ref="A1:AQ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F1-6B1B-42DE-BD2B-DC256E670508}">
  <dimension ref="A1:AD99"/>
  <sheetViews>
    <sheetView topLeftCell="L1" workbookViewId="0">
      <selection sqref="A1:AD1048576"/>
    </sheetView>
  </sheetViews>
  <sheetFormatPr defaultRowHeight="13.8" x14ac:dyDescent="0.25"/>
  <cols>
    <col min="1" max="1" width="33.09765625" customWidth="1"/>
  </cols>
  <sheetData>
    <row r="1" spans="1:30" x14ac:dyDescent="0.25">
      <c r="A1" t="s">
        <v>2056</v>
      </c>
      <c r="B1" t="s">
        <v>2057</v>
      </c>
      <c r="C1" t="s">
        <v>2058</v>
      </c>
      <c r="D1" t="s">
        <v>2059</v>
      </c>
      <c r="E1" t="s">
        <v>2180</v>
      </c>
      <c r="F1" t="s">
        <v>2181</v>
      </c>
      <c r="G1" t="s">
        <v>2060</v>
      </c>
      <c r="H1" t="s">
        <v>2061</v>
      </c>
      <c r="I1" t="s">
        <v>2062</v>
      </c>
      <c r="J1" t="s">
        <v>2182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2183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2083</v>
      </c>
    </row>
    <row r="2" spans="1:30" x14ac:dyDescent="0.25">
      <c r="A2" t="s">
        <v>2084</v>
      </c>
      <c r="B2" t="s">
        <v>2085</v>
      </c>
      <c r="C2" t="s">
        <v>2086</v>
      </c>
      <c r="D2" t="s">
        <v>2087</v>
      </c>
      <c r="E2" t="s">
        <v>2186</v>
      </c>
      <c r="F2" t="s">
        <v>2187</v>
      </c>
      <c r="G2" t="s">
        <v>2088</v>
      </c>
      <c r="H2" t="s">
        <v>2089</v>
      </c>
      <c r="I2" t="s">
        <v>2090</v>
      </c>
      <c r="J2" t="s">
        <v>2188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2189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2111</v>
      </c>
    </row>
    <row r="3" spans="1:30" x14ac:dyDescent="0.25">
      <c r="A3" t="s">
        <v>2112</v>
      </c>
      <c r="B3">
        <v>59074262.450000003</v>
      </c>
      <c r="C3">
        <v>5631332.7000000002</v>
      </c>
      <c r="D3">
        <v>11123298.5</v>
      </c>
      <c r="E3">
        <v>0</v>
      </c>
      <c r="F3">
        <v>0</v>
      </c>
      <c r="G3">
        <v>31743933.59</v>
      </c>
      <c r="H3">
        <v>20036368.34</v>
      </c>
      <c r="I3">
        <v>0</v>
      </c>
      <c r="J3">
        <v>0</v>
      </c>
      <c r="K3">
        <v>408673</v>
      </c>
      <c r="L3">
        <v>5759920.9500000002</v>
      </c>
      <c r="M3">
        <v>2984234.84</v>
      </c>
      <c r="N3">
        <v>200867.19</v>
      </c>
      <c r="O3">
        <v>0</v>
      </c>
      <c r="P3">
        <v>4340395.26</v>
      </c>
      <c r="Q3">
        <v>0</v>
      </c>
      <c r="R3">
        <v>-36793145.68</v>
      </c>
      <c r="S3">
        <v>157295823.40000001</v>
      </c>
      <c r="T3">
        <v>5336800.8499999996</v>
      </c>
      <c r="U3">
        <v>448078</v>
      </c>
      <c r="V3">
        <v>2513.6999999999998</v>
      </c>
      <c r="W3">
        <v>9849134.7300000004</v>
      </c>
      <c r="X3">
        <v>477683</v>
      </c>
      <c r="Y3">
        <v>13268053.73</v>
      </c>
      <c r="Z3">
        <v>22776</v>
      </c>
      <c r="AA3">
        <v>17756</v>
      </c>
      <c r="AB3">
        <v>7681652.5599999996</v>
      </c>
      <c r="AC3">
        <v>1514254.65</v>
      </c>
      <c r="AD3">
        <v>197290.72</v>
      </c>
    </row>
    <row r="4" spans="1:30" x14ac:dyDescent="0.25">
      <c r="A4" t="s">
        <v>2398</v>
      </c>
      <c r="B4">
        <v>3533700.6</v>
      </c>
      <c r="C4">
        <v>26257</v>
      </c>
      <c r="D4">
        <v>160537.88</v>
      </c>
      <c r="G4">
        <v>1883841.55</v>
      </c>
      <c r="H4">
        <v>195412.63</v>
      </c>
      <c r="K4">
        <v>0</v>
      </c>
      <c r="L4">
        <v>42985</v>
      </c>
      <c r="M4">
        <v>30686</v>
      </c>
      <c r="N4">
        <v>3038.41</v>
      </c>
      <c r="R4">
        <v>4142032.83</v>
      </c>
      <c r="S4">
        <v>1723269</v>
      </c>
      <c r="T4">
        <v>46722</v>
      </c>
      <c r="W4">
        <v>355896.02</v>
      </c>
      <c r="X4">
        <v>12500</v>
      </c>
      <c r="Y4">
        <v>444666.02</v>
      </c>
      <c r="AB4">
        <v>87208.82</v>
      </c>
      <c r="AC4">
        <v>25504.76</v>
      </c>
    </row>
    <row r="5" spans="1:30" x14ac:dyDescent="0.25">
      <c r="A5" t="s">
        <v>2399</v>
      </c>
      <c r="B5">
        <v>97641</v>
      </c>
      <c r="C5">
        <v>151563.37</v>
      </c>
      <c r="D5">
        <v>77143.05</v>
      </c>
      <c r="G5">
        <v>457429</v>
      </c>
      <c r="H5">
        <v>1072385.1200000001</v>
      </c>
      <c r="K5">
        <v>0</v>
      </c>
      <c r="L5">
        <v>27194.5</v>
      </c>
      <c r="N5">
        <v>0</v>
      </c>
      <c r="R5">
        <v>-10207.08</v>
      </c>
      <c r="S5">
        <v>1740746.12</v>
      </c>
      <c r="T5">
        <v>174788.08</v>
      </c>
      <c r="W5">
        <v>139568.5</v>
      </c>
      <c r="X5">
        <v>8500</v>
      </c>
      <c r="Y5">
        <v>157193.5</v>
      </c>
      <c r="AB5">
        <v>37445.56</v>
      </c>
      <c r="AC5">
        <v>29789.52</v>
      </c>
    </row>
    <row r="6" spans="1:30" x14ac:dyDescent="0.25">
      <c r="A6" t="s">
        <v>2400</v>
      </c>
      <c r="B6">
        <v>1037231.74</v>
      </c>
      <c r="C6">
        <v>11802</v>
      </c>
      <c r="D6">
        <v>106535.3</v>
      </c>
      <c r="G6">
        <v>385903.35</v>
      </c>
      <c r="H6">
        <v>303279.96999999997</v>
      </c>
      <c r="K6">
        <v>0</v>
      </c>
      <c r="L6">
        <v>276.06</v>
      </c>
      <c r="M6">
        <v>43311</v>
      </c>
      <c r="N6">
        <v>24</v>
      </c>
      <c r="R6">
        <v>-294901.55</v>
      </c>
      <c r="S6">
        <v>2169071.4500000002</v>
      </c>
      <c r="T6">
        <v>69562.559999999998</v>
      </c>
      <c r="W6">
        <v>301168.44</v>
      </c>
      <c r="X6">
        <v>18600</v>
      </c>
      <c r="Y6">
        <v>418556.44</v>
      </c>
      <c r="AB6">
        <v>31861.360000000001</v>
      </c>
      <c r="AC6">
        <v>9728.9</v>
      </c>
      <c r="AD6">
        <v>2212.9</v>
      </c>
    </row>
    <row r="7" spans="1:30" x14ac:dyDescent="0.25">
      <c r="A7" t="s">
        <v>2401</v>
      </c>
      <c r="B7">
        <v>428209</v>
      </c>
      <c r="C7">
        <v>3240</v>
      </c>
      <c r="D7">
        <v>79284.7</v>
      </c>
      <c r="G7">
        <v>231580.45</v>
      </c>
      <c r="H7">
        <v>62427.64</v>
      </c>
      <c r="L7">
        <v>0</v>
      </c>
      <c r="M7">
        <v>16497</v>
      </c>
      <c r="N7">
        <v>21.5</v>
      </c>
      <c r="R7">
        <v>546156.18999999994</v>
      </c>
      <c r="S7">
        <v>235221.96</v>
      </c>
      <c r="T7">
        <v>40029.24</v>
      </c>
      <c r="W7">
        <v>259658.06</v>
      </c>
      <c r="Y7">
        <v>261605.06</v>
      </c>
      <c r="AB7">
        <v>26128.54</v>
      </c>
      <c r="AC7">
        <v>5108.5600000000004</v>
      </c>
    </row>
    <row r="8" spans="1:30" x14ac:dyDescent="0.25">
      <c r="A8" t="s">
        <v>2402</v>
      </c>
      <c r="B8">
        <v>556999.35</v>
      </c>
      <c r="C8">
        <v>12936.5</v>
      </c>
      <c r="D8">
        <v>770285.33</v>
      </c>
      <c r="G8">
        <v>410749.93</v>
      </c>
      <c r="H8">
        <v>218801.14</v>
      </c>
      <c r="K8">
        <v>0</v>
      </c>
      <c r="M8">
        <v>222634</v>
      </c>
      <c r="N8">
        <v>883.45</v>
      </c>
      <c r="R8">
        <v>129293.84</v>
      </c>
      <c r="S8">
        <v>1649277.25</v>
      </c>
      <c r="T8">
        <v>178837.85</v>
      </c>
      <c r="W8">
        <v>120655.36</v>
      </c>
      <c r="Y8">
        <v>153465.35999999999</v>
      </c>
      <c r="AB8">
        <v>137757.66</v>
      </c>
      <c r="AC8">
        <v>40586.480000000003</v>
      </c>
    </row>
    <row r="9" spans="1:30" x14ac:dyDescent="0.25">
      <c r="A9" t="s">
        <v>2403</v>
      </c>
      <c r="B9">
        <v>822799.26</v>
      </c>
      <c r="C9">
        <v>25691.439999999999</v>
      </c>
      <c r="D9">
        <v>75877.990000000005</v>
      </c>
      <c r="G9">
        <v>6693.77</v>
      </c>
      <c r="H9">
        <v>318591.45</v>
      </c>
      <c r="L9">
        <v>0</v>
      </c>
      <c r="M9">
        <v>466630</v>
      </c>
      <c r="N9">
        <v>769.5</v>
      </c>
      <c r="R9">
        <v>669139.05000000005</v>
      </c>
      <c r="S9">
        <v>169383.81</v>
      </c>
      <c r="T9">
        <v>25549.82</v>
      </c>
      <c r="W9">
        <v>83934.5</v>
      </c>
      <c r="X9">
        <v>28050</v>
      </c>
      <c r="Y9">
        <v>143666.5</v>
      </c>
      <c r="AB9">
        <v>34671.410000000003</v>
      </c>
      <c r="AC9">
        <v>15464.86</v>
      </c>
    </row>
    <row r="10" spans="1:30" x14ac:dyDescent="0.25">
      <c r="A10" t="s">
        <v>2404</v>
      </c>
      <c r="B10">
        <v>1040781</v>
      </c>
      <c r="C10">
        <v>9278.25</v>
      </c>
      <c r="D10">
        <v>36504.730000000003</v>
      </c>
      <c r="G10">
        <v>951940.24</v>
      </c>
      <c r="H10">
        <v>305245.11</v>
      </c>
      <c r="K10">
        <v>0</v>
      </c>
      <c r="L10">
        <v>0</v>
      </c>
      <c r="N10">
        <v>0</v>
      </c>
      <c r="R10">
        <v>957826.15</v>
      </c>
      <c r="S10">
        <v>1442563.02</v>
      </c>
      <c r="T10">
        <v>73387.55</v>
      </c>
      <c r="W10">
        <v>199961</v>
      </c>
      <c r="Y10">
        <v>257581</v>
      </c>
      <c r="AB10">
        <v>50685.64</v>
      </c>
      <c r="AC10">
        <v>20721.75</v>
      </c>
      <c r="AD10">
        <v>1000</v>
      </c>
    </row>
    <row r="11" spans="1:30" x14ac:dyDescent="0.25">
      <c r="A11" t="s">
        <v>2405</v>
      </c>
      <c r="B11">
        <v>278398.99</v>
      </c>
      <c r="C11">
        <v>6525.76</v>
      </c>
      <c r="D11">
        <v>81387.600000000006</v>
      </c>
      <c r="G11">
        <v>175532.19</v>
      </c>
      <c r="H11">
        <v>259206</v>
      </c>
      <c r="L11">
        <v>0</v>
      </c>
      <c r="N11">
        <v>768.5</v>
      </c>
      <c r="R11">
        <v>205422.77</v>
      </c>
      <c r="S11">
        <v>484200</v>
      </c>
      <c r="T11">
        <v>224368.61</v>
      </c>
      <c r="W11">
        <v>233846.13</v>
      </c>
      <c r="Y11">
        <v>280296.13</v>
      </c>
      <c r="AB11">
        <v>49267.23</v>
      </c>
      <c r="AC11">
        <v>17992.11</v>
      </c>
    </row>
    <row r="12" spans="1:30" x14ac:dyDescent="0.25">
      <c r="A12" t="s">
        <v>2406</v>
      </c>
      <c r="B12">
        <v>256455.86</v>
      </c>
      <c r="C12">
        <v>52430</v>
      </c>
      <c r="D12">
        <v>144226.85999999999</v>
      </c>
      <c r="G12">
        <v>340671.38</v>
      </c>
      <c r="H12">
        <v>362532.17</v>
      </c>
      <c r="L12">
        <v>0</v>
      </c>
      <c r="M12">
        <v>26400</v>
      </c>
      <c r="N12">
        <v>1500</v>
      </c>
      <c r="R12">
        <v>-733504.88</v>
      </c>
      <c r="S12">
        <v>1884119.29</v>
      </c>
      <c r="T12">
        <v>110853.65</v>
      </c>
      <c r="W12">
        <v>171410.5</v>
      </c>
      <c r="Y12">
        <v>212735.5</v>
      </c>
      <c r="AB12">
        <v>73177.8</v>
      </c>
      <c r="AC12">
        <v>18548.990000000002</v>
      </c>
    </row>
    <row r="13" spans="1:30" x14ac:dyDescent="0.25">
      <c r="A13" t="s">
        <v>2407</v>
      </c>
      <c r="B13">
        <v>332812.83</v>
      </c>
      <c r="C13">
        <v>9185</v>
      </c>
      <c r="D13">
        <v>34439.21</v>
      </c>
      <c r="G13">
        <v>6394331.9900000002</v>
      </c>
      <c r="H13">
        <v>321771.31</v>
      </c>
      <c r="L13">
        <v>30131.93</v>
      </c>
      <c r="N13">
        <v>1999.9</v>
      </c>
      <c r="R13">
        <v>6528605.21</v>
      </c>
      <c r="S13">
        <v>684118.79</v>
      </c>
      <c r="T13">
        <v>35562.99</v>
      </c>
      <c r="W13">
        <v>200220.5</v>
      </c>
      <c r="Y13">
        <v>263245.5</v>
      </c>
      <c r="AB13">
        <v>80467.23</v>
      </c>
      <c r="AC13">
        <v>44386.25</v>
      </c>
    </row>
    <row r="14" spans="1:30" x14ac:dyDescent="0.25">
      <c r="A14" t="s">
        <v>2408</v>
      </c>
      <c r="B14">
        <v>631443.63</v>
      </c>
      <c r="C14">
        <v>12420</v>
      </c>
      <c r="D14">
        <v>123740.13</v>
      </c>
      <c r="G14">
        <v>1264011.1299999999</v>
      </c>
      <c r="H14">
        <v>197929.02</v>
      </c>
      <c r="L14">
        <v>0</v>
      </c>
      <c r="M14">
        <v>54300</v>
      </c>
      <c r="N14">
        <v>38</v>
      </c>
      <c r="R14">
        <v>1266671.77</v>
      </c>
      <c r="S14">
        <v>865361.67</v>
      </c>
      <c r="T14">
        <v>101451.23</v>
      </c>
      <c r="W14">
        <v>207981.37</v>
      </c>
      <c r="X14">
        <v>12500</v>
      </c>
      <c r="Y14">
        <v>239826.37</v>
      </c>
      <c r="AB14">
        <v>22033.68</v>
      </c>
      <c r="AC14">
        <v>16900.080000000002</v>
      </c>
    </row>
    <row r="15" spans="1:30" x14ac:dyDescent="0.25">
      <c r="A15" t="s">
        <v>2409</v>
      </c>
      <c r="B15">
        <v>239064.63</v>
      </c>
      <c r="C15">
        <v>1234.1500000000001</v>
      </c>
      <c r="D15">
        <v>103454.41</v>
      </c>
      <c r="G15">
        <v>224291.7</v>
      </c>
      <c r="H15">
        <v>167203.63</v>
      </c>
      <c r="L15">
        <v>8900</v>
      </c>
      <c r="M15">
        <v>9400</v>
      </c>
      <c r="N15">
        <v>1498.5</v>
      </c>
      <c r="R15">
        <v>-918714.78</v>
      </c>
      <c r="S15">
        <v>1709548.67</v>
      </c>
      <c r="T15">
        <v>22786.46</v>
      </c>
      <c r="W15">
        <v>58364</v>
      </c>
      <c r="Y15">
        <v>103658</v>
      </c>
      <c r="AB15">
        <v>42786.68</v>
      </c>
      <c r="AC15">
        <v>10089.65</v>
      </c>
    </row>
    <row r="16" spans="1:30" x14ac:dyDescent="0.25">
      <c r="A16" t="s">
        <v>2410</v>
      </c>
      <c r="B16">
        <v>443882.22</v>
      </c>
      <c r="C16">
        <v>4310</v>
      </c>
      <c r="D16">
        <v>84339.94</v>
      </c>
      <c r="G16">
        <v>469520.12</v>
      </c>
      <c r="H16">
        <v>240808.74</v>
      </c>
      <c r="L16">
        <v>0</v>
      </c>
      <c r="M16">
        <v>74910</v>
      </c>
      <c r="N16">
        <v>771.5</v>
      </c>
      <c r="R16">
        <v>1255555.08</v>
      </c>
      <c r="T16">
        <v>19644.8</v>
      </c>
      <c r="V16">
        <v>2513.6999999999998</v>
      </c>
      <c r="W16">
        <v>89722.5</v>
      </c>
      <c r="Y16">
        <v>117897.5</v>
      </c>
      <c r="AB16">
        <v>72627.399999999994</v>
      </c>
      <c r="AC16">
        <v>9731.66</v>
      </c>
    </row>
    <row r="17" spans="1:30" x14ac:dyDescent="0.25">
      <c r="A17" t="s">
        <v>2411</v>
      </c>
      <c r="B17">
        <v>329066.64</v>
      </c>
      <c r="C17">
        <v>0</v>
      </c>
      <c r="D17">
        <v>97444.81</v>
      </c>
      <c r="G17">
        <v>294672.40999999997</v>
      </c>
      <c r="H17">
        <v>145884.19</v>
      </c>
      <c r="K17">
        <v>0</v>
      </c>
      <c r="L17">
        <v>129000</v>
      </c>
      <c r="N17">
        <v>1283.5</v>
      </c>
      <c r="R17">
        <v>-1288665.25</v>
      </c>
      <c r="S17">
        <v>2091979.99</v>
      </c>
      <c r="T17">
        <v>14840.71</v>
      </c>
      <c r="W17">
        <v>99186.5</v>
      </c>
      <c r="X17">
        <v>1500</v>
      </c>
      <c r="Y17">
        <v>133005.5</v>
      </c>
      <c r="AB17">
        <v>30010.48</v>
      </c>
      <c r="AC17">
        <v>12056.42</v>
      </c>
      <c r="AD17">
        <v>6985</v>
      </c>
    </row>
    <row r="18" spans="1:30" x14ac:dyDescent="0.25">
      <c r="A18" t="s">
        <v>2412</v>
      </c>
      <c r="B18">
        <v>207428.82</v>
      </c>
      <c r="C18">
        <v>0</v>
      </c>
      <c r="D18">
        <v>17345.89</v>
      </c>
      <c r="G18">
        <v>183205.91</v>
      </c>
      <c r="H18">
        <v>58232.1</v>
      </c>
      <c r="L18">
        <v>180290</v>
      </c>
      <c r="N18">
        <v>1064.6600000000001</v>
      </c>
      <c r="R18">
        <v>-1638932.75</v>
      </c>
      <c r="S18">
        <v>1967042.37</v>
      </c>
      <c r="T18">
        <v>1415</v>
      </c>
      <c r="W18">
        <v>54792.5</v>
      </c>
      <c r="X18">
        <v>1500</v>
      </c>
      <c r="Y18">
        <v>75042.5</v>
      </c>
      <c r="AB18">
        <v>21398.78</v>
      </c>
      <c r="AC18">
        <v>4517.78</v>
      </c>
    </row>
    <row r="19" spans="1:30" x14ac:dyDescent="0.25">
      <c r="A19" t="s">
        <v>2413</v>
      </c>
      <c r="B19">
        <v>1469557.79</v>
      </c>
      <c r="C19">
        <v>0</v>
      </c>
      <c r="D19">
        <v>8882.2999999999993</v>
      </c>
      <c r="G19">
        <v>610330.80000000005</v>
      </c>
      <c r="H19">
        <v>69972.740000000005</v>
      </c>
      <c r="L19">
        <v>553426</v>
      </c>
      <c r="N19">
        <v>1519.5</v>
      </c>
      <c r="R19">
        <v>-64605.38</v>
      </c>
      <c r="S19">
        <v>1776680.82</v>
      </c>
      <c r="T19">
        <v>7945.81</v>
      </c>
      <c r="W19">
        <v>118674.5</v>
      </c>
      <c r="X19">
        <v>1500</v>
      </c>
      <c r="Y19">
        <v>158334.5</v>
      </c>
      <c r="AB19">
        <v>70558.600000000006</v>
      </c>
      <c r="AC19">
        <v>7504.52</v>
      </c>
    </row>
    <row r="20" spans="1:30" x14ac:dyDescent="0.25">
      <c r="A20" t="s">
        <v>2414</v>
      </c>
      <c r="B20">
        <v>1731202.22</v>
      </c>
      <c r="C20">
        <v>68655.12</v>
      </c>
      <c r="D20">
        <v>30667.8</v>
      </c>
      <c r="G20">
        <v>525601.87</v>
      </c>
      <c r="H20">
        <v>694088.79</v>
      </c>
      <c r="K20">
        <v>0</v>
      </c>
      <c r="L20">
        <v>0</v>
      </c>
      <c r="N20">
        <v>248.92</v>
      </c>
      <c r="P20">
        <v>5200</v>
      </c>
      <c r="R20">
        <v>1058162.97</v>
      </c>
      <c r="S20">
        <v>2074982.75</v>
      </c>
      <c r="T20">
        <v>31201.52</v>
      </c>
      <c r="W20">
        <v>234026</v>
      </c>
      <c r="X20">
        <v>1500</v>
      </c>
      <c r="Y20">
        <v>259246</v>
      </c>
      <c r="AB20">
        <v>69137.990000000005</v>
      </c>
      <c r="AC20">
        <v>26722.37</v>
      </c>
    </row>
    <row r="21" spans="1:30" x14ac:dyDescent="0.25">
      <c r="A21" t="s">
        <v>2415</v>
      </c>
      <c r="B21">
        <v>588698.76</v>
      </c>
      <c r="C21">
        <v>762.75</v>
      </c>
      <c r="D21">
        <v>75422.070000000007</v>
      </c>
      <c r="G21">
        <v>45105.54</v>
      </c>
      <c r="H21">
        <v>55030.35</v>
      </c>
      <c r="L21">
        <v>8600</v>
      </c>
      <c r="N21">
        <v>724.73</v>
      </c>
      <c r="R21">
        <v>-320666.09999999998</v>
      </c>
      <c r="S21">
        <v>1108892.57</v>
      </c>
      <c r="T21">
        <v>28829.69</v>
      </c>
      <c r="W21">
        <v>149075</v>
      </c>
      <c r="X21">
        <v>3000</v>
      </c>
      <c r="Y21">
        <v>159075</v>
      </c>
      <c r="AB21">
        <v>48943.37</v>
      </c>
      <c r="AC21">
        <v>5418.05</v>
      </c>
    </row>
    <row r="22" spans="1:30" x14ac:dyDescent="0.25">
      <c r="A22" t="s">
        <v>2416</v>
      </c>
      <c r="B22">
        <v>1804401.65</v>
      </c>
      <c r="C22">
        <v>16648</v>
      </c>
      <c r="D22">
        <v>48189.32</v>
      </c>
      <c r="G22">
        <v>207392.03</v>
      </c>
      <c r="H22">
        <v>337174.47</v>
      </c>
      <c r="K22">
        <v>0</v>
      </c>
      <c r="L22">
        <v>46867.92</v>
      </c>
      <c r="M22">
        <v>25986.49</v>
      </c>
      <c r="N22">
        <v>1360.5</v>
      </c>
      <c r="P22">
        <v>360242</v>
      </c>
      <c r="R22">
        <v>611178</v>
      </c>
      <c r="S22">
        <v>1357301.45</v>
      </c>
      <c r="T22">
        <v>161438.60999999999</v>
      </c>
      <c r="W22">
        <v>179347</v>
      </c>
      <c r="X22">
        <v>2500</v>
      </c>
      <c r="Y22">
        <v>189327</v>
      </c>
      <c r="AB22">
        <v>129728.75</v>
      </c>
      <c r="AC22">
        <v>13360.75</v>
      </c>
    </row>
    <row r="23" spans="1:30" x14ac:dyDescent="0.25">
      <c r="A23" t="s">
        <v>2417</v>
      </c>
      <c r="B23">
        <v>484759.75</v>
      </c>
      <c r="C23">
        <v>7386.5</v>
      </c>
      <c r="D23">
        <v>109951.44</v>
      </c>
      <c r="G23">
        <v>37994.080000000002</v>
      </c>
      <c r="H23">
        <v>382977.45</v>
      </c>
      <c r="K23">
        <v>0</v>
      </c>
      <c r="L23">
        <v>63709.5</v>
      </c>
      <c r="N23">
        <v>4314.5200000000004</v>
      </c>
      <c r="P23">
        <v>129612.48</v>
      </c>
      <c r="R23">
        <v>-426593.33</v>
      </c>
      <c r="S23">
        <v>1339755.76</v>
      </c>
      <c r="T23">
        <v>517928.1</v>
      </c>
      <c r="W23">
        <v>233506</v>
      </c>
      <c r="X23">
        <v>3000</v>
      </c>
      <c r="Y23">
        <v>266066</v>
      </c>
      <c r="AB23">
        <v>560897.91</v>
      </c>
      <c r="AC23">
        <v>15199.9</v>
      </c>
    </row>
    <row r="24" spans="1:30" x14ac:dyDescent="0.25">
      <c r="A24" t="s">
        <v>2418</v>
      </c>
      <c r="B24">
        <v>262249.07</v>
      </c>
      <c r="C24">
        <v>0</v>
      </c>
      <c r="D24">
        <v>33610.44</v>
      </c>
      <c r="G24">
        <v>3000547.68</v>
      </c>
      <c r="H24">
        <v>132557.42000000001</v>
      </c>
      <c r="L24">
        <v>5029</v>
      </c>
      <c r="N24">
        <v>18.5</v>
      </c>
      <c r="R24">
        <v>3082282.95</v>
      </c>
      <c r="S24">
        <v>391756.52</v>
      </c>
      <c r="T24">
        <v>57894.49</v>
      </c>
      <c r="W24">
        <v>120046.5</v>
      </c>
      <c r="X24">
        <v>2000</v>
      </c>
      <c r="Y24">
        <v>145196.5</v>
      </c>
      <c r="AB24">
        <v>62818.2</v>
      </c>
      <c r="AC24">
        <v>22048.65</v>
      </c>
    </row>
    <row r="25" spans="1:30" x14ac:dyDescent="0.25">
      <c r="A25" t="s">
        <v>2419</v>
      </c>
      <c r="B25">
        <v>269596.88</v>
      </c>
      <c r="C25">
        <v>61</v>
      </c>
      <c r="D25">
        <v>59861.9</v>
      </c>
      <c r="G25">
        <v>1067269.45</v>
      </c>
      <c r="H25">
        <v>209339.66</v>
      </c>
      <c r="L25">
        <v>5687.5</v>
      </c>
      <c r="N25">
        <v>0</v>
      </c>
      <c r="P25">
        <v>287.76</v>
      </c>
      <c r="R25">
        <v>1194549.4099999999</v>
      </c>
      <c r="S25">
        <v>459399.49</v>
      </c>
      <c r="T25">
        <v>13914.61</v>
      </c>
      <c r="W25">
        <v>80717</v>
      </c>
      <c r="Y25">
        <v>96117</v>
      </c>
      <c r="AB25">
        <v>36109.72</v>
      </c>
      <c r="AC25">
        <v>16200.16</v>
      </c>
    </row>
    <row r="26" spans="1:30" x14ac:dyDescent="0.25">
      <c r="A26" t="s">
        <v>2420</v>
      </c>
      <c r="B26">
        <v>628682.30000000005</v>
      </c>
      <c r="C26">
        <v>2710</v>
      </c>
      <c r="D26">
        <v>94868.57</v>
      </c>
      <c r="G26">
        <v>72681.66</v>
      </c>
      <c r="H26">
        <v>262967.90999999997</v>
      </c>
      <c r="K26">
        <v>0</v>
      </c>
      <c r="L26">
        <v>0</v>
      </c>
      <c r="N26">
        <v>1633.55</v>
      </c>
      <c r="P26">
        <v>275969.82</v>
      </c>
      <c r="R26">
        <v>313538.13</v>
      </c>
      <c r="S26">
        <v>556569.79</v>
      </c>
      <c r="T26">
        <v>27069.65</v>
      </c>
      <c r="W26">
        <v>160129.79999999999</v>
      </c>
      <c r="Y26">
        <v>218909.8</v>
      </c>
      <c r="AB26">
        <v>47715.360000000001</v>
      </c>
      <c r="AC26">
        <v>6375.14</v>
      </c>
    </row>
    <row r="27" spans="1:30" x14ac:dyDescent="0.25">
      <c r="A27" t="s">
        <v>2421</v>
      </c>
      <c r="B27">
        <v>746988.89</v>
      </c>
      <c r="C27">
        <v>0</v>
      </c>
      <c r="D27">
        <v>28238.2</v>
      </c>
      <c r="G27">
        <v>10111.89</v>
      </c>
      <c r="H27">
        <v>113377.62</v>
      </c>
      <c r="K27">
        <v>0</v>
      </c>
      <c r="L27">
        <v>25800</v>
      </c>
      <c r="M27">
        <v>306663.8</v>
      </c>
      <c r="N27">
        <v>536.5</v>
      </c>
      <c r="R27">
        <v>-1102421.23</v>
      </c>
      <c r="S27">
        <v>1714928.69</v>
      </c>
      <c r="T27">
        <v>96445.53</v>
      </c>
      <c r="W27">
        <v>106978.5</v>
      </c>
      <c r="Y27">
        <v>123378.5</v>
      </c>
      <c r="AB27">
        <v>119449.01</v>
      </c>
      <c r="AC27">
        <v>7387.68</v>
      </c>
    </row>
    <row r="28" spans="1:30" x14ac:dyDescent="0.25">
      <c r="A28" t="s">
        <v>2422</v>
      </c>
      <c r="B28">
        <v>792290.62</v>
      </c>
      <c r="C28">
        <v>11190</v>
      </c>
      <c r="D28">
        <v>50288.98</v>
      </c>
      <c r="G28">
        <v>37284.28</v>
      </c>
      <c r="H28">
        <v>185196.53</v>
      </c>
      <c r="L28">
        <v>42719.41</v>
      </c>
      <c r="N28">
        <v>18.5</v>
      </c>
      <c r="P28">
        <v>584752</v>
      </c>
      <c r="R28">
        <v>-1692362.53</v>
      </c>
      <c r="S28">
        <v>2179663.7000000002</v>
      </c>
      <c r="T28">
        <v>50800.06</v>
      </c>
      <c r="W28">
        <v>57060.5</v>
      </c>
      <c r="X28">
        <v>1500</v>
      </c>
      <c r="Y28">
        <v>65760.5</v>
      </c>
      <c r="AB28">
        <v>75895.09</v>
      </c>
      <c r="AC28">
        <v>6245.64</v>
      </c>
    </row>
    <row r="29" spans="1:30" x14ac:dyDescent="0.25">
      <c r="A29" t="s">
        <v>2423</v>
      </c>
      <c r="B29">
        <v>534654.96</v>
      </c>
      <c r="C29">
        <v>9918.1</v>
      </c>
      <c r="D29">
        <v>57522.57</v>
      </c>
      <c r="G29">
        <v>100582.39999999999</v>
      </c>
      <c r="H29">
        <v>165676.92000000001</v>
      </c>
      <c r="K29">
        <v>0</v>
      </c>
      <c r="L29">
        <v>0</v>
      </c>
      <c r="M29">
        <v>1974.55</v>
      </c>
      <c r="N29">
        <v>826.9</v>
      </c>
      <c r="P29">
        <v>101827.2</v>
      </c>
      <c r="R29">
        <v>-717790.99</v>
      </c>
      <c r="S29">
        <v>1560653.49</v>
      </c>
      <c r="T29">
        <v>39363.75</v>
      </c>
      <c r="W29">
        <v>111824.5</v>
      </c>
      <c r="X29">
        <v>1500</v>
      </c>
      <c r="Y29">
        <v>155424.5</v>
      </c>
      <c r="AB29">
        <v>65468.63</v>
      </c>
      <c r="AC29">
        <v>10931.32</v>
      </c>
    </row>
    <row r="30" spans="1:30" x14ac:dyDescent="0.25">
      <c r="A30" t="s">
        <v>2424</v>
      </c>
      <c r="B30">
        <v>281333.12</v>
      </c>
      <c r="C30">
        <v>0</v>
      </c>
      <c r="D30">
        <v>130499.99</v>
      </c>
      <c r="G30">
        <v>234213.62</v>
      </c>
      <c r="H30">
        <v>95964.82</v>
      </c>
      <c r="K30">
        <v>0</v>
      </c>
      <c r="L30">
        <v>21050</v>
      </c>
      <c r="N30">
        <v>0</v>
      </c>
      <c r="R30">
        <v>-758570.95</v>
      </c>
      <c r="S30">
        <v>1747176.74</v>
      </c>
      <c r="T30">
        <v>53517.4</v>
      </c>
      <c r="W30">
        <v>143609.5</v>
      </c>
      <c r="X30">
        <v>2890</v>
      </c>
      <c r="Y30">
        <v>229020.5</v>
      </c>
      <c r="Z30">
        <v>1720</v>
      </c>
      <c r="AA30">
        <v>1050</v>
      </c>
      <c r="AB30">
        <v>81025.36</v>
      </c>
      <c r="AC30">
        <v>154845.28</v>
      </c>
    </row>
    <row r="31" spans="1:30" x14ac:dyDescent="0.25">
      <c r="A31" t="s">
        <v>2425</v>
      </c>
      <c r="B31">
        <v>938081.61</v>
      </c>
      <c r="C31">
        <v>0</v>
      </c>
      <c r="D31">
        <v>161226.85999999999</v>
      </c>
      <c r="G31">
        <v>464068.78</v>
      </c>
      <c r="H31">
        <v>230338.82</v>
      </c>
      <c r="L31">
        <v>54442.5</v>
      </c>
      <c r="N31">
        <v>1202</v>
      </c>
      <c r="R31">
        <v>-662478.42000000004</v>
      </c>
      <c r="S31">
        <v>2580473.12</v>
      </c>
      <c r="T31">
        <v>98076.64</v>
      </c>
      <c r="W31">
        <v>140333</v>
      </c>
      <c r="X31">
        <v>3790</v>
      </c>
      <c r="Y31">
        <v>237322</v>
      </c>
      <c r="Z31">
        <v>1480</v>
      </c>
      <c r="AA31">
        <v>1180</v>
      </c>
      <c r="AB31">
        <v>165741.54</v>
      </c>
      <c r="AC31">
        <v>16256.49</v>
      </c>
      <c r="AD31">
        <v>142.74</v>
      </c>
    </row>
    <row r="32" spans="1:30" x14ac:dyDescent="0.25">
      <c r="A32" t="s">
        <v>2426</v>
      </c>
      <c r="B32">
        <v>690108.99</v>
      </c>
      <c r="C32">
        <v>0</v>
      </c>
      <c r="D32">
        <v>121896.09</v>
      </c>
      <c r="G32">
        <v>610246.51</v>
      </c>
      <c r="H32">
        <v>34502.1</v>
      </c>
      <c r="L32">
        <v>21175</v>
      </c>
      <c r="N32">
        <v>0</v>
      </c>
      <c r="R32">
        <v>-145965.88</v>
      </c>
      <c r="S32">
        <v>1664645.88</v>
      </c>
      <c r="T32">
        <v>16021.96</v>
      </c>
      <c r="W32">
        <v>123028.5</v>
      </c>
      <c r="X32">
        <v>1930</v>
      </c>
      <c r="Y32">
        <v>167435.5</v>
      </c>
      <c r="Z32">
        <v>1640</v>
      </c>
      <c r="AA32">
        <v>2016</v>
      </c>
      <c r="AB32">
        <v>44419.15</v>
      </c>
      <c r="AC32">
        <v>8571.1200000000008</v>
      </c>
    </row>
    <row r="33" spans="1:29" x14ac:dyDescent="0.25">
      <c r="A33" t="s">
        <v>2427</v>
      </c>
      <c r="B33">
        <v>351987.44</v>
      </c>
      <c r="C33">
        <v>0</v>
      </c>
      <c r="D33">
        <v>86620.9</v>
      </c>
      <c r="G33">
        <v>2178057.41</v>
      </c>
      <c r="H33">
        <v>224343.15</v>
      </c>
      <c r="K33">
        <v>0</v>
      </c>
      <c r="L33">
        <v>34700</v>
      </c>
      <c r="N33">
        <v>2685</v>
      </c>
      <c r="R33">
        <v>2617788.94</v>
      </c>
      <c r="S33">
        <v>349948.56</v>
      </c>
      <c r="T33">
        <v>35177.69</v>
      </c>
      <c r="W33">
        <v>120083</v>
      </c>
      <c r="X33">
        <v>2670</v>
      </c>
      <c r="Y33">
        <v>194922</v>
      </c>
      <c r="AB33">
        <v>94789.2</v>
      </c>
      <c r="AC33">
        <v>32333.09</v>
      </c>
    </row>
    <row r="34" spans="1:29" x14ac:dyDescent="0.25">
      <c r="A34" t="s">
        <v>2428</v>
      </c>
      <c r="B34">
        <v>319242.77</v>
      </c>
      <c r="C34">
        <v>0</v>
      </c>
      <c r="D34">
        <v>100052.14</v>
      </c>
      <c r="G34">
        <v>1072828.28</v>
      </c>
      <c r="H34">
        <v>160340.26</v>
      </c>
      <c r="L34">
        <v>23055</v>
      </c>
      <c r="N34">
        <v>0</v>
      </c>
      <c r="R34">
        <v>145097.51999999999</v>
      </c>
      <c r="S34">
        <v>1610762.41</v>
      </c>
      <c r="T34">
        <v>14815.04</v>
      </c>
      <c r="W34">
        <v>101276</v>
      </c>
      <c r="X34">
        <v>4110</v>
      </c>
      <c r="Y34">
        <v>163615</v>
      </c>
      <c r="Z34">
        <v>2300</v>
      </c>
      <c r="AA34">
        <v>2560</v>
      </c>
      <c r="AB34">
        <v>55265.49</v>
      </c>
      <c r="AC34">
        <v>22912.03</v>
      </c>
    </row>
    <row r="35" spans="1:29" x14ac:dyDescent="0.25">
      <c r="A35" t="s">
        <v>2429</v>
      </c>
      <c r="B35">
        <v>850034.03</v>
      </c>
      <c r="C35">
        <v>0</v>
      </c>
      <c r="D35">
        <v>78571.61</v>
      </c>
      <c r="G35">
        <v>601630.74</v>
      </c>
      <c r="H35">
        <v>192626.81</v>
      </c>
      <c r="L35">
        <v>30000</v>
      </c>
      <c r="N35">
        <v>14975</v>
      </c>
      <c r="R35">
        <v>-881816.57</v>
      </c>
      <c r="S35">
        <v>2707380.46</v>
      </c>
      <c r="T35">
        <v>24624.84</v>
      </c>
      <c r="W35">
        <v>109875.5</v>
      </c>
      <c r="X35">
        <v>6380</v>
      </c>
      <c r="Y35">
        <v>164214.5</v>
      </c>
      <c r="Z35">
        <v>720</v>
      </c>
      <c r="AA35">
        <v>1450</v>
      </c>
      <c r="AB35">
        <v>107844.44</v>
      </c>
      <c r="AC35">
        <v>14327.1</v>
      </c>
    </row>
    <row r="36" spans="1:29" x14ac:dyDescent="0.25">
      <c r="A36" t="s">
        <v>2430</v>
      </c>
      <c r="B36">
        <v>620651.64</v>
      </c>
      <c r="C36">
        <v>0</v>
      </c>
      <c r="D36">
        <v>29280.09</v>
      </c>
      <c r="G36">
        <v>635105.01</v>
      </c>
      <c r="H36">
        <v>126424.29</v>
      </c>
      <c r="L36">
        <v>17325</v>
      </c>
      <c r="N36">
        <v>0</v>
      </c>
      <c r="R36">
        <v>-882660.99</v>
      </c>
      <c r="S36">
        <v>2321309.19</v>
      </c>
      <c r="T36">
        <v>32696.09</v>
      </c>
      <c r="W36">
        <v>65828</v>
      </c>
      <c r="X36">
        <v>2190</v>
      </c>
      <c r="Y36">
        <v>85099</v>
      </c>
      <c r="AB36">
        <v>51089.67</v>
      </c>
      <c r="AC36">
        <v>9037.59</v>
      </c>
    </row>
    <row r="37" spans="1:29" x14ac:dyDescent="0.25">
      <c r="A37" t="s">
        <v>2431</v>
      </c>
      <c r="B37">
        <v>604641.47</v>
      </c>
      <c r="C37">
        <v>76763.5</v>
      </c>
      <c r="D37">
        <v>38893.43</v>
      </c>
      <c r="G37">
        <v>179438.48</v>
      </c>
      <c r="H37">
        <v>219748.77</v>
      </c>
      <c r="K37">
        <v>13500</v>
      </c>
      <c r="L37">
        <v>29678.26</v>
      </c>
      <c r="N37">
        <v>2388</v>
      </c>
      <c r="R37">
        <v>-995041.5</v>
      </c>
      <c r="S37">
        <v>2139773.89</v>
      </c>
      <c r="T37">
        <v>16574.63</v>
      </c>
      <c r="Y37">
        <v>21040</v>
      </c>
      <c r="AB37">
        <v>66346.63</v>
      </c>
      <c r="AC37">
        <v>1</v>
      </c>
    </row>
    <row r="38" spans="1:29" x14ac:dyDescent="0.25">
      <c r="A38" t="s">
        <v>2432</v>
      </c>
      <c r="B38">
        <v>660977.77</v>
      </c>
      <c r="C38">
        <v>35332.68</v>
      </c>
      <c r="D38">
        <v>9874.52</v>
      </c>
      <c r="G38">
        <v>212930.09</v>
      </c>
      <c r="H38">
        <v>290643.19</v>
      </c>
      <c r="K38">
        <v>7000</v>
      </c>
      <c r="L38">
        <v>16927.07</v>
      </c>
      <c r="N38">
        <v>972</v>
      </c>
      <c r="R38">
        <v>920858.08</v>
      </c>
      <c r="S38">
        <v>293207.49</v>
      </c>
      <c r="T38">
        <v>8586.52</v>
      </c>
      <c r="AB38">
        <v>37792.910000000003</v>
      </c>
    </row>
    <row r="39" spans="1:29" x14ac:dyDescent="0.25">
      <c r="A39" t="s">
        <v>2433</v>
      </c>
      <c r="B39">
        <v>1746144.13</v>
      </c>
      <c r="C39">
        <v>171925.98</v>
      </c>
      <c r="D39">
        <v>81581.37</v>
      </c>
      <c r="G39">
        <v>459671.4</v>
      </c>
      <c r="H39">
        <v>518883.31</v>
      </c>
      <c r="K39">
        <v>13900</v>
      </c>
      <c r="L39">
        <v>42651.79</v>
      </c>
      <c r="N39">
        <v>6227</v>
      </c>
      <c r="R39">
        <v>744198.01</v>
      </c>
      <c r="S39">
        <v>2217512.62</v>
      </c>
      <c r="T39">
        <v>53801.47</v>
      </c>
      <c r="AB39">
        <v>100084.7</v>
      </c>
    </row>
    <row r="40" spans="1:29" x14ac:dyDescent="0.25">
      <c r="A40" t="s">
        <v>2434</v>
      </c>
      <c r="B40">
        <v>188735.6</v>
      </c>
      <c r="C40">
        <v>102964.28</v>
      </c>
      <c r="D40">
        <v>95524.94</v>
      </c>
      <c r="G40">
        <v>333325.61</v>
      </c>
      <c r="H40">
        <v>421049.53</v>
      </c>
      <c r="K40">
        <v>17200</v>
      </c>
      <c r="L40">
        <v>34230.6</v>
      </c>
      <c r="N40">
        <v>7941</v>
      </c>
      <c r="R40">
        <v>-786224.28</v>
      </c>
      <c r="S40">
        <v>1921030.3</v>
      </c>
      <c r="T40">
        <v>26665.47</v>
      </c>
      <c r="X40">
        <v>80000</v>
      </c>
      <c r="Y40">
        <v>58719</v>
      </c>
      <c r="AB40">
        <v>100523.13</v>
      </c>
      <c r="AC40">
        <v>1</v>
      </c>
    </row>
    <row r="41" spans="1:29" x14ac:dyDescent="0.25">
      <c r="A41" t="s">
        <v>2435</v>
      </c>
      <c r="B41">
        <v>455828.83</v>
      </c>
      <c r="C41">
        <v>14850.8</v>
      </c>
      <c r="D41">
        <v>54540.69</v>
      </c>
      <c r="G41">
        <v>329895.15999999997</v>
      </c>
      <c r="H41">
        <v>346099.14</v>
      </c>
      <c r="K41">
        <v>15600</v>
      </c>
      <c r="L41">
        <v>28388</v>
      </c>
      <c r="N41">
        <v>1218</v>
      </c>
      <c r="R41">
        <v>-695059.46</v>
      </c>
      <c r="S41">
        <v>1915444.77</v>
      </c>
      <c r="T41">
        <v>26057.34</v>
      </c>
      <c r="Y41">
        <v>21140</v>
      </c>
      <c r="AB41">
        <v>69294.03</v>
      </c>
    </row>
    <row r="42" spans="1:29" x14ac:dyDescent="0.25">
      <c r="A42" t="s">
        <v>2436</v>
      </c>
      <c r="B42">
        <v>910928.29</v>
      </c>
      <c r="C42">
        <v>79683.520000000004</v>
      </c>
      <c r="D42">
        <v>12781.9</v>
      </c>
      <c r="G42">
        <v>354789.59</v>
      </c>
      <c r="H42">
        <v>262525.87</v>
      </c>
      <c r="K42">
        <v>16420</v>
      </c>
      <c r="L42">
        <v>26829.5</v>
      </c>
      <c r="N42">
        <v>1809</v>
      </c>
      <c r="R42">
        <v>8493.1200000000008</v>
      </c>
      <c r="S42">
        <v>1650781.52</v>
      </c>
      <c r="T42">
        <v>14584.56</v>
      </c>
      <c r="Y42">
        <v>35998</v>
      </c>
      <c r="AB42">
        <v>62210.53</v>
      </c>
    </row>
    <row r="43" spans="1:29" x14ac:dyDescent="0.25">
      <c r="A43" t="s">
        <v>2437</v>
      </c>
      <c r="B43">
        <v>1748588.18</v>
      </c>
      <c r="C43">
        <v>87994.880000000005</v>
      </c>
      <c r="D43">
        <v>66770.13</v>
      </c>
      <c r="G43">
        <v>338102.07</v>
      </c>
      <c r="H43">
        <v>249768.46</v>
      </c>
      <c r="K43">
        <v>12294</v>
      </c>
      <c r="L43">
        <v>24522.880000000001</v>
      </c>
      <c r="N43">
        <v>1456</v>
      </c>
      <c r="R43">
        <v>466078.59</v>
      </c>
      <c r="S43">
        <v>2032099.69</v>
      </c>
      <c r="T43">
        <v>15871.96</v>
      </c>
      <c r="Y43">
        <v>9240</v>
      </c>
      <c r="AB43">
        <v>51859.4</v>
      </c>
    </row>
    <row r="44" spans="1:29" x14ac:dyDescent="0.25">
      <c r="A44" t="s">
        <v>2438</v>
      </c>
      <c r="B44">
        <v>813130.93</v>
      </c>
      <c r="C44">
        <v>182702.54</v>
      </c>
      <c r="D44">
        <v>31368.01</v>
      </c>
      <c r="G44">
        <v>975861.33</v>
      </c>
      <c r="H44">
        <v>287564.32</v>
      </c>
      <c r="K44">
        <v>16800</v>
      </c>
      <c r="L44">
        <v>42337.85</v>
      </c>
      <c r="N44">
        <v>7008</v>
      </c>
      <c r="R44">
        <v>1167040.56</v>
      </c>
      <c r="S44">
        <v>1174038.5</v>
      </c>
      <c r="T44">
        <v>33124.01</v>
      </c>
      <c r="Y44">
        <v>55530</v>
      </c>
      <c r="AB44">
        <v>94191.79</v>
      </c>
    </row>
    <row r="45" spans="1:29" x14ac:dyDescent="0.25">
      <c r="A45" t="s">
        <v>2439</v>
      </c>
      <c r="B45">
        <v>3029541.89</v>
      </c>
      <c r="C45">
        <v>615625.02</v>
      </c>
      <c r="D45">
        <v>46765.919999999998</v>
      </c>
      <c r="G45">
        <v>292771.20000000001</v>
      </c>
      <c r="H45">
        <v>417252.79</v>
      </c>
      <c r="K45">
        <v>16500</v>
      </c>
      <c r="L45">
        <v>56844.67</v>
      </c>
      <c r="N45">
        <v>10826</v>
      </c>
      <c r="R45">
        <v>660628.4</v>
      </c>
      <c r="S45">
        <v>3795531.45</v>
      </c>
      <c r="T45">
        <v>46140.65</v>
      </c>
      <c r="Y45">
        <v>68879</v>
      </c>
      <c r="Z45">
        <v>160</v>
      </c>
      <c r="AA45">
        <v>700</v>
      </c>
      <c r="AB45">
        <v>114775.34</v>
      </c>
      <c r="AC45">
        <v>0.01</v>
      </c>
    </row>
    <row r="46" spans="1:29" x14ac:dyDescent="0.25">
      <c r="A46" t="s">
        <v>2440</v>
      </c>
      <c r="B46">
        <v>551813.19999999995</v>
      </c>
      <c r="C46">
        <v>469290.9</v>
      </c>
      <c r="D46">
        <v>63879.3</v>
      </c>
      <c r="G46">
        <v>176295.83</v>
      </c>
      <c r="H46">
        <v>453167.7</v>
      </c>
      <c r="K46">
        <v>14160</v>
      </c>
      <c r="L46">
        <v>36570.5</v>
      </c>
      <c r="N46">
        <v>4586.78</v>
      </c>
      <c r="R46">
        <v>133167.82999999999</v>
      </c>
      <c r="S46">
        <v>1606269.64</v>
      </c>
      <c r="T46">
        <v>21041.71</v>
      </c>
      <c r="Y46">
        <v>7000</v>
      </c>
      <c r="Z46">
        <v>1000</v>
      </c>
      <c r="AB46">
        <v>93349.53</v>
      </c>
    </row>
    <row r="47" spans="1:29" x14ac:dyDescent="0.25">
      <c r="A47" t="s">
        <v>2441</v>
      </c>
      <c r="B47">
        <v>79686.59</v>
      </c>
      <c r="C47">
        <v>151975.9</v>
      </c>
      <c r="D47">
        <v>48647.53</v>
      </c>
      <c r="G47">
        <v>306481.44</v>
      </c>
      <c r="H47">
        <v>209136.38</v>
      </c>
      <c r="K47">
        <v>4500</v>
      </c>
      <c r="L47">
        <v>32778.559999999998</v>
      </c>
      <c r="N47">
        <v>11039</v>
      </c>
      <c r="R47">
        <v>-1853045.15</v>
      </c>
      <c r="S47">
        <v>2640334.33</v>
      </c>
      <c r="T47">
        <v>27835.02</v>
      </c>
      <c r="AB47">
        <v>67513.919999999998</v>
      </c>
    </row>
    <row r="48" spans="1:29" x14ac:dyDescent="0.25">
      <c r="A48" t="s">
        <v>2442</v>
      </c>
      <c r="B48">
        <v>807883.62</v>
      </c>
      <c r="C48">
        <v>92186.12</v>
      </c>
      <c r="D48">
        <v>24419.54</v>
      </c>
      <c r="G48">
        <v>835805.08</v>
      </c>
      <c r="H48">
        <v>210944.59</v>
      </c>
      <c r="K48">
        <v>10660</v>
      </c>
      <c r="L48">
        <v>24842.79</v>
      </c>
      <c r="N48">
        <v>2288</v>
      </c>
      <c r="R48">
        <v>-14944.82</v>
      </c>
      <c r="S48">
        <v>2029021.21</v>
      </c>
      <c r="T48">
        <v>16002.42</v>
      </c>
      <c r="Y48">
        <v>43940</v>
      </c>
      <c r="AB48">
        <v>52690.65</v>
      </c>
    </row>
    <row r="49" spans="1:30" x14ac:dyDescent="0.25">
      <c r="A49" t="s">
        <v>2443</v>
      </c>
      <c r="B49">
        <v>375945.46</v>
      </c>
      <c r="C49">
        <v>0</v>
      </c>
      <c r="D49">
        <v>35465.15</v>
      </c>
      <c r="G49">
        <v>1594034.45</v>
      </c>
      <c r="H49">
        <v>92636.94</v>
      </c>
      <c r="K49">
        <v>8800</v>
      </c>
      <c r="L49">
        <v>36825</v>
      </c>
      <c r="N49">
        <v>0</v>
      </c>
      <c r="R49">
        <v>1162092.07</v>
      </c>
      <c r="S49">
        <v>849648.43</v>
      </c>
      <c r="T49">
        <v>126631.4</v>
      </c>
      <c r="W49">
        <v>42710</v>
      </c>
      <c r="X49">
        <v>1500</v>
      </c>
      <c r="Y49">
        <v>54144</v>
      </c>
      <c r="AB49">
        <v>60552.84</v>
      </c>
      <c r="AC49">
        <v>15428.06</v>
      </c>
    </row>
    <row r="50" spans="1:30" x14ac:dyDescent="0.25">
      <c r="A50" t="s">
        <v>2444</v>
      </c>
      <c r="B50">
        <v>238562.62</v>
      </c>
      <c r="C50">
        <v>0</v>
      </c>
      <c r="D50">
        <v>42082.58</v>
      </c>
      <c r="G50">
        <v>151532.5</v>
      </c>
      <c r="H50">
        <v>79028.039999999994</v>
      </c>
      <c r="K50">
        <v>17080</v>
      </c>
      <c r="L50">
        <v>38845</v>
      </c>
      <c r="N50">
        <v>0</v>
      </c>
      <c r="P50">
        <v>57620</v>
      </c>
      <c r="R50">
        <v>145879.38</v>
      </c>
      <c r="S50">
        <v>236925.61</v>
      </c>
      <c r="T50">
        <v>115933.49</v>
      </c>
      <c r="W50">
        <v>174068.5</v>
      </c>
      <c r="X50">
        <v>36400</v>
      </c>
      <c r="Y50">
        <v>202474.5</v>
      </c>
      <c r="AB50">
        <v>105318.05</v>
      </c>
      <c r="AC50">
        <v>3753.69</v>
      </c>
    </row>
    <row r="51" spans="1:30" x14ac:dyDescent="0.25">
      <c r="A51" t="s">
        <v>2445</v>
      </c>
      <c r="B51">
        <v>327222.24</v>
      </c>
      <c r="C51">
        <v>0</v>
      </c>
      <c r="D51">
        <v>54153.75</v>
      </c>
      <c r="G51">
        <v>1200599.8899999999</v>
      </c>
      <c r="H51">
        <v>55476.5</v>
      </c>
      <c r="K51">
        <v>10555</v>
      </c>
      <c r="L51">
        <v>36551.360000000001</v>
      </c>
      <c r="N51">
        <v>0</v>
      </c>
      <c r="R51">
        <v>-431156.1</v>
      </c>
      <c r="S51">
        <v>1982889.72</v>
      </c>
      <c r="T51">
        <v>127857.87</v>
      </c>
      <c r="W51">
        <v>123189.5</v>
      </c>
      <c r="X51">
        <v>1500</v>
      </c>
      <c r="Y51">
        <v>134972.5</v>
      </c>
      <c r="Z51">
        <v>2460</v>
      </c>
      <c r="AB51">
        <v>64268.62</v>
      </c>
      <c r="AC51">
        <v>11233.85</v>
      </c>
      <c r="AD51">
        <v>1000</v>
      </c>
    </row>
    <row r="52" spans="1:30" x14ac:dyDescent="0.25">
      <c r="A52" t="s">
        <v>2446</v>
      </c>
      <c r="B52">
        <v>287919.24</v>
      </c>
      <c r="C52">
        <v>0</v>
      </c>
      <c r="D52">
        <v>53600.18</v>
      </c>
      <c r="G52">
        <v>162391.6</v>
      </c>
      <c r="H52">
        <v>87854.86</v>
      </c>
      <c r="K52">
        <v>12794</v>
      </c>
      <c r="L52">
        <v>26743.18</v>
      </c>
      <c r="N52">
        <v>0</v>
      </c>
      <c r="R52">
        <v>-1777310.37</v>
      </c>
      <c r="S52">
        <v>2283492.7400000002</v>
      </c>
      <c r="T52">
        <v>136411.26</v>
      </c>
      <c r="W52">
        <v>47292</v>
      </c>
      <c r="X52">
        <v>1500</v>
      </c>
      <c r="Y52">
        <v>80086</v>
      </c>
      <c r="AB52">
        <v>53880.14</v>
      </c>
      <c r="AC52">
        <v>5190.79</v>
      </c>
    </row>
    <row r="53" spans="1:30" x14ac:dyDescent="0.25">
      <c r="A53" t="s">
        <v>2447</v>
      </c>
      <c r="B53">
        <v>280075.99</v>
      </c>
      <c r="C53">
        <v>0</v>
      </c>
      <c r="D53">
        <v>11835.22</v>
      </c>
      <c r="G53">
        <v>152910.57999999999</v>
      </c>
      <c r="H53">
        <v>-183145.53</v>
      </c>
      <c r="K53">
        <v>8800</v>
      </c>
      <c r="L53">
        <v>14940</v>
      </c>
      <c r="N53">
        <v>0</v>
      </c>
      <c r="R53">
        <v>-160446.46</v>
      </c>
      <c r="S53">
        <v>355552.49</v>
      </c>
      <c r="T53">
        <v>121797.13</v>
      </c>
      <c r="W53">
        <v>87118.5</v>
      </c>
      <c r="Y53">
        <v>116592.5</v>
      </c>
      <c r="AB53">
        <v>32154.06</v>
      </c>
      <c r="AC53">
        <v>16338.84</v>
      </c>
      <c r="AD53">
        <v>1000</v>
      </c>
    </row>
    <row r="54" spans="1:30" x14ac:dyDescent="0.25">
      <c r="A54" t="s">
        <v>2448</v>
      </c>
      <c r="B54">
        <v>82336.039999999994</v>
      </c>
      <c r="C54">
        <v>477838.81</v>
      </c>
      <c r="D54">
        <v>19884.150000000001</v>
      </c>
      <c r="G54">
        <v>558219.05000000005</v>
      </c>
      <c r="H54">
        <v>125596.02</v>
      </c>
      <c r="K54">
        <v>34400</v>
      </c>
      <c r="L54">
        <v>82631.62</v>
      </c>
      <c r="N54">
        <v>1618.5</v>
      </c>
      <c r="R54">
        <v>587783.54</v>
      </c>
      <c r="S54">
        <v>547255.34</v>
      </c>
      <c r="T54">
        <v>96278.77</v>
      </c>
      <c r="U54">
        <v>79608</v>
      </c>
      <c r="W54">
        <v>187793</v>
      </c>
      <c r="X54">
        <v>30660</v>
      </c>
      <c r="Y54">
        <v>210253</v>
      </c>
      <c r="Z54">
        <v>160</v>
      </c>
      <c r="AA54">
        <v>368</v>
      </c>
      <c r="AB54">
        <v>166000.95000000001</v>
      </c>
      <c r="AC54">
        <v>7372.75</v>
      </c>
    </row>
    <row r="55" spans="1:30" x14ac:dyDescent="0.25">
      <c r="A55" t="s">
        <v>2449</v>
      </c>
      <c r="B55">
        <v>259783.67999999999</v>
      </c>
      <c r="C55">
        <v>460112.1</v>
      </c>
      <c r="D55">
        <v>23092.16</v>
      </c>
      <c r="G55">
        <v>56952.57</v>
      </c>
      <c r="H55">
        <v>57569.98</v>
      </c>
      <c r="K55">
        <v>36500</v>
      </c>
      <c r="L55">
        <v>161911.29</v>
      </c>
      <c r="N55">
        <v>357.12</v>
      </c>
      <c r="R55">
        <v>254445.24</v>
      </c>
      <c r="S55">
        <v>432862.99</v>
      </c>
      <c r="T55">
        <v>55058.33</v>
      </c>
      <c r="U55">
        <v>13500</v>
      </c>
      <c r="W55">
        <v>63507.5</v>
      </c>
      <c r="X55">
        <v>51362</v>
      </c>
      <c r="Y55">
        <v>98879.5</v>
      </c>
      <c r="Z55">
        <v>640</v>
      </c>
      <c r="AA55">
        <v>1736</v>
      </c>
      <c r="AB55">
        <v>107115.67</v>
      </c>
      <c r="AC55">
        <v>3622.81</v>
      </c>
    </row>
    <row r="56" spans="1:30" x14ac:dyDescent="0.25">
      <c r="A56" t="s">
        <v>2450</v>
      </c>
      <c r="B56">
        <v>241913.19</v>
      </c>
      <c r="C56">
        <v>100518.99</v>
      </c>
      <c r="D56">
        <v>20030.63</v>
      </c>
      <c r="G56">
        <v>248717.12</v>
      </c>
      <c r="H56">
        <v>43403.46</v>
      </c>
      <c r="K56">
        <v>34700</v>
      </c>
      <c r="L56">
        <v>108490.99</v>
      </c>
      <c r="N56">
        <v>6852.69</v>
      </c>
      <c r="R56">
        <v>-438101.38</v>
      </c>
      <c r="S56">
        <v>923490.75</v>
      </c>
      <c r="T56">
        <v>72900.350000000006</v>
      </c>
      <c r="U56">
        <v>291970</v>
      </c>
      <c r="W56">
        <v>110668.5</v>
      </c>
      <c r="X56">
        <v>3500</v>
      </c>
      <c r="Y56">
        <v>114168.5</v>
      </c>
      <c r="AB56">
        <v>341571.45</v>
      </c>
      <c r="AC56">
        <v>4023.56</v>
      </c>
      <c r="AD56">
        <v>125</v>
      </c>
    </row>
    <row r="57" spans="1:30" x14ac:dyDescent="0.25">
      <c r="A57" t="s">
        <v>2451</v>
      </c>
      <c r="B57">
        <v>641120.04</v>
      </c>
      <c r="C57">
        <v>274958.09999999998</v>
      </c>
      <c r="D57">
        <v>10809.21</v>
      </c>
      <c r="G57">
        <v>27133.09</v>
      </c>
      <c r="H57">
        <v>82229.86</v>
      </c>
      <c r="K57">
        <v>22500</v>
      </c>
      <c r="L57">
        <v>426860.93</v>
      </c>
      <c r="N57">
        <v>8010.56</v>
      </c>
      <c r="R57">
        <v>-22956.19</v>
      </c>
      <c r="S57">
        <v>606181.84</v>
      </c>
      <c r="T57">
        <v>55129.21</v>
      </c>
      <c r="U57">
        <v>38400</v>
      </c>
      <c r="W57">
        <v>38171</v>
      </c>
      <c r="X57">
        <v>53333</v>
      </c>
      <c r="Y57">
        <v>91293</v>
      </c>
      <c r="Z57">
        <v>320</v>
      </c>
      <c r="AA57">
        <v>1104</v>
      </c>
      <c r="AB57">
        <v>92488.57</v>
      </c>
      <c r="AC57">
        <v>3764.48</v>
      </c>
      <c r="AD57">
        <v>410</v>
      </c>
    </row>
    <row r="58" spans="1:30" x14ac:dyDescent="0.25">
      <c r="A58" t="s">
        <v>2452</v>
      </c>
      <c r="B58">
        <v>89580.09</v>
      </c>
      <c r="C58">
        <v>498797.32</v>
      </c>
      <c r="D58">
        <v>24652.25</v>
      </c>
      <c r="G58">
        <v>219923.49</v>
      </c>
      <c r="H58">
        <v>339313.85</v>
      </c>
      <c r="K58">
        <v>41200</v>
      </c>
      <c r="L58">
        <v>74182.47</v>
      </c>
      <c r="N58">
        <v>16683.05</v>
      </c>
      <c r="R58">
        <v>-690877.92</v>
      </c>
      <c r="S58">
        <v>1832865.74</v>
      </c>
      <c r="T58">
        <v>73067.7</v>
      </c>
      <c r="U58">
        <v>7500</v>
      </c>
      <c r="X58">
        <v>35250</v>
      </c>
      <c r="Y58">
        <v>35250</v>
      </c>
      <c r="Z58">
        <v>1200</v>
      </c>
      <c r="AA58">
        <v>2264</v>
      </c>
      <c r="AB58">
        <v>166420.67000000001</v>
      </c>
      <c r="AC58">
        <v>12469.37</v>
      </c>
    </row>
    <row r="59" spans="1:30" x14ac:dyDescent="0.25">
      <c r="A59" t="s">
        <v>2453</v>
      </c>
      <c r="B59">
        <v>175526.76</v>
      </c>
      <c r="C59">
        <v>0</v>
      </c>
      <c r="D59">
        <v>9357.82</v>
      </c>
      <c r="G59">
        <v>448348.35</v>
      </c>
      <c r="H59">
        <v>559142.06999999995</v>
      </c>
      <c r="L59">
        <v>37064.949999999997</v>
      </c>
      <c r="N59">
        <v>607</v>
      </c>
      <c r="P59">
        <v>31200</v>
      </c>
      <c r="R59">
        <v>-517655.39</v>
      </c>
      <c r="S59">
        <v>1701541.88</v>
      </c>
      <c r="T59">
        <v>9519.74</v>
      </c>
      <c r="X59">
        <v>2816</v>
      </c>
      <c r="Y59">
        <v>23875</v>
      </c>
      <c r="AA59">
        <v>2360</v>
      </c>
      <c r="AB59">
        <v>36374.949999999997</v>
      </c>
      <c r="AC59">
        <v>10109.23</v>
      </c>
    </row>
    <row r="60" spans="1:30" x14ac:dyDescent="0.25">
      <c r="A60" t="s">
        <v>2454</v>
      </c>
      <c r="B60">
        <v>451645.12</v>
      </c>
      <c r="C60">
        <v>0</v>
      </c>
      <c r="D60">
        <v>4820</v>
      </c>
      <c r="G60">
        <v>42698.67</v>
      </c>
      <c r="H60">
        <v>263438.28999999998</v>
      </c>
      <c r="K60">
        <v>20830</v>
      </c>
      <c r="L60">
        <v>37159.730000000003</v>
      </c>
      <c r="N60">
        <v>203.82</v>
      </c>
      <c r="P60">
        <v>818120</v>
      </c>
      <c r="R60">
        <v>-2068254.64</v>
      </c>
      <c r="S60">
        <v>2052419.41</v>
      </c>
      <c r="T60">
        <v>11175.72</v>
      </c>
      <c r="W60">
        <v>183090</v>
      </c>
      <c r="X60">
        <v>2496</v>
      </c>
      <c r="Y60">
        <v>191525</v>
      </c>
      <c r="Z60">
        <v>1791</v>
      </c>
      <c r="AA60">
        <v>488</v>
      </c>
      <c r="AB60">
        <v>95345.45</v>
      </c>
      <c r="AC60">
        <v>5488.51</v>
      </c>
    </row>
    <row r="61" spans="1:30" x14ac:dyDescent="0.25">
      <c r="A61" t="s">
        <v>2455</v>
      </c>
      <c r="B61">
        <v>726252.3</v>
      </c>
      <c r="C61">
        <v>0</v>
      </c>
      <c r="D61">
        <v>7012.49</v>
      </c>
      <c r="G61">
        <v>163916.82</v>
      </c>
      <c r="H61">
        <v>1030736.32</v>
      </c>
      <c r="K61">
        <v>0</v>
      </c>
      <c r="L61">
        <v>378444.93</v>
      </c>
      <c r="N61">
        <v>1233.99</v>
      </c>
      <c r="R61">
        <v>-375413.83</v>
      </c>
      <c r="S61">
        <v>2038156.59</v>
      </c>
      <c r="T61">
        <v>9656.49</v>
      </c>
      <c r="W61">
        <v>124400</v>
      </c>
      <c r="X61">
        <v>3520</v>
      </c>
      <c r="Y61">
        <v>195615</v>
      </c>
      <c r="AB61">
        <v>43982.03</v>
      </c>
      <c r="AC61">
        <v>12483.21</v>
      </c>
    </row>
    <row r="62" spans="1:30" x14ac:dyDescent="0.25">
      <c r="A62" t="s">
        <v>2456</v>
      </c>
      <c r="B62">
        <v>269240.59000000003</v>
      </c>
      <c r="C62">
        <v>0</v>
      </c>
      <c r="D62">
        <v>3000</v>
      </c>
      <c r="G62">
        <v>605337.56999999995</v>
      </c>
      <c r="H62">
        <v>151908.54</v>
      </c>
      <c r="L62">
        <v>6379.03</v>
      </c>
      <c r="N62">
        <v>1267</v>
      </c>
      <c r="R62">
        <v>-932534</v>
      </c>
      <c r="S62">
        <v>2089445.48</v>
      </c>
      <c r="T62">
        <v>10624.87</v>
      </c>
      <c r="W62">
        <v>122790</v>
      </c>
      <c r="X62">
        <v>3704</v>
      </c>
      <c r="Y62">
        <v>169245</v>
      </c>
      <c r="Z62">
        <v>1956</v>
      </c>
      <c r="AB62">
        <v>83487.899999999994</v>
      </c>
      <c r="AC62">
        <v>17500.78</v>
      </c>
    </row>
    <row r="63" spans="1:30" x14ac:dyDescent="0.25">
      <c r="A63" t="s">
        <v>2457</v>
      </c>
      <c r="B63">
        <v>261948.41</v>
      </c>
      <c r="C63">
        <v>0</v>
      </c>
      <c r="D63">
        <v>2000</v>
      </c>
      <c r="E63">
        <v>0</v>
      </c>
      <c r="F63">
        <v>0</v>
      </c>
      <c r="G63">
        <v>137462.34</v>
      </c>
      <c r="H63">
        <v>166442.07</v>
      </c>
      <c r="I63">
        <v>0</v>
      </c>
      <c r="J63">
        <v>0</v>
      </c>
      <c r="K63">
        <v>0</v>
      </c>
      <c r="L63">
        <v>32994.43</v>
      </c>
      <c r="M63">
        <v>0</v>
      </c>
      <c r="N63">
        <v>7040.68</v>
      </c>
      <c r="O63">
        <v>0</v>
      </c>
      <c r="P63">
        <v>0</v>
      </c>
      <c r="Q63">
        <v>0</v>
      </c>
      <c r="R63">
        <v>-215509.72</v>
      </c>
      <c r="S63">
        <v>788047.76</v>
      </c>
      <c r="T63">
        <v>5876.56</v>
      </c>
      <c r="W63">
        <v>71210</v>
      </c>
      <c r="Y63">
        <v>80398</v>
      </c>
      <c r="Z63">
        <v>1506</v>
      </c>
      <c r="AB63">
        <v>32120.99</v>
      </c>
      <c r="AC63">
        <v>7781.9</v>
      </c>
      <c r="AD63">
        <v>0</v>
      </c>
    </row>
    <row r="64" spans="1:30" x14ac:dyDescent="0.25">
      <c r="A64" t="s">
        <v>2458</v>
      </c>
      <c r="B64">
        <v>556022.35</v>
      </c>
      <c r="C64">
        <v>0</v>
      </c>
      <c r="D64">
        <v>17261.13</v>
      </c>
      <c r="G64">
        <v>18987.84</v>
      </c>
      <c r="H64">
        <v>309169.5</v>
      </c>
      <c r="L64">
        <v>35173.49</v>
      </c>
      <c r="N64">
        <v>897</v>
      </c>
      <c r="P64">
        <v>33600</v>
      </c>
      <c r="R64">
        <v>759794.04</v>
      </c>
      <c r="S64">
        <v>123193.16</v>
      </c>
      <c r="T64">
        <v>4162.8900000000003</v>
      </c>
      <c r="W64">
        <v>22910</v>
      </c>
      <c r="X64">
        <v>352</v>
      </c>
      <c r="Y64">
        <v>39285</v>
      </c>
      <c r="Z64">
        <v>2347</v>
      </c>
      <c r="AB64">
        <v>21590.01</v>
      </c>
      <c r="AC64">
        <v>15419.75</v>
      </c>
    </row>
    <row r="65" spans="1:30" x14ac:dyDescent="0.25">
      <c r="A65" t="s">
        <v>2459</v>
      </c>
      <c r="B65">
        <v>433349.69</v>
      </c>
      <c r="C65">
        <v>0</v>
      </c>
      <c r="D65">
        <v>6700</v>
      </c>
      <c r="G65">
        <v>200944.06</v>
      </c>
      <c r="H65">
        <v>114548.45</v>
      </c>
      <c r="L65">
        <v>33845.83</v>
      </c>
      <c r="N65">
        <v>123</v>
      </c>
      <c r="R65">
        <v>-1344836.38</v>
      </c>
      <c r="S65">
        <v>2101746.27</v>
      </c>
      <c r="T65">
        <v>11639.38</v>
      </c>
      <c r="W65">
        <v>131570</v>
      </c>
      <c r="Y65">
        <v>140758</v>
      </c>
      <c r="AB65">
        <v>31784.21</v>
      </c>
      <c r="AC65">
        <v>6003.69</v>
      </c>
    </row>
    <row r="66" spans="1:30" x14ac:dyDescent="0.25">
      <c r="A66" t="s">
        <v>2460</v>
      </c>
      <c r="B66">
        <v>363192.86</v>
      </c>
      <c r="C66">
        <v>0</v>
      </c>
      <c r="D66">
        <v>37959.9</v>
      </c>
      <c r="E66">
        <v>0</v>
      </c>
      <c r="F66">
        <v>0</v>
      </c>
      <c r="G66">
        <v>757939.06</v>
      </c>
      <c r="H66">
        <v>557538.06000000006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705594.93</v>
      </c>
      <c r="S66">
        <v>1047464</v>
      </c>
      <c r="T66">
        <v>11685.41</v>
      </c>
      <c r="W66">
        <v>77380</v>
      </c>
      <c r="Y66">
        <v>78380</v>
      </c>
      <c r="AB66">
        <v>38981.410000000003</v>
      </c>
      <c r="AC66">
        <v>8133.05</v>
      </c>
    </row>
    <row r="67" spans="1:30" x14ac:dyDescent="0.25">
      <c r="A67" t="s">
        <v>2461</v>
      </c>
      <c r="B67">
        <v>34943.81</v>
      </c>
      <c r="C67">
        <v>0</v>
      </c>
      <c r="D67">
        <v>34830.51</v>
      </c>
      <c r="G67">
        <v>1616269.32</v>
      </c>
      <c r="H67">
        <v>-2388364.91</v>
      </c>
      <c r="R67">
        <v>-1880086.97</v>
      </c>
      <c r="S67">
        <v>1212550.31</v>
      </c>
      <c r="T67">
        <v>23777.74</v>
      </c>
      <c r="W67">
        <v>301742.7</v>
      </c>
      <c r="Y67">
        <v>301742.7</v>
      </c>
      <c r="AB67">
        <v>31817.31</v>
      </c>
      <c r="AC67">
        <v>26745.040000000001</v>
      </c>
    </row>
    <row r="68" spans="1:30" x14ac:dyDescent="0.25">
      <c r="A68" t="s">
        <v>2462</v>
      </c>
      <c r="B68">
        <v>92718.37</v>
      </c>
      <c r="C68">
        <v>0</v>
      </c>
      <c r="D68">
        <v>279217.63</v>
      </c>
      <c r="G68">
        <v>3936038.31</v>
      </c>
      <c r="H68">
        <v>620124.03</v>
      </c>
      <c r="N68">
        <v>0</v>
      </c>
      <c r="R68">
        <v>4172905.5</v>
      </c>
      <c r="S68">
        <v>1047464</v>
      </c>
      <c r="T68">
        <v>117089</v>
      </c>
      <c r="X68">
        <v>1120</v>
      </c>
      <c r="Y68">
        <v>30961</v>
      </c>
      <c r="AB68">
        <v>332230.83</v>
      </c>
      <c r="AC68">
        <v>47288.33</v>
      </c>
    </row>
    <row r="69" spans="1:30" x14ac:dyDescent="0.25">
      <c r="A69" t="s">
        <v>2463</v>
      </c>
      <c r="B69">
        <v>207999.19</v>
      </c>
      <c r="C69">
        <v>0</v>
      </c>
      <c r="D69">
        <v>131063.94</v>
      </c>
      <c r="E69">
        <v>0</v>
      </c>
      <c r="F69">
        <v>0</v>
      </c>
      <c r="G69">
        <v>680250.21</v>
      </c>
      <c r="H69">
        <v>732846.75</v>
      </c>
      <c r="I69">
        <v>0</v>
      </c>
      <c r="J69">
        <v>0</v>
      </c>
      <c r="K69">
        <v>0</v>
      </c>
      <c r="L69">
        <v>0</v>
      </c>
      <c r="M69">
        <v>0</v>
      </c>
      <c r="N69">
        <v>2382.3200000000002</v>
      </c>
      <c r="O69">
        <v>0</v>
      </c>
      <c r="P69">
        <v>0</v>
      </c>
      <c r="Q69">
        <v>0</v>
      </c>
      <c r="R69">
        <v>-748375.42</v>
      </c>
      <c r="S69">
        <v>2617329.11</v>
      </c>
      <c r="T69">
        <v>16600</v>
      </c>
      <c r="W69">
        <v>207920</v>
      </c>
      <c r="Y69">
        <v>255507</v>
      </c>
      <c r="AB69">
        <v>56720.35</v>
      </c>
      <c r="AC69">
        <v>31468.57</v>
      </c>
    </row>
    <row r="70" spans="1:30" x14ac:dyDescent="0.25">
      <c r="A70" t="s">
        <v>2464</v>
      </c>
      <c r="B70">
        <v>580911.21</v>
      </c>
      <c r="C70">
        <v>3720</v>
      </c>
      <c r="D70">
        <v>181643.83</v>
      </c>
      <c r="E70">
        <v>0</v>
      </c>
      <c r="F70">
        <v>0</v>
      </c>
      <c r="G70">
        <v>-12188332.24</v>
      </c>
      <c r="H70">
        <v>-6752951.5700000003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-19144409.559999999</v>
      </c>
      <c r="S70">
        <v>1047464</v>
      </c>
      <c r="T70">
        <v>6015.29</v>
      </c>
      <c r="Y70">
        <v>20165</v>
      </c>
      <c r="AB70">
        <v>26644.79</v>
      </c>
      <c r="AC70">
        <v>37268.71</v>
      </c>
    </row>
    <row r="71" spans="1:30" x14ac:dyDescent="0.25">
      <c r="A71" t="s">
        <v>2465</v>
      </c>
      <c r="B71">
        <v>170830.4</v>
      </c>
      <c r="C71">
        <v>3000</v>
      </c>
      <c r="D71">
        <v>1251166.78</v>
      </c>
      <c r="E71">
        <v>0</v>
      </c>
      <c r="F71">
        <v>0</v>
      </c>
      <c r="G71">
        <v>1358690.59</v>
      </c>
      <c r="H71">
        <v>587452.21</v>
      </c>
      <c r="I71">
        <v>0</v>
      </c>
      <c r="J71">
        <v>0</v>
      </c>
      <c r="K71">
        <v>0</v>
      </c>
      <c r="L71">
        <v>0</v>
      </c>
      <c r="M71">
        <v>0</v>
      </c>
      <c r="N71">
        <v>1211.58</v>
      </c>
      <c r="O71">
        <v>0</v>
      </c>
      <c r="P71">
        <v>0</v>
      </c>
      <c r="Q71">
        <v>0</v>
      </c>
      <c r="R71">
        <v>2244837.81</v>
      </c>
      <c r="S71">
        <v>1215671.21</v>
      </c>
      <c r="T71">
        <v>4331</v>
      </c>
      <c r="W71">
        <v>224007.39</v>
      </c>
      <c r="Y71">
        <v>242186.39</v>
      </c>
      <c r="AB71">
        <v>48653.45</v>
      </c>
      <c r="AC71">
        <v>28079.17</v>
      </c>
    </row>
    <row r="72" spans="1:30" x14ac:dyDescent="0.25">
      <c r="A72" t="s">
        <v>2466</v>
      </c>
      <c r="B72">
        <v>283915.17</v>
      </c>
      <c r="C72">
        <v>0</v>
      </c>
      <c r="D72">
        <v>430332.59</v>
      </c>
      <c r="G72">
        <v>535921.38</v>
      </c>
      <c r="H72">
        <v>-223333.97</v>
      </c>
      <c r="N72">
        <v>0</v>
      </c>
      <c r="R72">
        <v>-616029.73</v>
      </c>
      <c r="S72">
        <v>1684096.73</v>
      </c>
      <c r="T72">
        <v>10036.799999999999</v>
      </c>
      <c r="Y72">
        <v>16711</v>
      </c>
      <c r="AB72">
        <v>28021.439999999999</v>
      </c>
      <c r="AC72">
        <v>6536.19</v>
      </c>
    </row>
    <row r="73" spans="1:30" x14ac:dyDescent="0.25">
      <c r="A73" t="s">
        <v>2467</v>
      </c>
      <c r="B73">
        <v>105148.15</v>
      </c>
      <c r="C73">
        <v>0</v>
      </c>
      <c r="D73">
        <v>436152.13</v>
      </c>
      <c r="G73">
        <v>3331195.2</v>
      </c>
      <c r="H73">
        <v>6488221.3700000001</v>
      </c>
      <c r="N73">
        <v>254.95</v>
      </c>
      <c r="R73">
        <v>7669961.29</v>
      </c>
      <c r="S73">
        <v>2812906.16</v>
      </c>
      <c r="T73">
        <v>13201.42</v>
      </c>
      <c r="Y73">
        <v>19466</v>
      </c>
      <c r="AB73">
        <v>114416.11</v>
      </c>
      <c r="AC73">
        <v>1724.86</v>
      </c>
    </row>
    <row r="74" spans="1:30" x14ac:dyDescent="0.25">
      <c r="A74" t="s">
        <v>2468</v>
      </c>
      <c r="B74">
        <v>135455.81</v>
      </c>
      <c r="C74">
        <v>0</v>
      </c>
      <c r="D74">
        <v>1324454.29</v>
      </c>
      <c r="E74">
        <v>0</v>
      </c>
      <c r="F74">
        <v>0</v>
      </c>
      <c r="G74">
        <v>2075779.33</v>
      </c>
      <c r="H74">
        <v>349151.28</v>
      </c>
      <c r="I74">
        <v>0</v>
      </c>
      <c r="J74">
        <v>0</v>
      </c>
      <c r="K74">
        <v>0</v>
      </c>
      <c r="L74">
        <v>18.5</v>
      </c>
      <c r="M74">
        <v>0</v>
      </c>
      <c r="N74">
        <v>0</v>
      </c>
      <c r="O74">
        <v>0</v>
      </c>
      <c r="P74">
        <v>0</v>
      </c>
      <c r="Q74">
        <v>0</v>
      </c>
      <c r="R74">
        <v>2897613.67</v>
      </c>
      <c r="S74">
        <v>1047464</v>
      </c>
      <c r="T74">
        <v>8859.6200000000008</v>
      </c>
      <c r="W74">
        <v>0</v>
      </c>
      <c r="Y74">
        <v>23555</v>
      </c>
      <c r="AB74">
        <v>31820.720000000001</v>
      </c>
      <c r="AC74">
        <v>13739.36</v>
      </c>
    </row>
    <row r="75" spans="1:30" x14ac:dyDescent="0.25">
      <c r="A75" t="s">
        <v>2469</v>
      </c>
      <c r="B75">
        <v>296762.76</v>
      </c>
      <c r="C75">
        <v>0</v>
      </c>
      <c r="D75">
        <v>21928.21</v>
      </c>
      <c r="E75">
        <v>0</v>
      </c>
      <c r="F75">
        <v>0</v>
      </c>
      <c r="G75">
        <v>-34087850.659999996</v>
      </c>
      <c r="H75">
        <v>943168.24</v>
      </c>
      <c r="I75">
        <v>0</v>
      </c>
      <c r="J75">
        <v>0</v>
      </c>
      <c r="K75">
        <v>1980</v>
      </c>
      <c r="L75">
        <v>0</v>
      </c>
      <c r="M75">
        <v>0</v>
      </c>
      <c r="N75">
        <v>0</v>
      </c>
      <c r="O75">
        <v>0</v>
      </c>
      <c r="P75">
        <v>1118004</v>
      </c>
      <c r="Q75">
        <v>0</v>
      </c>
      <c r="R75">
        <v>-35204614</v>
      </c>
      <c r="S75">
        <v>1334838.29</v>
      </c>
      <c r="T75">
        <v>10176.209999999999</v>
      </c>
      <c r="Y75">
        <v>18596</v>
      </c>
      <c r="AB75">
        <v>44185.15</v>
      </c>
      <c r="AC75">
        <v>23594.799999999999</v>
      </c>
    </row>
    <row r="76" spans="1:30" x14ac:dyDescent="0.25">
      <c r="A76" t="s">
        <v>2470</v>
      </c>
      <c r="B76">
        <v>132362.64000000001</v>
      </c>
      <c r="C76">
        <v>363449.62</v>
      </c>
      <c r="D76">
        <v>33130.5</v>
      </c>
      <c r="G76">
        <v>3483884.14</v>
      </c>
      <c r="H76">
        <v>1084211.74</v>
      </c>
      <c r="N76">
        <v>0</v>
      </c>
      <c r="R76">
        <v>3923550.12</v>
      </c>
      <c r="S76">
        <v>1047464</v>
      </c>
      <c r="T76">
        <v>363699.62</v>
      </c>
      <c r="Y76">
        <v>56356</v>
      </c>
      <c r="Z76">
        <v>592</v>
      </c>
      <c r="AB76">
        <v>56923.9</v>
      </c>
      <c r="AC76">
        <v>18509.12</v>
      </c>
      <c r="AD76">
        <v>105294.08</v>
      </c>
    </row>
    <row r="77" spans="1:30" x14ac:dyDescent="0.25">
      <c r="A77" t="s">
        <v>2471</v>
      </c>
      <c r="B77">
        <v>136234.42000000001</v>
      </c>
      <c r="C77">
        <v>0</v>
      </c>
      <c r="D77">
        <v>174306.19</v>
      </c>
      <c r="G77">
        <v>4071486.71</v>
      </c>
      <c r="H77">
        <v>-25433.82</v>
      </c>
      <c r="N77">
        <v>0</v>
      </c>
      <c r="R77">
        <v>3393253.93</v>
      </c>
      <c r="S77">
        <v>1047464</v>
      </c>
      <c r="T77">
        <v>113637.62</v>
      </c>
      <c r="Y77">
        <v>28251</v>
      </c>
      <c r="AB77">
        <v>72725.37</v>
      </c>
      <c r="AC77">
        <v>96785.68</v>
      </c>
    </row>
    <row r="78" spans="1:30" x14ac:dyDescent="0.25">
      <c r="A78" t="s">
        <v>2472</v>
      </c>
      <c r="B78">
        <v>82028.41</v>
      </c>
      <c r="C78">
        <v>0</v>
      </c>
      <c r="D78">
        <v>768915.21</v>
      </c>
      <c r="E78">
        <v>0</v>
      </c>
      <c r="F78">
        <v>0</v>
      </c>
      <c r="G78">
        <v>582042.22</v>
      </c>
      <c r="H78">
        <v>-194268.84</v>
      </c>
      <c r="I78">
        <v>0</v>
      </c>
      <c r="J78">
        <v>0</v>
      </c>
      <c r="K78">
        <v>0</v>
      </c>
      <c r="L78">
        <v>37</v>
      </c>
      <c r="M78">
        <v>0</v>
      </c>
      <c r="N78">
        <v>1523</v>
      </c>
      <c r="O78">
        <v>0</v>
      </c>
      <c r="P78">
        <v>0</v>
      </c>
      <c r="Q78">
        <v>0</v>
      </c>
      <c r="R78">
        <v>-365730.79</v>
      </c>
      <c r="S78">
        <v>1768225.65</v>
      </c>
      <c r="T78">
        <v>9344.66</v>
      </c>
      <c r="V78">
        <v>0</v>
      </c>
      <c r="Y78">
        <v>31969</v>
      </c>
      <c r="AB78">
        <v>51877.03</v>
      </c>
      <c r="AC78">
        <v>41597.49</v>
      </c>
      <c r="AD78">
        <v>49239</v>
      </c>
    </row>
    <row r="79" spans="1:30" x14ac:dyDescent="0.25">
      <c r="A79" t="s">
        <v>2473</v>
      </c>
      <c r="B79">
        <v>2106103.58</v>
      </c>
      <c r="C79">
        <v>638067.98</v>
      </c>
      <c r="D79">
        <v>196962.9</v>
      </c>
      <c r="G79">
        <v>606127.07999999996</v>
      </c>
      <c r="H79">
        <v>-1247230.45</v>
      </c>
      <c r="N79">
        <v>15725.79</v>
      </c>
      <c r="R79">
        <v>150758.76</v>
      </c>
      <c r="S79">
        <v>2439714</v>
      </c>
      <c r="T79">
        <v>78738</v>
      </c>
      <c r="W79">
        <v>91120</v>
      </c>
      <c r="Y79">
        <v>260630</v>
      </c>
      <c r="AB79">
        <v>179890</v>
      </c>
      <c r="AC79">
        <v>22505.46</v>
      </c>
      <c r="AD79">
        <v>13000</v>
      </c>
    </row>
    <row r="80" spans="1:30" x14ac:dyDescent="0.25">
      <c r="A80" t="s">
        <v>2474</v>
      </c>
      <c r="B80">
        <v>236930.51</v>
      </c>
      <c r="C80">
        <v>131888.69</v>
      </c>
      <c r="D80">
        <v>483259.89</v>
      </c>
      <c r="G80">
        <v>252779.46</v>
      </c>
      <c r="H80">
        <v>-28174.880000000001</v>
      </c>
      <c r="L80">
        <v>83699.539999999994</v>
      </c>
      <c r="N80">
        <v>6137</v>
      </c>
      <c r="R80">
        <v>-1913671.59</v>
      </c>
      <c r="S80">
        <v>3137825</v>
      </c>
      <c r="T80">
        <v>128429.65</v>
      </c>
      <c r="W80">
        <v>195530</v>
      </c>
      <c r="X80">
        <v>3000</v>
      </c>
      <c r="Y80">
        <v>238023</v>
      </c>
      <c r="AB80">
        <v>306000</v>
      </c>
      <c r="AC80">
        <v>7242.93</v>
      </c>
      <c r="AD80">
        <v>13000</v>
      </c>
    </row>
    <row r="81" spans="1:30" x14ac:dyDescent="0.25">
      <c r="A81" t="s">
        <v>2475</v>
      </c>
      <c r="B81">
        <v>529319.55000000005</v>
      </c>
      <c r="C81">
        <v>83190</v>
      </c>
      <c r="D81">
        <v>249945.18</v>
      </c>
      <c r="G81">
        <v>3965249.28</v>
      </c>
      <c r="H81">
        <v>85568.25</v>
      </c>
      <c r="L81">
        <v>93508.46</v>
      </c>
      <c r="N81">
        <v>12798.04</v>
      </c>
      <c r="R81">
        <v>3226056.06</v>
      </c>
      <c r="S81">
        <v>1687514</v>
      </c>
      <c r="T81">
        <v>2836</v>
      </c>
      <c r="W81">
        <v>144930</v>
      </c>
      <c r="X81">
        <v>28500</v>
      </c>
      <c r="Y81">
        <v>221856</v>
      </c>
      <c r="AB81">
        <v>36978</v>
      </c>
      <c r="AC81">
        <v>24036.3</v>
      </c>
    </row>
    <row r="82" spans="1:30" x14ac:dyDescent="0.25">
      <c r="A82" t="s">
        <v>2476</v>
      </c>
      <c r="B82">
        <v>529697.29</v>
      </c>
      <c r="C82">
        <v>0</v>
      </c>
      <c r="D82">
        <v>20104.740000000002</v>
      </c>
      <c r="G82">
        <v>87893.73</v>
      </c>
      <c r="H82">
        <v>50392.77</v>
      </c>
      <c r="L82">
        <v>24200</v>
      </c>
      <c r="N82">
        <v>36.5</v>
      </c>
      <c r="R82">
        <v>-1628534.45</v>
      </c>
      <c r="S82">
        <v>2346487</v>
      </c>
      <c r="T82">
        <v>11746.56</v>
      </c>
      <c r="W82">
        <v>149150.96</v>
      </c>
      <c r="X82">
        <v>2240</v>
      </c>
      <c r="Y82">
        <v>179150.96</v>
      </c>
      <c r="AB82">
        <v>32072.06</v>
      </c>
      <c r="AC82">
        <v>6015.02</v>
      </c>
    </row>
    <row r="83" spans="1:30" x14ac:dyDescent="0.25">
      <c r="A83" t="s">
        <v>2477</v>
      </c>
      <c r="B83">
        <v>580543.36</v>
      </c>
      <c r="C83">
        <v>0</v>
      </c>
      <c r="D83">
        <v>57926.81</v>
      </c>
      <c r="G83">
        <v>462614.57</v>
      </c>
      <c r="H83">
        <v>585382.06999999995</v>
      </c>
      <c r="K83">
        <v>0</v>
      </c>
      <c r="L83">
        <v>25710.69</v>
      </c>
      <c r="N83">
        <v>18.5</v>
      </c>
      <c r="R83">
        <v>-383957.97</v>
      </c>
      <c r="S83">
        <v>2125037.4300000002</v>
      </c>
      <c r="T83">
        <v>34011.17</v>
      </c>
      <c r="W83">
        <v>143769</v>
      </c>
      <c r="Y83">
        <v>197069</v>
      </c>
      <c r="AB83">
        <v>37712.71</v>
      </c>
      <c r="AC83">
        <v>23340.3</v>
      </c>
    </row>
    <row r="84" spans="1:30" x14ac:dyDescent="0.25">
      <c r="A84" t="s">
        <v>2478</v>
      </c>
      <c r="B84">
        <v>669965.11</v>
      </c>
      <c r="C84">
        <v>0</v>
      </c>
      <c r="D84">
        <v>14130.14</v>
      </c>
      <c r="G84">
        <v>3411002.35</v>
      </c>
      <c r="H84">
        <v>105917.51</v>
      </c>
      <c r="L84">
        <v>45900</v>
      </c>
      <c r="M84">
        <v>4800</v>
      </c>
      <c r="N84">
        <v>519.54999999999995</v>
      </c>
      <c r="R84">
        <v>3060603.74</v>
      </c>
      <c r="S84">
        <v>1196485.3400000001</v>
      </c>
      <c r="T84">
        <v>25148.37</v>
      </c>
      <c r="W84">
        <v>171297</v>
      </c>
      <c r="Y84">
        <v>199927</v>
      </c>
      <c r="AB84">
        <v>70575.19</v>
      </c>
      <c r="AC84">
        <v>33236.699999999997</v>
      </c>
    </row>
    <row r="85" spans="1:30" x14ac:dyDescent="0.25">
      <c r="A85" t="s">
        <v>2479</v>
      </c>
      <c r="B85">
        <v>264080.24</v>
      </c>
      <c r="C85">
        <v>0</v>
      </c>
      <c r="D85">
        <v>6562.26</v>
      </c>
      <c r="G85">
        <v>124875.2</v>
      </c>
      <c r="H85">
        <v>71772.33</v>
      </c>
      <c r="L85">
        <v>38568.42</v>
      </c>
      <c r="N85">
        <v>0</v>
      </c>
      <c r="R85">
        <v>-655580</v>
      </c>
      <c r="S85">
        <v>1169639.49</v>
      </c>
      <c r="T85">
        <v>6331.23</v>
      </c>
      <c r="W85">
        <v>81044.5</v>
      </c>
      <c r="X85">
        <v>2240</v>
      </c>
      <c r="Y85">
        <v>122444.5</v>
      </c>
      <c r="AB85">
        <v>46539.62</v>
      </c>
      <c r="AC85">
        <v>5969.49</v>
      </c>
    </row>
    <row r="86" spans="1:30" x14ac:dyDescent="0.25">
      <c r="A86" t="s">
        <v>2480</v>
      </c>
      <c r="B86">
        <v>2047366.94</v>
      </c>
      <c r="C86">
        <v>48904.88</v>
      </c>
      <c r="D86">
        <v>33696.65</v>
      </c>
      <c r="G86">
        <v>1646308.13</v>
      </c>
      <c r="H86">
        <v>391341.79</v>
      </c>
      <c r="K86">
        <v>0</v>
      </c>
      <c r="L86">
        <v>80500</v>
      </c>
      <c r="M86">
        <v>1681162</v>
      </c>
      <c r="N86">
        <v>802.53</v>
      </c>
      <c r="R86">
        <v>1961749.11</v>
      </c>
      <c r="S86">
        <v>620039.24</v>
      </c>
      <c r="T86">
        <v>24781.13</v>
      </c>
      <c r="W86">
        <v>265031.59999999998</v>
      </c>
      <c r="X86">
        <v>9080</v>
      </c>
      <c r="Y86">
        <v>315964.59999999998</v>
      </c>
      <c r="AB86">
        <v>117826.1</v>
      </c>
      <c r="AC86">
        <v>41736.519999999997</v>
      </c>
    </row>
    <row r="87" spans="1:30" x14ac:dyDescent="0.25">
      <c r="A87" t="s">
        <v>2481</v>
      </c>
      <c r="B87">
        <v>305328.7</v>
      </c>
      <c r="C87">
        <v>0</v>
      </c>
      <c r="D87">
        <v>3091.5</v>
      </c>
      <c r="G87">
        <v>409644.94</v>
      </c>
      <c r="H87">
        <v>67601.539999999994</v>
      </c>
      <c r="N87">
        <v>0</v>
      </c>
      <c r="R87">
        <v>-234287.49</v>
      </c>
      <c r="S87">
        <v>1131001.29</v>
      </c>
      <c r="T87">
        <v>10347.02</v>
      </c>
      <c r="W87">
        <v>114122</v>
      </c>
      <c r="Y87">
        <v>170576</v>
      </c>
      <c r="AB87">
        <v>57248.62</v>
      </c>
      <c r="AC87">
        <v>7691.52</v>
      </c>
    </row>
    <row r="88" spans="1:30" x14ac:dyDescent="0.25">
      <c r="A88" t="s">
        <v>2482</v>
      </c>
      <c r="B88">
        <v>290507.33</v>
      </c>
      <c r="C88">
        <v>109.6</v>
      </c>
      <c r="D88">
        <v>18118.7</v>
      </c>
      <c r="G88">
        <v>207195.7</v>
      </c>
      <c r="H88">
        <v>350758.72</v>
      </c>
      <c r="K88">
        <v>0</v>
      </c>
      <c r="L88">
        <v>219282</v>
      </c>
      <c r="N88">
        <v>0</v>
      </c>
      <c r="R88">
        <v>-1631251.01</v>
      </c>
      <c r="S88">
        <v>2353915.73</v>
      </c>
      <c r="T88">
        <v>6031.56</v>
      </c>
      <c r="Y88">
        <v>19560</v>
      </c>
      <c r="AB88">
        <v>44634</v>
      </c>
      <c r="AC88">
        <v>17094.23</v>
      </c>
    </row>
    <row r="89" spans="1:30" x14ac:dyDescent="0.25">
      <c r="A89" t="s">
        <v>2483</v>
      </c>
      <c r="B89">
        <v>1162636.55</v>
      </c>
      <c r="C89">
        <v>18722.55</v>
      </c>
      <c r="D89">
        <v>93502.97</v>
      </c>
      <c r="G89">
        <v>3012287.86</v>
      </c>
      <c r="H89">
        <v>1164425.6000000001</v>
      </c>
      <c r="K89">
        <v>0</v>
      </c>
      <c r="L89">
        <v>961411.4</v>
      </c>
      <c r="M89">
        <v>5120</v>
      </c>
      <c r="N89">
        <v>70.22</v>
      </c>
      <c r="R89">
        <v>3329992.88</v>
      </c>
      <c r="S89">
        <v>1221990.08</v>
      </c>
      <c r="T89">
        <v>44890.76</v>
      </c>
      <c r="W89">
        <v>154700</v>
      </c>
      <c r="Y89">
        <v>172330</v>
      </c>
      <c r="AB89">
        <v>90909.78</v>
      </c>
      <c r="AC89">
        <v>3360.03</v>
      </c>
    </row>
    <row r="90" spans="1:30" x14ac:dyDescent="0.25">
      <c r="A90" t="s">
        <v>2484</v>
      </c>
      <c r="B90">
        <v>615275.9</v>
      </c>
      <c r="C90">
        <v>0</v>
      </c>
      <c r="D90">
        <v>102531.52</v>
      </c>
      <c r="G90">
        <v>74937.61</v>
      </c>
      <c r="H90">
        <v>542165.64</v>
      </c>
      <c r="L90">
        <v>49750</v>
      </c>
      <c r="N90">
        <v>0</v>
      </c>
      <c r="R90">
        <v>157694.97</v>
      </c>
      <c r="S90">
        <v>1247302.3600000001</v>
      </c>
      <c r="T90">
        <v>8552.58</v>
      </c>
      <c r="Y90">
        <v>50900</v>
      </c>
      <c r="AB90">
        <v>57724.35</v>
      </c>
      <c r="AC90">
        <v>19544.89</v>
      </c>
      <c r="AD90">
        <v>220</v>
      </c>
    </row>
    <row r="91" spans="1:30" x14ac:dyDescent="0.25">
      <c r="A91" t="s">
        <v>2485</v>
      </c>
      <c r="B91">
        <v>766325.35</v>
      </c>
      <c r="C91">
        <v>2553</v>
      </c>
      <c r="D91">
        <v>61678.23</v>
      </c>
      <c r="G91">
        <v>161060.75</v>
      </c>
      <c r="H91">
        <v>234719.79</v>
      </c>
      <c r="K91">
        <v>0</v>
      </c>
      <c r="L91">
        <v>55949.99</v>
      </c>
      <c r="N91">
        <v>6340.4</v>
      </c>
      <c r="R91">
        <v>-402853.58</v>
      </c>
      <c r="S91">
        <v>1693308.65</v>
      </c>
      <c r="T91">
        <v>15469.22</v>
      </c>
      <c r="W91">
        <v>192048</v>
      </c>
      <c r="Y91">
        <v>224448</v>
      </c>
      <c r="AB91">
        <v>96988.59</v>
      </c>
      <c r="AC91">
        <v>9968.9699999999993</v>
      </c>
      <c r="AD91">
        <v>2520</v>
      </c>
    </row>
    <row r="92" spans="1:30" x14ac:dyDescent="0.25">
      <c r="A92" t="s">
        <v>2486</v>
      </c>
      <c r="B92">
        <v>549260.5</v>
      </c>
      <c r="C92">
        <v>0</v>
      </c>
      <c r="D92">
        <v>122956.12</v>
      </c>
      <c r="G92">
        <v>926131.08</v>
      </c>
      <c r="H92">
        <v>156216.68</v>
      </c>
      <c r="K92">
        <v>0</v>
      </c>
      <c r="L92">
        <v>36732</v>
      </c>
      <c r="N92">
        <v>2449</v>
      </c>
      <c r="R92">
        <v>1457935.78</v>
      </c>
      <c r="S92">
        <v>345503.07</v>
      </c>
      <c r="T92">
        <v>8568.99</v>
      </c>
      <c r="W92">
        <v>60801.2</v>
      </c>
      <c r="Y92">
        <v>96551.2</v>
      </c>
      <c r="AB92">
        <v>50809.38</v>
      </c>
      <c r="AC92">
        <v>10065.08</v>
      </c>
    </row>
    <row r="93" spans="1:30" x14ac:dyDescent="0.25">
      <c r="A93" t="s">
        <v>2487</v>
      </c>
      <c r="B93">
        <v>760140.47</v>
      </c>
      <c r="C93">
        <v>0</v>
      </c>
      <c r="D93">
        <v>114042.91</v>
      </c>
      <c r="G93">
        <v>24714.12</v>
      </c>
      <c r="H93">
        <v>58303.29</v>
      </c>
      <c r="L93">
        <v>42352.03</v>
      </c>
      <c r="N93">
        <v>0</v>
      </c>
      <c r="R93">
        <v>-1478643.77</v>
      </c>
      <c r="S93">
        <v>2439641.09</v>
      </c>
      <c r="T93">
        <v>10743.28</v>
      </c>
      <c r="W93">
        <v>101200</v>
      </c>
      <c r="Y93">
        <v>118800</v>
      </c>
      <c r="Z93">
        <v>624</v>
      </c>
      <c r="AB93">
        <v>33878.31</v>
      </c>
      <c r="AC93">
        <v>3647.53</v>
      </c>
      <c r="AD93">
        <v>1142</v>
      </c>
    </row>
    <row r="94" spans="1:30" x14ac:dyDescent="0.25">
      <c r="A94" t="s">
        <v>2488</v>
      </c>
      <c r="B94">
        <v>421122.95</v>
      </c>
      <c r="C94">
        <v>0</v>
      </c>
      <c r="D94">
        <v>162687.14000000001</v>
      </c>
      <c r="G94">
        <v>347646.04</v>
      </c>
      <c r="H94">
        <v>92979.15</v>
      </c>
      <c r="L94">
        <v>24150</v>
      </c>
      <c r="N94">
        <v>0</v>
      </c>
      <c r="R94">
        <v>-2070514.4</v>
      </c>
      <c r="S94">
        <v>3118920.11</v>
      </c>
      <c r="T94">
        <v>11302.04</v>
      </c>
      <c r="W94">
        <v>74290</v>
      </c>
      <c r="Y94">
        <v>81290</v>
      </c>
      <c r="AB94">
        <v>46519.18</v>
      </c>
      <c r="AC94">
        <v>5903.29</v>
      </c>
    </row>
    <row r="95" spans="1:30" x14ac:dyDescent="0.25">
      <c r="A95" t="s">
        <v>2489</v>
      </c>
      <c r="B95">
        <v>393440.44</v>
      </c>
      <c r="C95">
        <v>0</v>
      </c>
      <c r="D95">
        <v>23171.759999999998</v>
      </c>
      <c r="G95">
        <v>827448.77</v>
      </c>
      <c r="H95">
        <v>111278.3</v>
      </c>
      <c r="L95">
        <v>35492.04</v>
      </c>
      <c r="M95">
        <v>6720</v>
      </c>
      <c r="N95">
        <v>1593.5</v>
      </c>
      <c r="R95">
        <v>-1334610.56</v>
      </c>
      <c r="S95">
        <v>2656385</v>
      </c>
      <c r="T95">
        <v>129089.78</v>
      </c>
      <c r="Y95">
        <v>60835</v>
      </c>
      <c r="AB95">
        <v>69097</v>
      </c>
      <c r="AC95">
        <v>9398.49</v>
      </c>
    </row>
    <row r="96" spans="1:30" x14ac:dyDescent="0.25">
      <c r="A96" t="s">
        <v>2490</v>
      </c>
      <c r="B96">
        <v>509891.63</v>
      </c>
      <c r="C96">
        <v>0</v>
      </c>
      <c r="D96">
        <v>14470.52</v>
      </c>
      <c r="G96">
        <v>261438.3</v>
      </c>
      <c r="H96">
        <v>19165.29</v>
      </c>
      <c r="L96">
        <v>14122.6</v>
      </c>
      <c r="M96">
        <v>4160</v>
      </c>
      <c r="N96">
        <v>18.5</v>
      </c>
      <c r="P96">
        <v>166744</v>
      </c>
      <c r="R96">
        <v>-2033304.26</v>
      </c>
      <c r="S96">
        <v>2668500</v>
      </c>
      <c r="T96">
        <v>31145.35</v>
      </c>
      <c r="W96">
        <v>138068</v>
      </c>
      <c r="Y96">
        <v>138068</v>
      </c>
      <c r="AB96">
        <v>41949.1</v>
      </c>
      <c r="AC96">
        <v>4471.3500000000004</v>
      </c>
    </row>
    <row r="97" spans="1:29" x14ac:dyDescent="0.25">
      <c r="A97" t="s">
        <v>2491</v>
      </c>
      <c r="B97">
        <v>1127793.1200000001</v>
      </c>
      <c r="C97">
        <v>0</v>
      </c>
      <c r="D97">
        <v>20353.75</v>
      </c>
      <c r="G97">
        <v>2460702.21</v>
      </c>
      <c r="H97">
        <v>139391.07</v>
      </c>
      <c r="L97">
        <v>69566</v>
      </c>
      <c r="N97">
        <v>901.11</v>
      </c>
      <c r="R97">
        <v>-5792796.8399999999</v>
      </c>
      <c r="S97">
        <v>9526566.6699999999</v>
      </c>
      <c r="T97">
        <v>158493.74</v>
      </c>
      <c r="W97">
        <v>269745.5</v>
      </c>
      <c r="Y97">
        <v>355138.5</v>
      </c>
      <c r="AB97">
        <v>91803.43</v>
      </c>
      <c r="AC97">
        <v>37294.1</v>
      </c>
    </row>
    <row r="98" spans="1:29" x14ac:dyDescent="0.25">
      <c r="A98" t="s">
        <v>2492</v>
      </c>
      <c r="B98">
        <v>787867</v>
      </c>
      <c r="C98">
        <v>0</v>
      </c>
      <c r="D98">
        <v>0</v>
      </c>
      <c r="G98">
        <v>271872.18</v>
      </c>
      <c r="H98">
        <v>56987.27</v>
      </c>
      <c r="L98">
        <v>34770.19</v>
      </c>
      <c r="N98">
        <v>453.5</v>
      </c>
      <c r="R98">
        <v>-1483307.38</v>
      </c>
      <c r="S98">
        <v>2647000</v>
      </c>
      <c r="T98">
        <v>5243.25</v>
      </c>
      <c r="W98">
        <v>133323.70000000001</v>
      </c>
      <c r="Y98">
        <v>163970.70000000001</v>
      </c>
      <c r="Z98">
        <v>160</v>
      </c>
      <c r="AA98">
        <v>480</v>
      </c>
      <c r="AB98">
        <v>50675.96</v>
      </c>
      <c r="AC98">
        <v>5470.15</v>
      </c>
    </row>
    <row r="99" spans="1:29" x14ac:dyDescent="0.25">
      <c r="A99" t="s">
        <v>2493</v>
      </c>
      <c r="B99">
        <v>901380.36</v>
      </c>
      <c r="C99">
        <v>0</v>
      </c>
      <c r="D99">
        <v>0</v>
      </c>
      <c r="G99">
        <v>77786.240000000005</v>
      </c>
      <c r="H99">
        <v>84302.44</v>
      </c>
      <c r="L99">
        <v>486189.07</v>
      </c>
      <c r="M99">
        <v>2880</v>
      </c>
      <c r="N99">
        <v>1252.47</v>
      </c>
      <c r="P99">
        <v>657216</v>
      </c>
      <c r="R99">
        <v>-2016627.88</v>
      </c>
      <c r="S99">
        <v>1913700</v>
      </c>
      <c r="T99">
        <v>78877.83</v>
      </c>
      <c r="U99">
        <v>17100</v>
      </c>
      <c r="W99">
        <v>95640</v>
      </c>
      <c r="Y99">
        <v>115470</v>
      </c>
      <c r="AB99">
        <v>57288.45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N188"/>
  <sheetViews>
    <sheetView topLeftCell="Y1" zoomScale="94" zoomScaleNormal="94" workbookViewId="0">
      <selection activeCell="AM4" sqref="AM4:AM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33.09765625" customWidth="1"/>
    <col min="6" max="34" width="8.796875"/>
    <col min="35" max="35" width="16.3984375" style="123" customWidth="1"/>
    <col min="36" max="36" width="15.8984375" style="144" bestFit="1" customWidth="1"/>
    <col min="37" max="37" width="17.3984375" style="138" bestFit="1" customWidth="1"/>
    <col min="38" max="38" width="17.59765625" style="140" bestFit="1" customWidth="1"/>
    <col min="39" max="39" width="19.09765625" style="141" bestFit="1" customWidth="1"/>
    <col min="40" max="40" width="14.59765625" style="145" bestFit="1" customWidth="1"/>
    <col min="41" max="16384" width="9" style="44"/>
  </cols>
  <sheetData>
    <row r="1" spans="1:40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2180</v>
      </c>
      <c r="J1" t="s">
        <v>2181</v>
      </c>
      <c r="K1" t="s">
        <v>2060</v>
      </c>
      <c r="L1" t="s">
        <v>2061</v>
      </c>
      <c r="M1" t="s">
        <v>2062</v>
      </c>
      <c r="N1" t="s">
        <v>2182</v>
      </c>
      <c r="O1" t="s">
        <v>2063</v>
      </c>
      <c r="P1" t="s">
        <v>2064</v>
      </c>
      <c r="Q1" t="s">
        <v>2066</v>
      </c>
      <c r="R1" t="s">
        <v>2067</v>
      </c>
      <c r="S1" t="s">
        <v>2068</v>
      </c>
      <c r="T1" t="s">
        <v>2183</v>
      </c>
      <c r="U1" t="s">
        <v>2069</v>
      </c>
      <c r="V1" t="s">
        <v>2070</v>
      </c>
      <c r="W1" t="s">
        <v>2071</v>
      </c>
      <c r="X1" t="s">
        <v>2072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2083</v>
      </c>
      <c r="AI1" s="123" t="s">
        <v>0</v>
      </c>
      <c r="AJ1" s="124" t="s">
        <v>1</v>
      </c>
      <c r="AK1" s="138" t="s">
        <v>2</v>
      </c>
      <c r="AL1" s="139" t="s">
        <v>3</v>
      </c>
      <c r="AM1" s="126" t="s">
        <v>4</v>
      </c>
      <c r="AN1" s="128" t="s">
        <v>5</v>
      </c>
    </row>
    <row r="2" spans="1:40" ht="25.8" customHeight="1" x14ac:dyDescent="0.25">
      <c r="A2" s="106"/>
      <c r="B2" s="106"/>
      <c r="C2" s="42" t="s">
        <v>578</v>
      </c>
      <c r="E2" t="s">
        <v>2084</v>
      </c>
      <c r="F2" t="s">
        <v>2085</v>
      </c>
      <c r="G2" t="s">
        <v>2086</v>
      </c>
      <c r="H2" t="s">
        <v>2087</v>
      </c>
      <c r="I2" t="s">
        <v>2186</v>
      </c>
      <c r="J2" t="s">
        <v>2187</v>
      </c>
      <c r="K2" t="s">
        <v>2088</v>
      </c>
      <c r="L2" t="s">
        <v>2089</v>
      </c>
      <c r="M2" t="s">
        <v>2090</v>
      </c>
      <c r="N2" t="s">
        <v>2188</v>
      </c>
      <c r="O2" t="s">
        <v>2091</v>
      </c>
      <c r="P2" t="s">
        <v>2092</v>
      </c>
      <c r="Q2" t="s">
        <v>2094</v>
      </c>
      <c r="R2" t="s">
        <v>2095</v>
      </c>
      <c r="S2" t="s">
        <v>2096</v>
      </c>
      <c r="T2" t="s">
        <v>2189</v>
      </c>
      <c r="U2" t="s">
        <v>2097</v>
      </c>
      <c r="V2" t="s">
        <v>2098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2106</v>
      </c>
      <c r="AE2" t="s">
        <v>2107</v>
      </c>
      <c r="AF2" t="s">
        <v>2108</v>
      </c>
      <c r="AG2" t="s">
        <v>2109</v>
      </c>
      <c r="AH2" t="s">
        <v>2111</v>
      </c>
      <c r="AJ2" s="124"/>
      <c r="AN2" s="125"/>
    </row>
    <row r="3" spans="1:40" ht="31.8" customHeight="1" thickBot="1" x14ac:dyDescent="0.3">
      <c r="A3" s="106"/>
      <c r="B3" s="106"/>
      <c r="E3" t="s">
        <v>2112</v>
      </c>
      <c r="F3">
        <v>59074262.450000003</v>
      </c>
      <c r="G3">
        <v>5631332.7000000002</v>
      </c>
      <c r="H3">
        <v>11123298.5</v>
      </c>
      <c r="I3">
        <v>0</v>
      </c>
      <c r="J3">
        <v>0</v>
      </c>
      <c r="K3">
        <v>31743933.59</v>
      </c>
      <c r="L3">
        <v>20036368.34</v>
      </c>
      <c r="M3">
        <v>0</v>
      </c>
      <c r="N3">
        <v>0</v>
      </c>
      <c r="O3">
        <v>408673</v>
      </c>
      <c r="P3">
        <v>5759920.9500000002</v>
      </c>
      <c r="Q3">
        <v>2984234.84</v>
      </c>
      <c r="R3">
        <v>200867.19</v>
      </c>
      <c r="S3">
        <v>0</v>
      </c>
      <c r="T3">
        <v>4340395.26</v>
      </c>
      <c r="U3">
        <v>0</v>
      </c>
      <c r="V3">
        <v>-36793145.68</v>
      </c>
      <c r="W3">
        <v>157295823.40000001</v>
      </c>
      <c r="X3">
        <v>5336800.8499999996</v>
      </c>
      <c r="Y3">
        <v>448078</v>
      </c>
      <c r="Z3">
        <v>2513.6999999999998</v>
      </c>
      <c r="AA3">
        <v>9849134.7300000004</v>
      </c>
      <c r="AB3">
        <v>477683</v>
      </c>
      <c r="AC3">
        <v>13268053.73</v>
      </c>
      <c r="AD3">
        <v>22776</v>
      </c>
      <c r="AE3">
        <v>17756</v>
      </c>
      <c r="AF3">
        <v>7681652.5599999996</v>
      </c>
      <c r="AG3">
        <v>1514254.65</v>
      </c>
      <c r="AH3">
        <v>197290.72</v>
      </c>
      <c r="AI3" s="123">
        <f t="shared" ref="AI3:AN3" si="0">SUM(AI4:AI66)</f>
        <v>49854664.609999992</v>
      </c>
      <c r="AJ3" s="124">
        <f t="shared" si="0"/>
        <v>5170475.5900000008</v>
      </c>
      <c r="AK3" s="138">
        <f t="shared" si="0"/>
        <v>44684189.020000018</v>
      </c>
      <c r="AL3" s="140">
        <f t="shared" si="0"/>
        <v>11213902.24</v>
      </c>
      <c r="AM3" s="141">
        <f t="shared" si="0"/>
        <v>14782558.080000002</v>
      </c>
      <c r="AN3" s="125">
        <f t="shared" si="0"/>
        <v>-3568655.8400000008</v>
      </c>
    </row>
    <row r="4" spans="1:40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2398</v>
      </c>
      <c r="F4">
        <v>3533700.6</v>
      </c>
      <c r="G4">
        <v>26257</v>
      </c>
      <c r="H4">
        <v>160537.88</v>
      </c>
      <c r="K4">
        <v>1883841.55</v>
      </c>
      <c r="L4">
        <v>195412.63</v>
      </c>
      <c r="O4">
        <v>0</v>
      </c>
      <c r="P4">
        <v>42985</v>
      </c>
      <c r="Q4">
        <v>30686</v>
      </c>
      <c r="R4">
        <v>3038.41</v>
      </c>
      <c r="V4">
        <v>4142032.83</v>
      </c>
      <c r="W4">
        <v>1723269</v>
      </c>
      <c r="X4">
        <v>46722</v>
      </c>
      <c r="AA4">
        <v>355896.02</v>
      </c>
      <c r="AB4">
        <v>12500</v>
      </c>
      <c r="AC4">
        <v>444666.02</v>
      </c>
      <c r="AF4">
        <v>87208.82</v>
      </c>
      <c r="AG4">
        <v>25504.76</v>
      </c>
      <c r="AI4" s="123">
        <f>SUM(F4:I4)</f>
        <v>3720495.48</v>
      </c>
      <c r="AJ4" s="181">
        <f>SUM(O4:S4)</f>
        <v>76709.41</v>
      </c>
      <c r="AK4" s="142">
        <f>AI4-AJ4</f>
        <v>3643786.07</v>
      </c>
      <c r="AL4" s="182">
        <f>SUM(X4:AB4)</f>
        <v>415118.02</v>
      </c>
      <c r="AM4" s="183">
        <f>SUM(AC4:AH4)</f>
        <v>557379.60000000009</v>
      </c>
      <c r="AN4" s="125">
        <f>AL4-AM4</f>
        <v>-142261.58000000007</v>
      </c>
    </row>
    <row r="5" spans="1:40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2399</v>
      </c>
      <c r="F5">
        <v>97641</v>
      </c>
      <c r="G5">
        <v>151563.37</v>
      </c>
      <c r="H5">
        <v>77143.05</v>
      </c>
      <c r="K5">
        <v>457429</v>
      </c>
      <c r="L5">
        <v>1072385.1200000001</v>
      </c>
      <c r="O5">
        <v>0</v>
      </c>
      <c r="P5">
        <v>27194.5</v>
      </c>
      <c r="R5">
        <v>0</v>
      </c>
      <c r="V5">
        <v>-10207.08</v>
      </c>
      <c r="W5">
        <v>1740746.12</v>
      </c>
      <c r="X5">
        <v>174788.08</v>
      </c>
      <c r="AA5">
        <v>139568.5</v>
      </c>
      <c r="AB5">
        <v>8500</v>
      </c>
      <c r="AC5">
        <v>157193.5</v>
      </c>
      <c r="AF5">
        <v>37445.56</v>
      </c>
      <c r="AG5">
        <v>29789.52</v>
      </c>
      <c r="AI5" s="123">
        <f t="shared" ref="AI5:AI68" si="1">SUM(F5:I5)</f>
        <v>326347.42</v>
      </c>
      <c r="AJ5" s="181">
        <f t="shared" ref="AJ5:AJ68" si="2">SUM(O5:S5)</f>
        <v>27194.5</v>
      </c>
      <c r="AK5" s="142">
        <f t="shared" ref="AK5:AK68" si="3">AI5-AJ5</f>
        <v>299152.92</v>
      </c>
      <c r="AL5" s="182">
        <f t="shared" ref="AL5:AL68" si="4">SUM(X5:AB5)</f>
        <v>322856.57999999996</v>
      </c>
      <c r="AM5" s="183">
        <f t="shared" ref="AM5:AM68" si="5">SUM(AC5:AH5)</f>
        <v>224428.58</v>
      </c>
      <c r="AN5" s="125">
        <f t="shared" ref="AN5:AN52" si="6">AL5-AM5</f>
        <v>98427.999999999971</v>
      </c>
    </row>
    <row r="6" spans="1:40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2400</v>
      </c>
      <c r="F6">
        <v>1037231.74</v>
      </c>
      <c r="G6">
        <v>11802</v>
      </c>
      <c r="H6">
        <v>106535.3</v>
      </c>
      <c r="K6">
        <v>385903.35</v>
      </c>
      <c r="L6">
        <v>303279.96999999997</v>
      </c>
      <c r="O6">
        <v>0</v>
      </c>
      <c r="P6">
        <v>276.06</v>
      </c>
      <c r="Q6">
        <v>43311</v>
      </c>
      <c r="R6">
        <v>24</v>
      </c>
      <c r="V6">
        <v>-294901.55</v>
      </c>
      <c r="W6">
        <v>2169071.4500000002</v>
      </c>
      <c r="X6">
        <v>69562.559999999998</v>
      </c>
      <c r="AA6">
        <v>301168.44</v>
      </c>
      <c r="AB6">
        <v>18600</v>
      </c>
      <c r="AC6">
        <v>418556.44</v>
      </c>
      <c r="AF6">
        <v>31861.360000000001</v>
      </c>
      <c r="AG6">
        <v>9728.9</v>
      </c>
      <c r="AH6">
        <v>2212.9</v>
      </c>
      <c r="AI6" s="123">
        <f t="shared" si="1"/>
        <v>1155569.04</v>
      </c>
      <c r="AJ6" s="181">
        <f t="shared" si="2"/>
        <v>43611.06</v>
      </c>
      <c r="AK6" s="142">
        <f t="shared" si="3"/>
        <v>1111957.98</v>
      </c>
      <c r="AL6" s="182">
        <f t="shared" si="4"/>
        <v>389331</v>
      </c>
      <c r="AM6" s="183">
        <f t="shared" si="5"/>
        <v>462359.60000000003</v>
      </c>
      <c r="AN6" s="125">
        <f t="shared" si="6"/>
        <v>-73028.600000000035</v>
      </c>
    </row>
    <row r="7" spans="1:40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2401</v>
      </c>
      <c r="F7">
        <v>428209</v>
      </c>
      <c r="G7">
        <v>3240</v>
      </c>
      <c r="H7">
        <v>79284.7</v>
      </c>
      <c r="K7">
        <v>231580.45</v>
      </c>
      <c r="L7">
        <v>62427.64</v>
      </c>
      <c r="P7">
        <v>0</v>
      </c>
      <c r="Q7">
        <v>16497</v>
      </c>
      <c r="R7">
        <v>21.5</v>
      </c>
      <c r="V7">
        <v>546156.18999999994</v>
      </c>
      <c r="W7">
        <v>235221.96</v>
      </c>
      <c r="X7">
        <v>40029.24</v>
      </c>
      <c r="AA7">
        <v>259658.06</v>
      </c>
      <c r="AC7">
        <v>261605.06</v>
      </c>
      <c r="AF7">
        <v>26128.54</v>
      </c>
      <c r="AG7">
        <v>5108.5600000000004</v>
      </c>
      <c r="AI7" s="123">
        <f t="shared" si="1"/>
        <v>510733.7</v>
      </c>
      <c r="AJ7" s="181">
        <f t="shared" si="2"/>
        <v>16518.5</v>
      </c>
      <c r="AK7" s="142">
        <f t="shared" si="3"/>
        <v>494215.2</v>
      </c>
      <c r="AL7" s="182">
        <f t="shared" si="4"/>
        <v>299687.3</v>
      </c>
      <c r="AM7" s="183">
        <f t="shared" si="5"/>
        <v>292842.15999999997</v>
      </c>
      <c r="AN7" s="125">
        <f t="shared" si="6"/>
        <v>6845.140000000014</v>
      </c>
    </row>
    <row r="8" spans="1:40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2402</v>
      </c>
      <c r="F8">
        <v>556999.35</v>
      </c>
      <c r="G8">
        <v>12936.5</v>
      </c>
      <c r="H8">
        <v>770285.33</v>
      </c>
      <c r="K8">
        <v>410749.93</v>
      </c>
      <c r="L8">
        <v>218801.14</v>
      </c>
      <c r="O8">
        <v>0</v>
      </c>
      <c r="Q8">
        <v>222634</v>
      </c>
      <c r="R8">
        <v>883.45</v>
      </c>
      <c r="V8">
        <v>129293.84</v>
      </c>
      <c r="W8">
        <v>1649277.25</v>
      </c>
      <c r="X8">
        <v>178837.85</v>
      </c>
      <c r="AA8">
        <v>120655.36</v>
      </c>
      <c r="AC8">
        <v>153465.35999999999</v>
      </c>
      <c r="AF8">
        <v>137757.66</v>
      </c>
      <c r="AG8">
        <v>40586.480000000003</v>
      </c>
      <c r="AI8" s="123">
        <f t="shared" si="1"/>
        <v>1340221.18</v>
      </c>
      <c r="AJ8" s="181">
        <f t="shared" si="2"/>
        <v>223517.45</v>
      </c>
      <c r="AK8" s="142">
        <f t="shared" si="3"/>
        <v>1116703.73</v>
      </c>
      <c r="AL8" s="182">
        <f t="shared" si="4"/>
        <v>299493.21000000002</v>
      </c>
      <c r="AM8" s="183">
        <f t="shared" si="5"/>
        <v>331809.5</v>
      </c>
      <c r="AN8" s="125">
        <f t="shared" si="6"/>
        <v>-32316.289999999979</v>
      </c>
    </row>
    <row r="9" spans="1:40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2403</v>
      </c>
      <c r="F9">
        <v>822799.26</v>
      </c>
      <c r="G9">
        <v>25691.439999999999</v>
      </c>
      <c r="H9">
        <v>75877.990000000005</v>
      </c>
      <c r="K9">
        <v>6693.77</v>
      </c>
      <c r="L9">
        <v>318591.45</v>
      </c>
      <c r="P9">
        <v>0</v>
      </c>
      <c r="Q9">
        <v>466630</v>
      </c>
      <c r="R9">
        <v>769.5</v>
      </c>
      <c r="V9">
        <v>669139.05000000005</v>
      </c>
      <c r="W9">
        <v>169383.81</v>
      </c>
      <c r="X9">
        <v>25549.82</v>
      </c>
      <c r="AA9">
        <v>83934.5</v>
      </c>
      <c r="AB9">
        <v>28050</v>
      </c>
      <c r="AC9">
        <v>143666.5</v>
      </c>
      <c r="AF9">
        <v>34671.410000000003</v>
      </c>
      <c r="AG9">
        <v>15464.86</v>
      </c>
      <c r="AI9" s="123">
        <f t="shared" si="1"/>
        <v>924368.69</v>
      </c>
      <c r="AJ9" s="181">
        <f t="shared" si="2"/>
        <v>467399.5</v>
      </c>
      <c r="AK9" s="142">
        <f t="shared" si="3"/>
        <v>456969.18999999994</v>
      </c>
      <c r="AL9" s="182">
        <f t="shared" si="4"/>
        <v>137534.32</v>
      </c>
      <c r="AM9" s="183">
        <f t="shared" si="5"/>
        <v>193802.77000000002</v>
      </c>
      <c r="AN9" s="125">
        <f t="shared" si="6"/>
        <v>-56268.450000000012</v>
      </c>
    </row>
    <row r="10" spans="1:40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2404</v>
      </c>
      <c r="F10">
        <v>1040781</v>
      </c>
      <c r="G10">
        <v>9278.25</v>
      </c>
      <c r="H10">
        <v>36504.730000000003</v>
      </c>
      <c r="K10">
        <v>951940.24</v>
      </c>
      <c r="L10">
        <v>305245.11</v>
      </c>
      <c r="O10">
        <v>0</v>
      </c>
      <c r="P10">
        <v>0</v>
      </c>
      <c r="R10">
        <v>0</v>
      </c>
      <c r="V10">
        <v>957826.15</v>
      </c>
      <c r="W10">
        <v>1442563.02</v>
      </c>
      <c r="X10">
        <v>73387.55</v>
      </c>
      <c r="AA10">
        <v>199961</v>
      </c>
      <c r="AC10">
        <v>257581</v>
      </c>
      <c r="AF10">
        <v>50685.64</v>
      </c>
      <c r="AG10">
        <v>20721.75</v>
      </c>
      <c r="AH10">
        <v>1000</v>
      </c>
      <c r="AI10" s="123">
        <f t="shared" si="1"/>
        <v>1086563.98</v>
      </c>
      <c r="AJ10" s="181">
        <f t="shared" si="2"/>
        <v>0</v>
      </c>
      <c r="AK10" s="142">
        <f t="shared" si="3"/>
        <v>1086563.98</v>
      </c>
      <c r="AL10" s="182">
        <f t="shared" si="4"/>
        <v>273348.55</v>
      </c>
      <c r="AM10" s="183">
        <f t="shared" si="5"/>
        <v>329988.39</v>
      </c>
      <c r="AN10" s="125">
        <f t="shared" si="6"/>
        <v>-56639.840000000026</v>
      </c>
    </row>
    <row r="11" spans="1:40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2405</v>
      </c>
      <c r="F11">
        <v>278398.99</v>
      </c>
      <c r="G11">
        <v>6525.76</v>
      </c>
      <c r="H11">
        <v>81387.600000000006</v>
      </c>
      <c r="K11">
        <v>175532.19</v>
      </c>
      <c r="L11">
        <v>259206</v>
      </c>
      <c r="P11">
        <v>0</v>
      </c>
      <c r="R11">
        <v>768.5</v>
      </c>
      <c r="V11">
        <v>205422.77</v>
      </c>
      <c r="W11">
        <v>484200</v>
      </c>
      <c r="X11">
        <v>224368.61</v>
      </c>
      <c r="AA11">
        <v>233846.13</v>
      </c>
      <c r="AC11">
        <v>280296.13</v>
      </c>
      <c r="AF11">
        <v>49267.23</v>
      </c>
      <c r="AG11">
        <v>17992.11</v>
      </c>
      <c r="AI11" s="123">
        <f t="shared" si="1"/>
        <v>366312.35</v>
      </c>
      <c r="AJ11" s="181">
        <f t="shared" si="2"/>
        <v>768.5</v>
      </c>
      <c r="AK11" s="142">
        <f t="shared" si="3"/>
        <v>365543.85</v>
      </c>
      <c r="AL11" s="182">
        <f t="shared" si="4"/>
        <v>458214.74</v>
      </c>
      <c r="AM11" s="183">
        <f t="shared" si="5"/>
        <v>347555.47</v>
      </c>
      <c r="AN11" s="125">
        <f t="shared" si="6"/>
        <v>110659.27000000002</v>
      </c>
    </row>
    <row r="12" spans="1:40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2406</v>
      </c>
      <c r="F12">
        <v>256455.86</v>
      </c>
      <c r="G12">
        <v>52430</v>
      </c>
      <c r="H12">
        <v>144226.85999999999</v>
      </c>
      <c r="K12">
        <v>340671.38</v>
      </c>
      <c r="L12">
        <v>362532.17</v>
      </c>
      <c r="P12">
        <v>0</v>
      </c>
      <c r="Q12">
        <v>26400</v>
      </c>
      <c r="R12">
        <v>1500</v>
      </c>
      <c r="V12">
        <v>-733504.88</v>
      </c>
      <c r="W12">
        <v>1884119.29</v>
      </c>
      <c r="X12">
        <v>110853.65</v>
      </c>
      <c r="AA12">
        <v>171410.5</v>
      </c>
      <c r="AC12">
        <v>212735.5</v>
      </c>
      <c r="AF12">
        <v>73177.8</v>
      </c>
      <c r="AG12">
        <v>18548.990000000002</v>
      </c>
      <c r="AI12" s="123">
        <f t="shared" si="1"/>
        <v>453112.72</v>
      </c>
      <c r="AJ12" s="181">
        <f t="shared" si="2"/>
        <v>27900</v>
      </c>
      <c r="AK12" s="142">
        <f t="shared" si="3"/>
        <v>425212.72</v>
      </c>
      <c r="AL12" s="182">
        <f t="shared" si="4"/>
        <v>282264.15000000002</v>
      </c>
      <c r="AM12" s="183">
        <f t="shared" si="5"/>
        <v>304462.28999999998</v>
      </c>
      <c r="AN12" s="125">
        <f t="shared" si="6"/>
        <v>-22198.139999999956</v>
      </c>
    </row>
    <row r="13" spans="1:40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2407</v>
      </c>
      <c r="F13">
        <v>332812.83</v>
      </c>
      <c r="G13">
        <v>9185</v>
      </c>
      <c r="H13">
        <v>34439.21</v>
      </c>
      <c r="K13">
        <v>6394331.9900000002</v>
      </c>
      <c r="L13">
        <v>321771.31</v>
      </c>
      <c r="P13">
        <v>30131.93</v>
      </c>
      <c r="R13">
        <v>1999.9</v>
      </c>
      <c r="V13">
        <v>6528605.21</v>
      </c>
      <c r="W13">
        <v>684118.79</v>
      </c>
      <c r="X13">
        <v>35562.99</v>
      </c>
      <c r="AA13">
        <v>200220.5</v>
      </c>
      <c r="AC13">
        <v>263245.5</v>
      </c>
      <c r="AF13">
        <v>80467.23</v>
      </c>
      <c r="AG13">
        <v>44386.25</v>
      </c>
      <c r="AI13" s="123">
        <f t="shared" si="1"/>
        <v>376437.04000000004</v>
      </c>
      <c r="AJ13" s="181">
        <f t="shared" si="2"/>
        <v>32131.83</v>
      </c>
      <c r="AK13" s="142">
        <f t="shared" si="3"/>
        <v>344305.21</v>
      </c>
      <c r="AL13" s="182">
        <f t="shared" si="4"/>
        <v>235783.49</v>
      </c>
      <c r="AM13" s="183">
        <f t="shared" si="5"/>
        <v>388098.98</v>
      </c>
      <c r="AN13" s="125">
        <f t="shared" si="6"/>
        <v>-152315.49</v>
      </c>
    </row>
    <row r="14" spans="1:40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2408</v>
      </c>
      <c r="F14">
        <v>631443.63</v>
      </c>
      <c r="G14">
        <v>12420</v>
      </c>
      <c r="H14">
        <v>123740.13</v>
      </c>
      <c r="K14">
        <v>1264011.1299999999</v>
      </c>
      <c r="L14">
        <v>197929.02</v>
      </c>
      <c r="P14">
        <v>0</v>
      </c>
      <c r="Q14">
        <v>54300</v>
      </c>
      <c r="R14">
        <v>38</v>
      </c>
      <c r="V14">
        <v>1266671.77</v>
      </c>
      <c r="W14">
        <v>865361.67</v>
      </c>
      <c r="X14">
        <v>101451.23</v>
      </c>
      <c r="AA14">
        <v>207981.37</v>
      </c>
      <c r="AB14">
        <v>12500</v>
      </c>
      <c r="AC14">
        <v>239826.37</v>
      </c>
      <c r="AF14">
        <v>22033.68</v>
      </c>
      <c r="AG14">
        <v>16900.080000000002</v>
      </c>
      <c r="AI14" s="123">
        <f t="shared" si="1"/>
        <v>767603.76</v>
      </c>
      <c r="AJ14" s="181">
        <f t="shared" si="2"/>
        <v>54338</v>
      </c>
      <c r="AK14" s="142">
        <f t="shared" si="3"/>
        <v>713265.76</v>
      </c>
      <c r="AL14" s="182">
        <f t="shared" si="4"/>
        <v>321932.59999999998</v>
      </c>
      <c r="AM14" s="183">
        <f t="shared" si="5"/>
        <v>278760.13</v>
      </c>
      <c r="AN14" s="125">
        <f t="shared" si="6"/>
        <v>43172.469999999972</v>
      </c>
    </row>
    <row r="15" spans="1:40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2409</v>
      </c>
      <c r="F15">
        <v>239064.63</v>
      </c>
      <c r="G15">
        <v>1234.1500000000001</v>
      </c>
      <c r="H15">
        <v>103454.41</v>
      </c>
      <c r="K15">
        <v>224291.7</v>
      </c>
      <c r="L15">
        <v>167203.63</v>
      </c>
      <c r="P15">
        <v>8900</v>
      </c>
      <c r="Q15">
        <v>9400</v>
      </c>
      <c r="R15">
        <v>1498.5</v>
      </c>
      <c r="V15">
        <v>-918714.78</v>
      </c>
      <c r="W15">
        <v>1709548.67</v>
      </c>
      <c r="X15">
        <v>22786.46</v>
      </c>
      <c r="AA15">
        <v>58364</v>
      </c>
      <c r="AC15">
        <v>103658</v>
      </c>
      <c r="AF15">
        <v>42786.68</v>
      </c>
      <c r="AG15">
        <v>10089.65</v>
      </c>
      <c r="AI15" s="123">
        <f t="shared" si="1"/>
        <v>343753.19</v>
      </c>
      <c r="AJ15" s="181">
        <f t="shared" si="2"/>
        <v>19798.5</v>
      </c>
      <c r="AK15" s="142">
        <f t="shared" si="3"/>
        <v>323954.69</v>
      </c>
      <c r="AL15" s="182">
        <f t="shared" si="4"/>
        <v>81150.459999999992</v>
      </c>
      <c r="AM15" s="183">
        <f t="shared" si="5"/>
        <v>156534.32999999999</v>
      </c>
      <c r="AN15" s="125">
        <f t="shared" si="6"/>
        <v>-75383.87</v>
      </c>
    </row>
    <row r="16" spans="1:40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2410</v>
      </c>
      <c r="F16">
        <v>443882.22</v>
      </c>
      <c r="G16">
        <v>4310</v>
      </c>
      <c r="H16">
        <v>84339.94</v>
      </c>
      <c r="K16">
        <v>469520.12</v>
      </c>
      <c r="L16">
        <v>240808.74</v>
      </c>
      <c r="P16">
        <v>0</v>
      </c>
      <c r="Q16">
        <v>74910</v>
      </c>
      <c r="R16">
        <v>771.5</v>
      </c>
      <c r="V16">
        <v>1255555.08</v>
      </c>
      <c r="X16">
        <v>19644.8</v>
      </c>
      <c r="Z16">
        <v>2513.6999999999998</v>
      </c>
      <c r="AA16">
        <v>89722.5</v>
      </c>
      <c r="AC16">
        <v>117897.5</v>
      </c>
      <c r="AF16">
        <v>72627.399999999994</v>
      </c>
      <c r="AG16">
        <v>9731.66</v>
      </c>
      <c r="AI16" s="123">
        <f t="shared" si="1"/>
        <v>532532.15999999992</v>
      </c>
      <c r="AJ16" s="181">
        <f t="shared" si="2"/>
        <v>75681.5</v>
      </c>
      <c r="AK16" s="142">
        <f t="shared" si="3"/>
        <v>456850.65999999992</v>
      </c>
      <c r="AL16" s="182">
        <f t="shared" si="4"/>
        <v>111881</v>
      </c>
      <c r="AM16" s="183">
        <f t="shared" si="5"/>
        <v>200256.56</v>
      </c>
      <c r="AN16" s="125">
        <f t="shared" si="6"/>
        <v>-88375.56</v>
      </c>
    </row>
    <row r="17" spans="1:40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2411</v>
      </c>
      <c r="F17">
        <v>329066.64</v>
      </c>
      <c r="G17">
        <v>0</v>
      </c>
      <c r="H17">
        <v>97444.81</v>
      </c>
      <c r="K17">
        <v>294672.40999999997</v>
      </c>
      <c r="L17">
        <v>145884.19</v>
      </c>
      <c r="O17">
        <v>0</v>
      </c>
      <c r="P17">
        <v>129000</v>
      </c>
      <c r="R17">
        <v>1283.5</v>
      </c>
      <c r="V17">
        <v>-1288665.25</v>
      </c>
      <c r="W17">
        <v>2091979.99</v>
      </c>
      <c r="X17">
        <v>14840.71</v>
      </c>
      <c r="AA17">
        <v>99186.5</v>
      </c>
      <c r="AB17">
        <v>1500</v>
      </c>
      <c r="AC17">
        <v>133005.5</v>
      </c>
      <c r="AF17">
        <v>30010.48</v>
      </c>
      <c r="AG17">
        <v>12056.42</v>
      </c>
      <c r="AH17">
        <v>6985</v>
      </c>
      <c r="AI17" s="123">
        <f t="shared" si="1"/>
        <v>426511.45</v>
      </c>
      <c r="AJ17" s="181">
        <f t="shared" si="2"/>
        <v>130283.5</v>
      </c>
      <c r="AK17" s="142">
        <f t="shared" si="3"/>
        <v>296227.95</v>
      </c>
      <c r="AL17" s="182">
        <f t="shared" si="4"/>
        <v>115527.20999999999</v>
      </c>
      <c r="AM17" s="183">
        <f t="shared" si="5"/>
        <v>182057.40000000002</v>
      </c>
      <c r="AN17" s="125">
        <f t="shared" si="6"/>
        <v>-66530.190000000031</v>
      </c>
    </row>
    <row r="18" spans="1:40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2412</v>
      </c>
      <c r="F18">
        <v>207428.82</v>
      </c>
      <c r="G18">
        <v>0</v>
      </c>
      <c r="H18">
        <v>17345.89</v>
      </c>
      <c r="K18">
        <v>183205.91</v>
      </c>
      <c r="L18">
        <v>58232.1</v>
      </c>
      <c r="P18">
        <v>180290</v>
      </c>
      <c r="R18">
        <v>1064.6600000000001</v>
      </c>
      <c r="V18">
        <v>-1638932.75</v>
      </c>
      <c r="W18">
        <v>1967042.37</v>
      </c>
      <c r="X18">
        <v>1415</v>
      </c>
      <c r="AA18">
        <v>54792.5</v>
      </c>
      <c r="AB18">
        <v>1500</v>
      </c>
      <c r="AC18">
        <v>75042.5</v>
      </c>
      <c r="AF18">
        <v>21398.78</v>
      </c>
      <c r="AG18">
        <v>4517.78</v>
      </c>
      <c r="AI18" s="123">
        <f t="shared" si="1"/>
        <v>224774.71000000002</v>
      </c>
      <c r="AJ18" s="181">
        <f t="shared" si="2"/>
        <v>181354.66</v>
      </c>
      <c r="AK18" s="142">
        <f t="shared" si="3"/>
        <v>43420.050000000017</v>
      </c>
      <c r="AL18" s="182">
        <f t="shared" si="4"/>
        <v>57707.5</v>
      </c>
      <c r="AM18" s="183">
        <f t="shared" si="5"/>
        <v>100959.06</v>
      </c>
      <c r="AN18" s="125">
        <f t="shared" si="6"/>
        <v>-43251.56</v>
      </c>
    </row>
    <row r="19" spans="1:40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2413</v>
      </c>
      <c r="F19">
        <v>1469557.79</v>
      </c>
      <c r="G19">
        <v>0</v>
      </c>
      <c r="H19">
        <v>8882.2999999999993</v>
      </c>
      <c r="K19">
        <v>610330.80000000005</v>
      </c>
      <c r="L19">
        <v>69972.740000000005</v>
      </c>
      <c r="P19">
        <v>553426</v>
      </c>
      <c r="R19">
        <v>1519.5</v>
      </c>
      <c r="V19">
        <v>-64605.38</v>
      </c>
      <c r="W19">
        <v>1776680.82</v>
      </c>
      <c r="X19">
        <v>7945.81</v>
      </c>
      <c r="AA19">
        <v>118674.5</v>
      </c>
      <c r="AB19">
        <v>1500</v>
      </c>
      <c r="AC19">
        <v>158334.5</v>
      </c>
      <c r="AF19">
        <v>70558.600000000006</v>
      </c>
      <c r="AG19">
        <v>7504.52</v>
      </c>
      <c r="AI19" s="123">
        <f t="shared" si="1"/>
        <v>1478440.09</v>
      </c>
      <c r="AJ19" s="181">
        <f t="shared" si="2"/>
        <v>554945.5</v>
      </c>
      <c r="AK19" s="142">
        <f t="shared" si="3"/>
        <v>923494.59000000008</v>
      </c>
      <c r="AL19" s="182">
        <f t="shared" si="4"/>
        <v>128120.31</v>
      </c>
      <c r="AM19" s="183">
        <f t="shared" si="5"/>
        <v>236397.62</v>
      </c>
      <c r="AN19" s="125">
        <f t="shared" si="6"/>
        <v>-108277.31</v>
      </c>
    </row>
    <row r="20" spans="1:40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2414</v>
      </c>
      <c r="F20">
        <v>1731202.22</v>
      </c>
      <c r="G20">
        <v>68655.12</v>
      </c>
      <c r="H20">
        <v>30667.8</v>
      </c>
      <c r="K20">
        <v>525601.87</v>
      </c>
      <c r="L20">
        <v>694088.79</v>
      </c>
      <c r="O20">
        <v>0</v>
      </c>
      <c r="P20">
        <v>0</v>
      </c>
      <c r="R20">
        <v>248.92</v>
      </c>
      <c r="T20">
        <v>5200</v>
      </c>
      <c r="V20">
        <v>1058162.97</v>
      </c>
      <c r="W20">
        <v>2074982.75</v>
      </c>
      <c r="X20">
        <v>31201.52</v>
      </c>
      <c r="AA20">
        <v>234026</v>
      </c>
      <c r="AB20">
        <v>1500</v>
      </c>
      <c r="AC20">
        <v>259246</v>
      </c>
      <c r="AF20">
        <v>69137.990000000005</v>
      </c>
      <c r="AG20">
        <v>26722.37</v>
      </c>
      <c r="AI20" s="123">
        <f t="shared" si="1"/>
        <v>1830525.14</v>
      </c>
      <c r="AJ20" s="181">
        <f t="shared" si="2"/>
        <v>248.92</v>
      </c>
      <c r="AK20" s="142">
        <f t="shared" si="3"/>
        <v>1830276.22</v>
      </c>
      <c r="AL20" s="182">
        <f t="shared" si="4"/>
        <v>266727.52</v>
      </c>
      <c r="AM20" s="183">
        <f t="shared" si="5"/>
        <v>355106.36</v>
      </c>
      <c r="AN20" s="125">
        <f t="shared" si="6"/>
        <v>-88378.839999999967</v>
      </c>
    </row>
    <row r="21" spans="1:40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2415</v>
      </c>
      <c r="F21">
        <v>588698.76</v>
      </c>
      <c r="G21">
        <v>762.75</v>
      </c>
      <c r="H21">
        <v>75422.070000000007</v>
      </c>
      <c r="K21">
        <v>45105.54</v>
      </c>
      <c r="L21">
        <v>55030.35</v>
      </c>
      <c r="P21">
        <v>8600</v>
      </c>
      <c r="R21">
        <v>724.73</v>
      </c>
      <c r="V21">
        <v>-320666.09999999998</v>
      </c>
      <c r="W21">
        <v>1108892.57</v>
      </c>
      <c r="X21">
        <v>28829.69</v>
      </c>
      <c r="AA21">
        <v>149075</v>
      </c>
      <c r="AB21">
        <v>3000</v>
      </c>
      <c r="AC21">
        <v>159075</v>
      </c>
      <c r="AF21">
        <v>48943.37</v>
      </c>
      <c r="AG21">
        <v>5418.05</v>
      </c>
      <c r="AI21" s="123">
        <f t="shared" si="1"/>
        <v>664883.58000000007</v>
      </c>
      <c r="AJ21" s="181">
        <f t="shared" si="2"/>
        <v>9324.73</v>
      </c>
      <c r="AK21" s="142">
        <f t="shared" si="3"/>
        <v>655558.85000000009</v>
      </c>
      <c r="AL21" s="182">
        <f t="shared" si="4"/>
        <v>180904.69</v>
      </c>
      <c r="AM21" s="183">
        <f t="shared" si="5"/>
        <v>213436.41999999998</v>
      </c>
      <c r="AN21" s="125">
        <f t="shared" si="6"/>
        <v>-32531.729999999981</v>
      </c>
    </row>
    <row r="22" spans="1:40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2416</v>
      </c>
      <c r="F22">
        <v>1804401.65</v>
      </c>
      <c r="G22">
        <v>16648</v>
      </c>
      <c r="H22">
        <v>48189.32</v>
      </c>
      <c r="K22">
        <v>207392.03</v>
      </c>
      <c r="L22">
        <v>337174.47</v>
      </c>
      <c r="O22">
        <v>0</v>
      </c>
      <c r="P22">
        <v>46867.92</v>
      </c>
      <c r="Q22">
        <v>25986.49</v>
      </c>
      <c r="R22">
        <v>1360.5</v>
      </c>
      <c r="T22">
        <v>360242</v>
      </c>
      <c r="V22">
        <v>611178</v>
      </c>
      <c r="W22">
        <v>1357301.45</v>
      </c>
      <c r="X22">
        <v>161438.60999999999</v>
      </c>
      <c r="AA22">
        <v>179347</v>
      </c>
      <c r="AB22">
        <v>2500</v>
      </c>
      <c r="AC22">
        <v>189327</v>
      </c>
      <c r="AF22">
        <v>129728.75</v>
      </c>
      <c r="AG22">
        <v>13360.75</v>
      </c>
      <c r="AI22" s="123">
        <f t="shared" si="1"/>
        <v>1869238.97</v>
      </c>
      <c r="AJ22" s="181">
        <f t="shared" si="2"/>
        <v>74214.91</v>
      </c>
      <c r="AK22" s="142">
        <f t="shared" si="3"/>
        <v>1795024.06</v>
      </c>
      <c r="AL22" s="182">
        <f t="shared" si="4"/>
        <v>343285.61</v>
      </c>
      <c r="AM22" s="183">
        <f t="shared" si="5"/>
        <v>332416.5</v>
      </c>
      <c r="AN22" s="125">
        <f t="shared" si="6"/>
        <v>10869.109999999986</v>
      </c>
    </row>
    <row r="23" spans="1:40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2417</v>
      </c>
      <c r="F23">
        <v>484759.75</v>
      </c>
      <c r="G23">
        <v>7386.5</v>
      </c>
      <c r="H23">
        <v>109951.44</v>
      </c>
      <c r="K23">
        <v>37994.080000000002</v>
      </c>
      <c r="L23">
        <v>382977.45</v>
      </c>
      <c r="O23">
        <v>0</v>
      </c>
      <c r="P23">
        <v>63709.5</v>
      </c>
      <c r="R23">
        <v>4314.5200000000004</v>
      </c>
      <c r="T23">
        <v>129612.48</v>
      </c>
      <c r="V23">
        <v>-426593.33</v>
      </c>
      <c r="W23">
        <v>1339755.76</v>
      </c>
      <c r="X23">
        <v>517928.1</v>
      </c>
      <c r="AA23">
        <v>233506</v>
      </c>
      <c r="AB23">
        <v>3000</v>
      </c>
      <c r="AC23">
        <v>266066</v>
      </c>
      <c r="AF23">
        <v>560897.91</v>
      </c>
      <c r="AG23">
        <v>15199.9</v>
      </c>
      <c r="AI23" s="123">
        <f t="shared" si="1"/>
        <v>602097.68999999994</v>
      </c>
      <c r="AJ23" s="181">
        <f t="shared" si="2"/>
        <v>68024.02</v>
      </c>
      <c r="AK23" s="142">
        <f t="shared" si="3"/>
        <v>534073.66999999993</v>
      </c>
      <c r="AL23" s="182">
        <f t="shared" si="4"/>
        <v>754434.1</v>
      </c>
      <c r="AM23" s="183">
        <f t="shared" si="5"/>
        <v>842163.81</v>
      </c>
      <c r="AN23" s="125">
        <f t="shared" si="6"/>
        <v>-87729.710000000079</v>
      </c>
    </row>
    <row r="24" spans="1:40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2418</v>
      </c>
      <c r="F24">
        <v>262249.07</v>
      </c>
      <c r="G24">
        <v>0</v>
      </c>
      <c r="H24">
        <v>33610.44</v>
      </c>
      <c r="K24">
        <v>3000547.68</v>
      </c>
      <c r="L24">
        <v>132557.42000000001</v>
      </c>
      <c r="P24">
        <v>5029</v>
      </c>
      <c r="R24">
        <v>18.5</v>
      </c>
      <c r="V24">
        <v>3082282.95</v>
      </c>
      <c r="W24">
        <v>391756.52</v>
      </c>
      <c r="X24">
        <v>57894.49</v>
      </c>
      <c r="AA24">
        <v>120046.5</v>
      </c>
      <c r="AB24">
        <v>2000</v>
      </c>
      <c r="AC24">
        <v>145196.5</v>
      </c>
      <c r="AF24">
        <v>62818.2</v>
      </c>
      <c r="AG24">
        <v>22048.65</v>
      </c>
      <c r="AI24" s="123">
        <f t="shared" si="1"/>
        <v>295859.51</v>
      </c>
      <c r="AJ24" s="181">
        <f t="shared" si="2"/>
        <v>5047.5</v>
      </c>
      <c r="AK24" s="142">
        <f t="shared" si="3"/>
        <v>290812.01</v>
      </c>
      <c r="AL24" s="182">
        <f t="shared" si="4"/>
        <v>179940.99</v>
      </c>
      <c r="AM24" s="183">
        <f t="shared" si="5"/>
        <v>230063.35</v>
      </c>
      <c r="AN24" s="125">
        <f t="shared" si="6"/>
        <v>-50122.360000000015</v>
      </c>
    </row>
    <row r="25" spans="1:40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2419</v>
      </c>
      <c r="F25">
        <v>269596.88</v>
      </c>
      <c r="G25">
        <v>61</v>
      </c>
      <c r="H25">
        <v>59861.9</v>
      </c>
      <c r="K25">
        <v>1067269.45</v>
      </c>
      <c r="L25">
        <v>209339.66</v>
      </c>
      <c r="P25">
        <v>5687.5</v>
      </c>
      <c r="R25">
        <v>0</v>
      </c>
      <c r="T25">
        <v>287.76</v>
      </c>
      <c r="V25">
        <v>1194549.4099999999</v>
      </c>
      <c r="W25">
        <v>459399.49</v>
      </c>
      <c r="X25">
        <v>13914.61</v>
      </c>
      <c r="AA25">
        <v>80717</v>
      </c>
      <c r="AC25">
        <v>96117</v>
      </c>
      <c r="AF25">
        <v>36109.72</v>
      </c>
      <c r="AG25">
        <v>16200.16</v>
      </c>
      <c r="AI25" s="123">
        <f t="shared" si="1"/>
        <v>329519.78000000003</v>
      </c>
      <c r="AJ25" s="181">
        <f t="shared" si="2"/>
        <v>5687.5</v>
      </c>
      <c r="AK25" s="142">
        <f t="shared" si="3"/>
        <v>323832.28000000003</v>
      </c>
      <c r="AL25" s="182">
        <f t="shared" si="4"/>
        <v>94631.61</v>
      </c>
      <c r="AM25" s="183">
        <f t="shared" si="5"/>
        <v>148426.88</v>
      </c>
      <c r="AN25" s="125">
        <f t="shared" si="6"/>
        <v>-53795.270000000004</v>
      </c>
    </row>
    <row r="26" spans="1:40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2420</v>
      </c>
      <c r="F26">
        <v>628682.30000000005</v>
      </c>
      <c r="G26">
        <v>2710</v>
      </c>
      <c r="H26">
        <v>94868.57</v>
      </c>
      <c r="K26">
        <v>72681.66</v>
      </c>
      <c r="L26">
        <v>262967.90999999997</v>
      </c>
      <c r="O26">
        <v>0</v>
      </c>
      <c r="P26">
        <v>0</v>
      </c>
      <c r="R26">
        <v>1633.55</v>
      </c>
      <c r="T26">
        <v>275969.82</v>
      </c>
      <c r="V26">
        <v>313538.13</v>
      </c>
      <c r="W26">
        <v>556569.79</v>
      </c>
      <c r="X26">
        <v>27069.65</v>
      </c>
      <c r="AA26">
        <v>160129.79999999999</v>
      </c>
      <c r="AC26">
        <v>218909.8</v>
      </c>
      <c r="AF26">
        <v>47715.360000000001</v>
      </c>
      <c r="AG26">
        <v>6375.14</v>
      </c>
      <c r="AI26" s="123">
        <f t="shared" si="1"/>
        <v>726260.87000000011</v>
      </c>
      <c r="AJ26" s="181">
        <f t="shared" si="2"/>
        <v>1633.55</v>
      </c>
      <c r="AK26" s="142">
        <f t="shared" si="3"/>
        <v>724627.32000000007</v>
      </c>
      <c r="AL26" s="182">
        <f t="shared" si="4"/>
        <v>187199.44999999998</v>
      </c>
      <c r="AM26" s="183">
        <f t="shared" si="5"/>
        <v>273000.3</v>
      </c>
      <c r="AN26" s="125">
        <f t="shared" si="6"/>
        <v>-85800.85</v>
      </c>
    </row>
    <row r="27" spans="1:40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2421</v>
      </c>
      <c r="F27">
        <v>746988.89</v>
      </c>
      <c r="G27">
        <v>0</v>
      </c>
      <c r="H27">
        <v>28238.2</v>
      </c>
      <c r="K27">
        <v>10111.89</v>
      </c>
      <c r="L27">
        <v>113377.62</v>
      </c>
      <c r="O27">
        <v>0</v>
      </c>
      <c r="P27">
        <v>25800</v>
      </c>
      <c r="Q27">
        <v>306663.8</v>
      </c>
      <c r="R27">
        <v>536.5</v>
      </c>
      <c r="V27">
        <v>-1102421.23</v>
      </c>
      <c r="W27">
        <v>1714928.69</v>
      </c>
      <c r="X27">
        <v>96445.53</v>
      </c>
      <c r="AA27">
        <v>106978.5</v>
      </c>
      <c r="AC27">
        <v>123378.5</v>
      </c>
      <c r="AF27">
        <v>119449.01</v>
      </c>
      <c r="AG27">
        <v>7387.68</v>
      </c>
      <c r="AI27" s="123">
        <f t="shared" si="1"/>
        <v>775227.09</v>
      </c>
      <c r="AJ27" s="181">
        <f t="shared" si="2"/>
        <v>333000.3</v>
      </c>
      <c r="AK27" s="142">
        <f t="shared" si="3"/>
        <v>442226.79</v>
      </c>
      <c r="AL27" s="182">
        <f t="shared" si="4"/>
        <v>203424.03</v>
      </c>
      <c r="AM27" s="183">
        <f t="shared" si="5"/>
        <v>250215.19</v>
      </c>
      <c r="AN27" s="125">
        <f t="shared" si="6"/>
        <v>-46791.16</v>
      </c>
    </row>
    <row r="28" spans="1:40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2422</v>
      </c>
      <c r="F28">
        <v>792290.62</v>
      </c>
      <c r="G28">
        <v>11190</v>
      </c>
      <c r="H28">
        <v>50288.98</v>
      </c>
      <c r="K28">
        <v>37284.28</v>
      </c>
      <c r="L28">
        <v>185196.53</v>
      </c>
      <c r="P28">
        <v>42719.41</v>
      </c>
      <c r="R28">
        <v>18.5</v>
      </c>
      <c r="T28">
        <v>584752</v>
      </c>
      <c r="V28">
        <v>-1692362.53</v>
      </c>
      <c r="W28">
        <v>2179663.7000000002</v>
      </c>
      <c r="X28">
        <v>50800.06</v>
      </c>
      <c r="AA28">
        <v>57060.5</v>
      </c>
      <c r="AB28">
        <v>1500</v>
      </c>
      <c r="AC28">
        <v>65760.5</v>
      </c>
      <c r="AF28">
        <v>75895.09</v>
      </c>
      <c r="AG28">
        <v>6245.64</v>
      </c>
      <c r="AI28" s="123">
        <f t="shared" si="1"/>
        <v>853769.6</v>
      </c>
      <c r="AJ28" s="181">
        <f t="shared" si="2"/>
        <v>42737.91</v>
      </c>
      <c r="AK28" s="142">
        <f t="shared" si="3"/>
        <v>811031.69</v>
      </c>
      <c r="AL28" s="182">
        <f t="shared" si="4"/>
        <v>109360.56</v>
      </c>
      <c r="AM28" s="183">
        <f t="shared" si="5"/>
        <v>147901.23000000001</v>
      </c>
      <c r="AN28" s="125">
        <f t="shared" si="6"/>
        <v>-38540.670000000013</v>
      </c>
    </row>
    <row r="29" spans="1:40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2423</v>
      </c>
      <c r="F29">
        <v>534654.96</v>
      </c>
      <c r="G29">
        <v>9918.1</v>
      </c>
      <c r="H29">
        <v>57522.57</v>
      </c>
      <c r="K29">
        <v>100582.39999999999</v>
      </c>
      <c r="L29">
        <v>165676.92000000001</v>
      </c>
      <c r="O29">
        <v>0</v>
      </c>
      <c r="P29">
        <v>0</v>
      </c>
      <c r="Q29">
        <v>1974.55</v>
      </c>
      <c r="R29">
        <v>826.9</v>
      </c>
      <c r="T29">
        <v>101827.2</v>
      </c>
      <c r="V29">
        <v>-717790.99</v>
      </c>
      <c r="W29">
        <v>1560653.49</v>
      </c>
      <c r="X29">
        <v>39363.75</v>
      </c>
      <c r="AA29">
        <v>111824.5</v>
      </c>
      <c r="AB29">
        <v>1500</v>
      </c>
      <c r="AC29">
        <v>155424.5</v>
      </c>
      <c r="AF29">
        <v>65468.63</v>
      </c>
      <c r="AG29">
        <v>10931.32</v>
      </c>
      <c r="AI29" s="123">
        <f t="shared" si="1"/>
        <v>602095.62999999989</v>
      </c>
      <c r="AJ29" s="181">
        <f t="shared" si="2"/>
        <v>2801.45</v>
      </c>
      <c r="AK29" s="142">
        <f t="shared" si="3"/>
        <v>599294.17999999993</v>
      </c>
      <c r="AL29" s="182">
        <f t="shared" si="4"/>
        <v>152688.25</v>
      </c>
      <c r="AM29" s="183">
        <f t="shared" si="5"/>
        <v>231824.45</v>
      </c>
      <c r="AN29" s="125">
        <f t="shared" si="6"/>
        <v>-79136.200000000012</v>
      </c>
    </row>
    <row r="30" spans="1:40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2424</v>
      </c>
      <c r="F30">
        <v>281333.12</v>
      </c>
      <c r="G30">
        <v>0</v>
      </c>
      <c r="H30">
        <v>130499.99</v>
      </c>
      <c r="K30">
        <v>234213.62</v>
      </c>
      <c r="L30">
        <v>95964.82</v>
      </c>
      <c r="O30">
        <v>0</v>
      </c>
      <c r="P30">
        <v>21050</v>
      </c>
      <c r="R30">
        <v>0</v>
      </c>
      <c r="V30">
        <v>-758570.95</v>
      </c>
      <c r="W30">
        <v>1747176.74</v>
      </c>
      <c r="X30">
        <v>53517.4</v>
      </c>
      <c r="AA30">
        <v>143609.5</v>
      </c>
      <c r="AB30">
        <v>2890</v>
      </c>
      <c r="AC30">
        <v>229020.5</v>
      </c>
      <c r="AD30">
        <v>1720</v>
      </c>
      <c r="AE30">
        <v>1050</v>
      </c>
      <c r="AF30">
        <v>81025.36</v>
      </c>
      <c r="AG30">
        <v>154845.28</v>
      </c>
      <c r="AI30" s="123">
        <f t="shared" si="1"/>
        <v>411833.11</v>
      </c>
      <c r="AJ30" s="181">
        <f t="shared" si="2"/>
        <v>21050</v>
      </c>
      <c r="AK30" s="142">
        <f t="shared" si="3"/>
        <v>390783.11</v>
      </c>
      <c r="AL30" s="182">
        <f t="shared" si="4"/>
        <v>200016.9</v>
      </c>
      <c r="AM30" s="183">
        <f t="shared" si="5"/>
        <v>467661.14</v>
      </c>
      <c r="AN30" s="125">
        <f t="shared" si="6"/>
        <v>-267644.24</v>
      </c>
    </row>
    <row r="31" spans="1:40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2425</v>
      </c>
      <c r="F31">
        <v>938081.61</v>
      </c>
      <c r="G31">
        <v>0</v>
      </c>
      <c r="H31">
        <v>161226.85999999999</v>
      </c>
      <c r="K31">
        <v>464068.78</v>
      </c>
      <c r="L31">
        <v>230338.82</v>
      </c>
      <c r="P31">
        <v>54442.5</v>
      </c>
      <c r="R31">
        <v>1202</v>
      </c>
      <c r="V31">
        <v>-662478.42000000004</v>
      </c>
      <c r="W31">
        <v>2580473.12</v>
      </c>
      <c r="X31">
        <v>98076.64</v>
      </c>
      <c r="AA31">
        <v>140333</v>
      </c>
      <c r="AB31">
        <v>3790</v>
      </c>
      <c r="AC31">
        <v>237322</v>
      </c>
      <c r="AD31">
        <v>1480</v>
      </c>
      <c r="AE31">
        <v>1180</v>
      </c>
      <c r="AF31">
        <v>165741.54</v>
      </c>
      <c r="AG31">
        <v>16256.49</v>
      </c>
      <c r="AH31">
        <v>142.74</v>
      </c>
      <c r="AI31" s="123">
        <f t="shared" si="1"/>
        <v>1099308.47</v>
      </c>
      <c r="AJ31" s="181">
        <f t="shared" si="2"/>
        <v>55644.5</v>
      </c>
      <c r="AK31" s="142">
        <f t="shared" si="3"/>
        <v>1043663.97</v>
      </c>
      <c r="AL31" s="182">
        <f t="shared" si="4"/>
        <v>242199.64</v>
      </c>
      <c r="AM31" s="183">
        <f t="shared" si="5"/>
        <v>422122.77</v>
      </c>
      <c r="AN31" s="125">
        <f t="shared" si="6"/>
        <v>-179923.13</v>
      </c>
    </row>
    <row r="32" spans="1:40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2426</v>
      </c>
      <c r="F32">
        <v>690108.99</v>
      </c>
      <c r="G32">
        <v>0</v>
      </c>
      <c r="H32">
        <v>121896.09</v>
      </c>
      <c r="K32">
        <v>610246.51</v>
      </c>
      <c r="L32">
        <v>34502.1</v>
      </c>
      <c r="P32">
        <v>21175</v>
      </c>
      <c r="R32">
        <v>0</v>
      </c>
      <c r="V32">
        <v>-145965.88</v>
      </c>
      <c r="W32">
        <v>1664645.88</v>
      </c>
      <c r="X32">
        <v>16021.96</v>
      </c>
      <c r="AA32">
        <v>123028.5</v>
      </c>
      <c r="AB32">
        <v>1930</v>
      </c>
      <c r="AC32">
        <v>167435.5</v>
      </c>
      <c r="AD32">
        <v>1640</v>
      </c>
      <c r="AE32">
        <v>2016</v>
      </c>
      <c r="AF32">
        <v>44419.15</v>
      </c>
      <c r="AG32">
        <v>8571.1200000000008</v>
      </c>
      <c r="AI32" s="123">
        <f t="shared" si="1"/>
        <v>812005.08</v>
      </c>
      <c r="AJ32" s="181">
        <f t="shared" si="2"/>
        <v>21175</v>
      </c>
      <c r="AK32" s="142">
        <f t="shared" si="3"/>
        <v>790830.07999999996</v>
      </c>
      <c r="AL32" s="182">
        <f t="shared" si="4"/>
        <v>140980.46</v>
      </c>
      <c r="AM32" s="183">
        <f t="shared" si="5"/>
        <v>224081.77</v>
      </c>
      <c r="AN32" s="125">
        <f t="shared" si="6"/>
        <v>-83101.31</v>
      </c>
    </row>
    <row r="33" spans="1:40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2427</v>
      </c>
      <c r="F33">
        <v>351987.44</v>
      </c>
      <c r="G33">
        <v>0</v>
      </c>
      <c r="H33">
        <v>86620.9</v>
      </c>
      <c r="K33">
        <v>2178057.41</v>
      </c>
      <c r="L33">
        <v>224343.15</v>
      </c>
      <c r="O33">
        <v>0</v>
      </c>
      <c r="P33">
        <v>34700</v>
      </c>
      <c r="R33">
        <v>2685</v>
      </c>
      <c r="V33">
        <v>2617788.94</v>
      </c>
      <c r="W33">
        <v>349948.56</v>
      </c>
      <c r="X33">
        <v>35177.69</v>
      </c>
      <c r="AA33">
        <v>120083</v>
      </c>
      <c r="AB33">
        <v>2670</v>
      </c>
      <c r="AC33">
        <v>194922</v>
      </c>
      <c r="AF33">
        <v>94789.2</v>
      </c>
      <c r="AG33">
        <v>32333.09</v>
      </c>
      <c r="AI33" s="123">
        <f t="shared" si="1"/>
        <v>438608.33999999997</v>
      </c>
      <c r="AJ33" s="181">
        <f t="shared" si="2"/>
        <v>37385</v>
      </c>
      <c r="AK33" s="142">
        <f t="shared" si="3"/>
        <v>401223.33999999997</v>
      </c>
      <c r="AL33" s="182">
        <f t="shared" si="4"/>
        <v>157930.69</v>
      </c>
      <c r="AM33" s="183">
        <f t="shared" si="5"/>
        <v>322044.29000000004</v>
      </c>
      <c r="AN33" s="125">
        <f t="shared" si="6"/>
        <v>-164113.60000000003</v>
      </c>
    </row>
    <row r="34" spans="1:40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2428</v>
      </c>
      <c r="F34">
        <v>319242.77</v>
      </c>
      <c r="G34">
        <v>0</v>
      </c>
      <c r="H34">
        <v>100052.14</v>
      </c>
      <c r="K34">
        <v>1072828.28</v>
      </c>
      <c r="L34">
        <v>160340.26</v>
      </c>
      <c r="P34">
        <v>23055</v>
      </c>
      <c r="R34">
        <v>0</v>
      </c>
      <c r="V34">
        <v>145097.51999999999</v>
      </c>
      <c r="W34">
        <v>1610762.41</v>
      </c>
      <c r="X34">
        <v>14815.04</v>
      </c>
      <c r="AA34">
        <v>101276</v>
      </c>
      <c r="AB34">
        <v>4110</v>
      </c>
      <c r="AC34">
        <v>163615</v>
      </c>
      <c r="AD34">
        <v>2300</v>
      </c>
      <c r="AE34">
        <v>2560</v>
      </c>
      <c r="AF34">
        <v>55265.49</v>
      </c>
      <c r="AG34">
        <v>22912.03</v>
      </c>
      <c r="AI34" s="123">
        <f t="shared" si="1"/>
        <v>419294.91000000003</v>
      </c>
      <c r="AJ34" s="181">
        <f t="shared" si="2"/>
        <v>23055</v>
      </c>
      <c r="AK34" s="142">
        <f t="shared" si="3"/>
        <v>396239.91000000003</v>
      </c>
      <c r="AL34" s="182">
        <f t="shared" si="4"/>
        <v>120201.04000000001</v>
      </c>
      <c r="AM34" s="183">
        <f t="shared" si="5"/>
        <v>246652.52</v>
      </c>
      <c r="AN34" s="125">
        <f t="shared" si="6"/>
        <v>-126451.47999999998</v>
      </c>
    </row>
    <row r="35" spans="1:40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2429</v>
      </c>
      <c r="F35">
        <v>850034.03</v>
      </c>
      <c r="G35">
        <v>0</v>
      </c>
      <c r="H35">
        <v>78571.61</v>
      </c>
      <c r="K35">
        <v>601630.74</v>
      </c>
      <c r="L35">
        <v>192626.81</v>
      </c>
      <c r="P35">
        <v>30000</v>
      </c>
      <c r="R35">
        <v>14975</v>
      </c>
      <c r="V35">
        <v>-881816.57</v>
      </c>
      <c r="W35">
        <v>2707380.46</v>
      </c>
      <c r="X35">
        <v>24624.84</v>
      </c>
      <c r="AA35">
        <v>109875.5</v>
      </c>
      <c r="AB35">
        <v>6380</v>
      </c>
      <c r="AC35">
        <v>164214.5</v>
      </c>
      <c r="AD35">
        <v>720</v>
      </c>
      <c r="AE35">
        <v>1450</v>
      </c>
      <c r="AF35">
        <v>107844.44</v>
      </c>
      <c r="AG35">
        <v>14327.1</v>
      </c>
      <c r="AI35" s="123">
        <f t="shared" si="1"/>
        <v>928605.64</v>
      </c>
      <c r="AJ35" s="181">
        <f t="shared" si="2"/>
        <v>44975</v>
      </c>
      <c r="AK35" s="142">
        <f t="shared" si="3"/>
        <v>883630.64</v>
      </c>
      <c r="AL35" s="182">
        <f t="shared" si="4"/>
        <v>140880.34</v>
      </c>
      <c r="AM35" s="183">
        <f t="shared" si="5"/>
        <v>288556.03999999998</v>
      </c>
      <c r="AN35" s="125">
        <f t="shared" si="6"/>
        <v>-147675.69999999998</v>
      </c>
    </row>
    <row r="36" spans="1:40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2430</v>
      </c>
      <c r="F36">
        <v>620651.64</v>
      </c>
      <c r="G36">
        <v>0</v>
      </c>
      <c r="H36">
        <v>29280.09</v>
      </c>
      <c r="K36">
        <v>635105.01</v>
      </c>
      <c r="L36">
        <v>126424.29</v>
      </c>
      <c r="P36">
        <v>17325</v>
      </c>
      <c r="R36">
        <v>0</v>
      </c>
      <c r="V36">
        <v>-882660.99</v>
      </c>
      <c r="W36">
        <v>2321309.19</v>
      </c>
      <c r="X36">
        <v>32696.09</v>
      </c>
      <c r="AA36">
        <v>65828</v>
      </c>
      <c r="AB36">
        <v>2190</v>
      </c>
      <c r="AC36">
        <v>85099</v>
      </c>
      <c r="AF36">
        <v>51089.67</v>
      </c>
      <c r="AG36">
        <v>9037.59</v>
      </c>
      <c r="AI36" s="123">
        <f t="shared" si="1"/>
        <v>649931.73</v>
      </c>
      <c r="AJ36" s="181">
        <f t="shared" si="2"/>
        <v>17325</v>
      </c>
      <c r="AK36" s="142">
        <f t="shared" si="3"/>
        <v>632606.73</v>
      </c>
      <c r="AL36" s="182">
        <f t="shared" si="4"/>
        <v>100714.09</v>
      </c>
      <c r="AM36" s="183">
        <f t="shared" si="5"/>
        <v>145226.25999999998</v>
      </c>
      <c r="AN36" s="125">
        <f t="shared" si="6"/>
        <v>-44512.169999999984</v>
      </c>
    </row>
    <row r="37" spans="1:40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2431</v>
      </c>
      <c r="F37">
        <v>604641.47</v>
      </c>
      <c r="G37">
        <v>76763.5</v>
      </c>
      <c r="H37">
        <v>38893.43</v>
      </c>
      <c r="K37">
        <v>179438.48</v>
      </c>
      <c r="L37">
        <v>219748.77</v>
      </c>
      <c r="O37">
        <v>13500</v>
      </c>
      <c r="P37">
        <v>29678.26</v>
      </c>
      <c r="R37">
        <v>2388</v>
      </c>
      <c r="V37">
        <v>-995041.5</v>
      </c>
      <c r="W37">
        <v>2139773.89</v>
      </c>
      <c r="X37">
        <v>16574.63</v>
      </c>
      <c r="AC37">
        <v>21040</v>
      </c>
      <c r="AF37">
        <v>66346.63</v>
      </c>
      <c r="AG37">
        <v>1</v>
      </c>
      <c r="AI37" s="123">
        <f t="shared" si="1"/>
        <v>720298.4</v>
      </c>
      <c r="AJ37" s="181">
        <f t="shared" si="2"/>
        <v>45566.259999999995</v>
      </c>
      <c r="AK37" s="142">
        <f t="shared" si="3"/>
        <v>674732.14</v>
      </c>
      <c r="AL37" s="182">
        <f t="shared" si="4"/>
        <v>16574.63</v>
      </c>
      <c r="AM37" s="183">
        <f t="shared" si="5"/>
        <v>87387.63</v>
      </c>
      <c r="AN37" s="125">
        <f t="shared" si="6"/>
        <v>-70813</v>
      </c>
    </row>
    <row r="38" spans="1:40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2432</v>
      </c>
      <c r="F38">
        <v>660977.77</v>
      </c>
      <c r="G38">
        <v>35332.68</v>
      </c>
      <c r="H38">
        <v>9874.52</v>
      </c>
      <c r="K38">
        <v>212930.09</v>
      </c>
      <c r="L38">
        <v>290643.19</v>
      </c>
      <c r="O38">
        <v>7000</v>
      </c>
      <c r="P38">
        <v>16927.07</v>
      </c>
      <c r="R38">
        <v>972</v>
      </c>
      <c r="V38">
        <v>920858.08</v>
      </c>
      <c r="W38">
        <v>293207.49</v>
      </c>
      <c r="X38">
        <v>8586.52</v>
      </c>
      <c r="AF38">
        <v>37792.910000000003</v>
      </c>
      <c r="AI38" s="123">
        <f t="shared" si="1"/>
        <v>706184.97000000009</v>
      </c>
      <c r="AJ38" s="181">
        <f t="shared" si="2"/>
        <v>24899.07</v>
      </c>
      <c r="AK38" s="142">
        <f t="shared" si="3"/>
        <v>681285.90000000014</v>
      </c>
      <c r="AL38" s="182">
        <f t="shared" si="4"/>
        <v>8586.52</v>
      </c>
      <c r="AM38" s="183">
        <f t="shared" si="5"/>
        <v>37792.910000000003</v>
      </c>
      <c r="AN38" s="125">
        <f t="shared" si="6"/>
        <v>-29206.390000000003</v>
      </c>
    </row>
    <row r="39" spans="1:40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2433</v>
      </c>
      <c r="F39">
        <v>1746144.13</v>
      </c>
      <c r="G39">
        <v>171925.98</v>
      </c>
      <c r="H39">
        <v>81581.37</v>
      </c>
      <c r="K39">
        <v>459671.4</v>
      </c>
      <c r="L39">
        <v>518883.31</v>
      </c>
      <c r="O39">
        <v>13900</v>
      </c>
      <c r="P39">
        <v>42651.79</v>
      </c>
      <c r="R39">
        <v>6227</v>
      </c>
      <c r="V39">
        <v>744198.01</v>
      </c>
      <c r="W39">
        <v>2217512.62</v>
      </c>
      <c r="X39">
        <v>53801.47</v>
      </c>
      <c r="AF39">
        <v>100084.7</v>
      </c>
      <c r="AI39" s="123">
        <f t="shared" si="1"/>
        <v>1999651.48</v>
      </c>
      <c r="AJ39" s="181">
        <f t="shared" si="2"/>
        <v>62778.79</v>
      </c>
      <c r="AK39" s="142">
        <f t="shared" si="3"/>
        <v>1936872.69</v>
      </c>
      <c r="AL39" s="182">
        <f t="shared" si="4"/>
        <v>53801.47</v>
      </c>
      <c r="AM39" s="183">
        <f t="shared" si="5"/>
        <v>100084.7</v>
      </c>
      <c r="AN39" s="125">
        <f t="shared" si="6"/>
        <v>-46283.229999999996</v>
      </c>
    </row>
    <row r="40" spans="1:40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2434</v>
      </c>
      <c r="F40">
        <v>188735.6</v>
      </c>
      <c r="G40">
        <v>102964.28</v>
      </c>
      <c r="H40">
        <v>95524.94</v>
      </c>
      <c r="K40">
        <v>333325.61</v>
      </c>
      <c r="L40">
        <v>421049.53</v>
      </c>
      <c r="O40">
        <v>17200</v>
      </c>
      <c r="P40">
        <v>34230.6</v>
      </c>
      <c r="R40">
        <v>7941</v>
      </c>
      <c r="V40">
        <v>-786224.28</v>
      </c>
      <c r="W40">
        <v>1921030.3</v>
      </c>
      <c r="X40">
        <v>26665.47</v>
      </c>
      <c r="AB40">
        <v>80000</v>
      </c>
      <c r="AC40">
        <v>58719</v>
      </c>
      <c r="AF40">
        <v>100523.13</v>
      </c>
      <c r="AG40">
        <v>1</v>
      </c>
      <c r="AI40" s="123">
        <f t="shared" si="1"/>
        <v>387224.82</v>
      </c>
      <c r="AJ40" s="181">
        <f t="shared" si="2"/>
        <v>59371.6</v>
      </c>
      <c r="AK40" s="142">
        <f t="shared" si="3"/>
        <v>327853.22000000003</v>
      </c>
      <c r="AL40" s="182">
        <f t="shared" si="4"/>
        <v>106665.47</v>
      </c>
      <c r="AM40" s="183">
        <f t="shared" si="5"/>
        <v>159243.13</v>
      </c>
      <c r="AN40" s="125">
        <f t="shared" si="6"/>
        <v>-52577.66</v>
      </c>
    </row>
    <row r="41" spans="1:40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2435</v>
      </c>
      <c r="F41">
        <v>455828.83</v>
      </c>
      <c r="G41">
        <v>14850.8</v>
      </c>
      <c r="H41">
        <v>54540.69</v>
      </c>
      <c r="K41">
        <v>329895.15999999997</v>
      </c>
      <c r="L41">
        <v>346099.14</v>
      </c>
      <c r="O41">
        <v>15600</v>
      </c>
      <c r="P41">
        <v>28388</v>
      </c>
      <c r="R41">
        <v>1218</v>
      </c>
      <c r="V41">
        <v>-695059.46</v>
      </c>
      <c r="W41">
        <v>1915444.77</v>
      </c>
      <c r="X41">
        <v>26057.34</v>
      </c>
      <c r="AC41">
        <v>21140</v>
      </c>
      <c r="AF41">
        <v>69294.03</v>
      </c>
      <c r="AI41" s="123">
        <f t="shared" si="1"/>
        <v>525220.32000000007</v>
      </c>
      <c r="AJ41" s="181">
        <f t="shared" si="2"/>
        <v>45206</v>
      </c>
      <c r="AK41" s="142">
        <f t="shared" si="3"/>
        <v>480014.32000000007</v>
      </c>
      <c r="AL41" s="182">
        <f t="shared" si="4"/>
        <v>26057.34</v>
      </c>
      <c r="AM41" s="183">
        <f t="shared" si="5"/>
        <v>90434.03</v>
      </c>
      <c r="AN41" s="125">
        <f t="shared" si="6"/>
        <v>-64376.69</v>
      </c>
    </row>
    <row r="42" spans="1:40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2436</v>
      </c>
      <c r="F42">
        <v>910928.29</v>
      </c>
      <c r="G42">
        <v>79683.520000000004</v>
      </c>
      <c r="H42">
        <v>12781.9</v>
      </c>
      <c r="K42">
        <v>354789.59</v>
      </c>
      <c r="L42">
        <v>262525.87</v>
      </c>
      <c r="O42">
        <v>16420</v>
      </c>
      <c r="P42">
        <v>26829.5</v>
      </c>
      <c r="R42">
        <v>1809</v>
      </c>
      <c r="V42">
        <v>8493.1200000000008</v>
      </c>
      <c r="W42">
        <v>1650781.52</v>
      </c>
      <c r="X42">
        <v>14584.56</v>
      </c>
      <c r="AC42">
        <v>35998</v>
      </c>
      <c r="AF42">
        <v>62210.53</v>
      </c>
      <c r="AI42" s="123">
        <f t="shared" si="1"/>
        <v>1003393.7100000001</v>
      </c>
      <c r="AJ42" s="181">
        <f t="shared" si="2"/>
        <v>45058.5</v>
      </c>
      <c r="AK42" s="142">
        <f t="shared" si="3"/>
        <v>958335.21000000008</v>
      </c>
      <c r="AL42" s="182">
        <f t="shared" si="4"/>
        <v>14584.56</v>
      </c>
      <c r="AM42" s="183">
        <f t="shared" si="5"/>
        <v>98208.53</v>
      </c>
      <c r="AN42" s="125">
        <f t="shared" si="6"/>
        <v>-83623.97</v>
      </c>
    </row>
    <row r="43" spans="1:40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2437</v>
      </c>
      <c r="F43">
        <v>1748588.18</v>
      </c>
      <c r="G43">
        <v>87994.880000000005</v>
      </c>
      <c r="H43">
        <v>66770.13</v>
      </c>
      <c r="K43">
        <v>338102.07</v>
      </c>
      <c r="L43">
        <v>249768.46</v>
      </c>
      <c r="O43">
        <v>12294</v>
      </c>
      <c r="P43">
        <v>24522.880000000001</v>
      </c>
      <c r="R43">
        <v>1456</v>
      </c>
      <c r="V43">
        <v>466078.59</v>
      </c>
      <c r="W43">
        <v>2032099.69</v>
      </c>
      <c r="X43">
        <v>15871.96</v>
      </c>
      <c r="AC43">
        <v>9240</v>
      </c>
      <c r="AF43">
        <v>51859.4</v>
      </c>
      <c r="AI43" s="123">
        <f t="shared" si="1"/>
        <v>1903353.19</v>
      </c>
      <c r="AJ43" s="181">
        <f t="shared" si="2"/>
        <v>38272.880000000005</v>
      </c>
      <c r="AK43" s="142">
        <f t="shared" si="3"/>
        <v>1865080.31</v>
      </c>
      <c r="AL43" s="182">
        <f t="shared" si="4"/>
        <v>15871.96</v>
      </c>
      <c r="AM43" s="183">
        <f t="shared" si="5"/>
        <v>61099.4</v>
      </c>
      <c r="AN43" s="125">
        <f t="shared" si="6"/>
        <v>-45227.44</v>
      </c>
    </row>
    <row r="44" spans="1:40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2438</v>
      </c>
      <c r="F44">
        <v>813130.93</v>
      </c>
      <c r="G44">
        <v>182702.54</v>
      </c>
      <c r="H44">
        <v>31368.01</v>
      </c>
      <c r="K44">
        <v>975861.33</v>
      </c>
      <c r="L44">
        <v>287564.32</v>
      </c>
      <c r="O44">
        <v>16800</v>
      </c>
      <c r="P44">
        <v>42337.85</v>
      </c>
      <c r="R44">
        <v>7008</v>
      </c>
      <c r="V44">
        <v>1167040.56</v>
      </c>
      <c r="W44">
        <v>1174038.5</v>
      </c>
      <c r="X44">
        <v>33124.01</v>
      </c>
      <c r="AC44">
        <v>55530</v>
      </c>
      <c r="AF44">
        <v>94191.79</v>
      </c>
      <c r="AI44" s="123">
        <f t="shared" si="1"/>
        <v>1027201.4800000001</v>
      </c>
      <c r="AJ44" s="181">
        <f t="shared" si="2"/>
        <v>66145.850000000006</v>
      </c>
      <c r="AK44" s="142">
        <f t="shared" si="3"/>
        <v>961055.63000000012</v>
      </c>
      <c r="AL44" s="182">
        <f t="shared" si="4"/>
        <v>33124.01</v>
      </c>
      <c r="AM44" s="183">
        <f t="shared" si="5"/>
        <v>149721.78999999998</v>
      </c>
      <c r="AN44" s="125">
        <f t="shared" si="6"/>
        <v>-116597.77999999997</v>
      </c>
    </row>
    <row r="45" spans="1:40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2439</v>
      </c>
      <c r="F45">
        <v>3029541.89</v>
      </c>
      <c r="G45">
        <v>615625.02</v>
      </c>
      <c r="H45">
        <v>46765.919999999998</v>
      </c>
      <c r="K45">
        <v>292771.20000000001</v>
      </c>
      <c r="L45">
        <v>417252.79</v>
      </c>
      <c r="O45">
        <v>16500</v>
      </c>
      <c r="P45">
        <v>56844.67</v>
      </c>
      <c r="R45">
        <v>10826</v>
      </c>
      <c r="V45">
        <v>660628.4</v>
      </c>
      <c r="W45">
        <v>3795531.45</v>
      </c>
      <c r="X45">
        <v>46140.65</v>
      </c>
      <c r="AC45">
        <v>68879</v>
      </c>
      <c r="AD45">
        <v>160</v>
      </c>
      <c r="AE45">
        <v>700</v>
      </c>
      <c r="AF45">
        <v>114775.34</v>
      </c>
      <c r="AG45">
        <v>0.01</v>
      </c>
      <c r="AI45" s="123">
        <f t="shared" si="1"/>
        <v>3691932.83</v>
      </c>
      <c r="AJ45" s="181">
        <f t="shared" si="2"/>
        <v>84170.67</v>
      </c>
      <c r="AK45" s="142">
        <f t="shared" si="3"/>
        <v>3607762.16</v>
      </c>
      <c r="AL45" s="182">
        <f t="shared" si="4"/>
        <v>46140.65</v>
      </c>
      <c r="AM45" s="183">
        <f t="shared" si="5"/>
        <v>184514.35</v>
      </c>
      <c r="AN45" s="125">
        <f t="shared" si="6"/>
        <v>-138373.70000000001</v>
      </c>
    </row>
    <row r="46" spans="1:40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2440</v>
      </c>
      <c r="F46">
        <v>551813.19999999995</v>
      </c>
      <c r="G46">
        <v>469290.9</v>
      </c>
      <c r="H46">
        <v>63879.3</v>
      </c>
      <c r="K46">
        <v>176295.83</v>
      </c>
      <c r="L46">
        <v>453167.7</v>
      </c>
      <c r="O46">
        <v>14160</v>
      </c>
      <c r="P46">
        <v>36570.5</v>
      </c>
      <c r="R46">
        <v>4586.78</v>
      </c>
      <c r="V46">
        <v>133167.82999999999</v>
      </c>
      <c r="W46">
        <v>1606269.64</v>
      </c>
      <c r="X46">
        <v>21041.71</v>
      </c>
      <c r="AC46">
        <v>7000</v>
      </c>
      <c r="AD46">
        <v>1000</v>
      </c>
      <c r="AF46">
        <v>93349.53</v>
      </c>
      <c r="AI46" s="123">
        <f t="shared" si="1"/>
        <v>1084983.3999999999</v>
      </c>
      <c r="AJ46" s="181">
        <f t="shared" si="2"/>
        <v>55317.279999999999</v>
      </c>
      <c r="AK46" s="142">
        <f t="shared" si="3"/>
        <v>1029666.1199999999</v>
      </c>
      <c r="AL46" s="182">
        <f t="shared" si="4"/>
        <v>21041.71</v>
      </c>
      <c r="AM46" s="183">
        <f t="shared" si="5"/>
        <v>101349.53</v>
      </c>
      <c r="AN46" s="125">
        <f t="shared" si="6"/>
        <v>-80307.820000000007</v>
      </c>
    </row>
    <row r="47" spans="1:40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2441</v>
      </c>
      <c r="F47">
        <v>79686.59</v>
      </c>
      <c r="G47">
        <v>151975.9</v>
      </c>
      <c r="H47">
        <v>48647.53</v>
      </c>
      <c r="K47">
        <v>306481.44</v>
      </c>
      <c r="L47">
        <v>209136.38</v>
      </c>
      <c r="O47">
        <v>4500</v>
      </c>
      <c r="P47">
        <v>32778.559999999998</v>
      </c>
      <c r="R47">
        <v>11039</v>
      </c>
      <c r="V47">
        <v>-1853045.15</v>
      </c>
      <c r="W47">
        <v>2640334.33</v>
      </c>
      <c r="X47">
        <v>27835.02</v>
      </c>
      <c r="AF47">
        <v>67513.919999999998</v>
      </c>
      <c r="AI47" s="123">
        <f t="shared" si="1"/>
        <v>280310.02</v>
      </c>
      <c r="AJ47" s="181">
        <f t="shared" si="2"/>
        <v>48317.56</v>
      </c>
      <c r="AK47" s="142">
        <f t="shared" si="3"/>
        <v>231992.46000000002</v>
      </c>
      <c r="AL47" s="182">
        <f t="shared" si="4"/>
        <v>27835.02</v>
      </c>
      <c r="AM47" s="183">
        <f t="shared" si="5"/>
        <v>67513.919999999998</v>
      </c>
      <c r="AN47" s="125">
        <f t="shared" si="6"/>
        <v>-39678.899999999994</v>
      </c>
    </row>
    <row r="48" spans="1:40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2442</v>
      </c>
      <c r="F48">
        <v>807883.62</v>
      </c>
      <c r="G48">
        <v>92186.12</v>
      </c>
      <c r="H48">
        <v>24419.54</v>
      </c>
      <c r="K48">
        <v>835805.08</v>
      </c>
      <c r="L48">
        <v>210944.59</v>
      </c>
      <c r="O48">
        <v>10660</v>
      </c>
      <c r="P48">
        <v>24842.79</v>
      </c>
      <c r="R48">
        <v>2288</v>
      </c>
      <c r="V48">
        <v>-14944.82</v>
      </c>
      <c r="W48">
        <v>2029021.21</v>
      </c>
      <c r="X48">
        <v>16002.42</v>
      </c>
      <c r="AC48">
        <v>43940</v>
      </c>
      <c r="AF48">
        <v>52690.65</v>
      </c>
      <c r="AI48" s="123">
        <f t="shared" si="1"/>
        <v>924489.28</v>
      </c>
      <c r="AJ48" s="181">
        <f t="shared" si="2"/>
        <v>37790.79</v>
      </c>
      <c r="AK48" s="142">
        <f t="shared" si="3"/>
        <v>886698.49</v>
      </c>
      <c r="AL48" s="182">
        <f t="shared" si="4"/>
        <v>16002.42</v>
      </c>
      <c r="AM48" s="183">
        <f t="shared" si="5"/>
        <v>96630.65</v>
      </c>
      <c r="AN48" s="125">
        <f t="shared" si="6"/>
        <v>-80628.23</v>
      </c>
    </row>
    <row r="49" spans="1:40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2443</v>
      </c>
      <c r="F49">
        <v>375945.46</v>
      </c>
      <c r="G49">
        <v>0</v>
      </c>
      <c r="H49">
        <v>35465.15</v>
      </c>
      <c r="K49">
        <v>1594034.45</v>
      </c>
      <c r="L49">
        <v>92636.94</v>
      </c>
      <c r="O49">
        <v>8800</v>
      </c>
      <c r="P49">
        <v>36825</v>
      </c>
      <c r="R49">
        <v>0</v>
      </c>
      <c r="V49">
        <v>1162092.07</v>
      </c>
      <c r="W49">
        <v>849648.43</v>
      </c>
      <c r="X49">
        <v>126631.4</v>
      </c>
      <c r="AA49">
        <v>42710</v>
      </c>
      <c r="AB49">
        <v>1500</v>
      </c>
      <c r="AC49">
        <v>54144</v>
      </c>
      <c r="AF49">
        <v>60552.84</v>
      </c>
      <c r="AG49">
        <v>15428.06</v>
      </c>
      <c r="AI49" s="123">
        <f t="shared" si="1"/>
        <v>411410.61000000004</v>
      </c>
      <c r="AJ49" s="181">
        <f t="shared" si="2"/>
        <v>45625</v>
      </c>
      <c r="AK49" s="142">
        <f t="shared" si="3"/>
        <v>365785.61000000004</v>
      </c>
      <c r="AL49" s="182">
        <f t="shared" si="4"/>
        <v>170841.4</v>
      </c>
      <c r="AM49" s="183">
        <f t="shared" si="5"/>
        <v>130124.9</v>
      </c>
      <c r="AN49" s="125">
        <f t="shared" si="6"/>
        <v>40716.5</v>
      </c>
    </row>
    <row r="50" spans="1:40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2444</v>
      </c>
      <c r="F50">
        <v>238562.62</v>
      </c>
      <c r="G50">
        <v>0</v>
      </c>
      <c r="H50">
        <v>42082.58</v>
      </c>
      <c r="K50">
        <v>151532.5</v>
      </c>
      <c r="L50">
        <v>79028.039999999994</v>
      </c>
      <c r="O50">
        <v>17080</v>
      </c>
      <c r="P50">
        <v>38845</v>
      </c>
      <c r="R50">
        <v>0</v>
      </c>
      <c r="T50">
        <v>57620</v>
      </c>
      <c r="V50">
        <v>145879.38</v>
      </c>
      <c r="W50">
        <v>236925.61</v>
      </c>
      <c r="X50">
        <v>115933.49</v>
      </c>
      <c r="AA50">
        <v>174068.5</v>
      </c>
      <c r="AB50">
        <v>36400</v>
      </c>
      <c r="AC50">
        <v>202474.5</v>
      </c>
      <c r="AF50">
        <v>105318.05</v>
      </c>
      <c r="AG50">
        <v>3753.69</v>
      </c>
      <c r="AI50" s="123">
        <f t="shared" si="1"/>
        <v>280645.2</v>
      </c>
      <c r="AJ50" s="181">
        <f t="shared" si="2"/>
        <v>55925</v>
      </c>
      <c r="AK50" s="142">
        <f t="shared" si="3"/>
        <v>224720.2</v>
      </c>
      <c r="AL50" s="182">
        <f t="shared" si="4"/>
        <v>326401.99</v>
      </c>
      <c r="AM50" s="183">
        <f t="shared" si="5"/>
        <v>311546.23999999999</v>
      </c>
      <c r="AN50" s="125">
        <f t="shared" si="6"/>
        <v>14855.75</v>
      </c>
    </row>
    <row r="51" spans="1:40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2445</v>
      </c>
      <c r="F51">
        <v>327222.24</v>
      </c>
      <c r="G51">
        <v>0</v>
      </c>
      <c r="H51">
        <v>54153.75</v>
      </c>
      <c r="K51">
        <v>1200599.8899999999</v>
      </c>
      <c r="L51">
        <v>55476.5</v>
      </c>
      <c r="O51">
        <v>10555</v>
      </c>
      <c r="P51">
        <v>36551.360000000001</v>
      </c>
      <c r="R51">
        <v>0</v>
      </c>
      <c r="V51">
        <v>-431156.1</v>
      </c>
      <c r="W51">
        <v>1982889.72</v>
      </c>
      <c r="X51">
        <v>127857.87</v>
      </c>
      <c r="AA51">
        <v>123189.5</v>
      </c>
      <c r="AB51">
        <v>1500</v>
      </c>
      <c r="AC51">
        <v>134972.5</v>
      </c>
      <c r="AD51">
        <v>2460</v>
      </c>
      <c r="AF51">
        <v>64268.62</v>
      </c>
      <c r="AG51">
        <v>11233.85</v>
      </c>
      <c r="AH51">
        <v>1000</v>
      </c>
      <c r="AI51" s="123">
        <f t="shared" si="1"/>
        <v>381375.99</v>
      </c>
      <c r="AJ51" s="181">
        <f t="shared" si="2"/>
        <v>47106.36</v>
      </c>
      <c r="AK51" s="142">
        <f t="shared" si="3"/>
        <v>334269.63</v>
      </c>
      <c r="AL51" s="182">
        <f t="shared" si="4"/>
        <v>252547.37</v>
      </c>
      <c r="AM51" s="183">
        <f t="shared" si="5"/>
        <v>213934.97</v>
      </c>
      <c r="AN51" s="125">
        <f t="shared" si="6"/>
        <v>38612.399999999994</v>
      </c>
    </row>
    <row r="52" spans="1:40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2446</v>
      </c>
      <c r="F52">
        <v>287919.24</v>
      </c>
      <c r="G52">
        <v>0</v>
      </c>
      <c r="H52">
        <v>53600.18</v>
      </c>
      <c r="K52">
        <v>162391.6</v>
      </c>
      <c r="L52">
        <v>87854.86</v>
      </c>
      <c r="O52">
        <v>12794</v>
      </c>
      <c r="P52">
        <v>26743.18</v>
      </c>
      <c r="R52">
        <v>0</v>
      </c>
      <c r="V52">
        <v>-1777310.37</v>
      </c>
      <c r="W52">
        <v>2283492.7400000002</v>
      </c>
      <c r="X52">
        <v>136411.26</v>
      </c>
      <c r="AA52">
        <v>47292</v>
      </c>
      <c r="AB52">
        <v>1500</v>
      </c>
      <c r="AC52">
        <v>80086</v>
      </c>
      <c r="AF52">
        <v>53880.14</v>
      </c>
      <c r="AG52">
        <v>5190.79</v>
      </c>
      <c r="AI52" s="123">
        <f t="shared" si="1"/>
        <v>341519.42</v>
      </c>
      <c r="AJ52" s="181">
        <f t="shared" si="2"/>
        <v>39537.18</v>
      </c>
      <c r="AK52" s="142">
        <f t="shared" si="3"/>
        <v>301982.24</v>
      </c>
      <c r="AL52" s="182">
        <f t="shared" si="4"/>
        <v>185203.26</v>
      </c>
      <c r="AM52" s="183">
        <f t="shared" si="5"/>
        <v>139156.93000000002</v>
      </c>
      <c r="AN52" s="125">
        <f t="shared" si="6"/>
        <v>46046.329999999987</v>
      </c>
    </row>
    <row r="53" spans="1:40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2447</v>
      </c>
      <c r="F53">
        <v>280075.99</v>
      </c>
      <c r="G53">
        <v>0</v>
      </c>
      <c r="H53">
        <v>11835.22</v>
      </c>
      <c r="K53">
        <v>152910.57999999999</v>
      </c>
      <c r="L53">
        <v>-183145.53</v>
      </c>
      <c r="O53">
        <v>8800</v>
      </c>
      <c r="P53">
        <v>14940</v>
      </c>
      <c r="R53">
        <v>0</v>
      </c>
      <c r="V53">
        <v>-160446.46</v>
      </c>
      <c r="W53">
        <v>355552.49</v>
      </c>
      <c r="X53">
        <v>121797.13</v>
      </c>
      <c r="AA53">
        <v>87118.5</v>
      </c>
      <c r="AC53">
        <v>116592.5</v>
      </c>
      <c r="AF53">
        <v>32154.06</v>
      </c>
      <c r="AG53">
        <v>16338.84</v>
      </c>
      <c r="AH53">
        <v>1000</v>
      </c>
      <c r="AI53" s="123">
        <f t="shared" si="1"/>
        <v>291911.20999999996</v>
      </c>
      <c r="AJ53" s="181">
        <f t="shared" si="2"/>
        <v>23740</v>
      </c>
      <c r="AK53" s="142">
        <f t="shared" si="3"/>
        <v>268171.20999999996</v>
      </c>
      <c r="AL53" s="182">
        <f t="shared" si="4"/>
        <v>208915.63</v>
      </c>
      <c r="AM53" s="183">
        <f t="shared" si="5"/>
        <v>166085.4</v>
      </c>
      <c r="AN53" s="125">
        <f t="shared" ref="AN53:AN101" si="7">AL53-AM53</f>
        <v>42830.23000000001</v>
      </c>
    </row>
    <row r="54" spans="1:40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2448</v>
      </c>
      <c r="F54">
        <v>82336.039999999994</v>
      </c>
      <c r="G54">
        <v>477838.81</v>
      </c>
      <c r="H54">
        <v>19884.150000000001</v>
      </c>
      <c r="K54">
        <v>558219.05000000005</v>
      </c>
      <c r="L54">
        <v>125596.02</v>
      </c>
      <c r="O54">
        <v>34400</v>
      </c>
      <c r="P54">
        <v>82631.62</v>
      </c>
      <c r="R54">
        <v>1618.5</v>
      </c>
      <c r="V54">
        <v>587783.54</v>
      </c>
      <c r="W54">
        <v>547255.34</v>
      </c>
      <c r="X54">
        <v>96278.77</v>
      </c>
      <c r="Y54">
        <v>79608</v>
      </c>
      <c r="AA54">
        <v>187793</v>
      </c>
      <c r="AB54">
        <v>30660</v>
      </c>
      <c r="AC54">
        <v>210253</v>
      </c>
      <c r="AD54">
        <v>160</v>
      </c>
      <c r="AE54">
        <v>368</v>
      </c>
      <c r="AF54">
        <v>166000.95000000001</v>
      </c>
      <c r="AG54">
        <v>7372.75</v>
      </c>
      <c r="AI54" s="123">
        <f t="shared" si="1"/>
        <v>580059</v>
      </c>
      <c r="AJ54" s="181">
        <f t="shared" si="2"/>
        <v>118650.12</v>
      </c>
      <c r="AK54" s="142">
        <f t="shared" si="3"/>
        <v>461408.88</v>
      </c>
      <c r="AL54" s="182">
        <f t="shared" si="4"/>
        <v>394339.77</v>
      </c>
      <c r="AM54" s="183">
        <f t="shared" si="5"/>
        <v>384154.7</v>
      </c>
      <c r="AN54" s="125">
        <f t="shared" si="7"/>
        <v>10185.070000000007</v>
      </c>
    </row>
    <row r="55" spans="1:40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2449</v>
      </c>
      <c r="F55">
        <v>259783.67999999999</v>
      </c>
      <c r="G55">
        <v>460112.1</v>
      </c>
      <c r="H55">
        <v>23092.16</v>
      </c>
      <c r="K55">
        <v>56952.57</v>
      </c>
      <c r="L55">
        <v>57569.98</v>
      </c>
      <c r="O55">
        <v>36500</v>
      </c>
      <c r="P55">
        <v>161911.29</v>
      </c>
      <c r="R55">
        <v>357.12</v>
      </c>
      <c r="V55">
        <v>254445.24</v>
      </c>
      <c r="W55">
        <v>432862.99</v>
      </c>
      <c r="X55">
        <v>55058.33</v>
      </c>
      <c r="Y55">
        <v>13500</v>
      </c>
      <c r="AA55">
        <v>63507.5</v>
      </c>
      <c r="AB55">
        <v>51362</v>
      </c>
      <c r="AC55">
        <v>98879.5</v>
      </c>
      <c r="AD55">
        <v>640</v>
      </c>
      <c r="AE55">
        <v>1736</v>
      </c>
      <c r="AF55">
        <v>107115.67</v>
      </c>
      <c r="AG55">
        <v>3622.81</v>
      </c>
      <c r="AI55" s="123">
        <f t="shared" si="1"/>
        <v>742987.94000000006</v>
      </c>
      <c r="AJ55" s="181">
        <f t="shared" si="2"/>
        <v>198768.41</v>
      </c>
      <c r="AK55" s="142">
        <f t="shared" si="3"/>
        <v>544219.53</v>
      </c>
      <c r="AL55" s="182">
        <f t="shared" si="4"/>
        <v>183427.83000000002</v>
      </c>
      <c r="AM55" s="183">
        <f t="shared" si="5"/>
        <v>211993.97999999998</v>
      </c>
      <c r="AN55" s="125">
        <f t="shared" si="7"/>
        <v>-28566.149999999965</v>
      </c>
    </row>
    <row r="56" spans="1:40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2450</v>
      </c>
      <c r="F56">
        <v>241913.19</v>
      </c>
      <c r="G56">
        <v>100518.99</v>
      </c>
      <c r="H56">
        <v>20030.63</v>
      </c>
      <c r="K56">
        <v>248717.12</v>
      </c>
      <c r="L56">
        <v>43403.46</v>
      </c>
      <c r="O56">
        <v>34700</v>
      </c>
      <c r="P56">
        <v>108490.99</v>
      </c>
      <c r="R56">
        <v>6852.69</v>
      </c>
      <c r="V56">
        <v>-438101.38</v>
      </c>
      <c r="W56">
        <v>923490.75</v>
      </c>
      <c r="X56">
        <v>72900.350000000006</v>
      </c>
      <c r="Y56">
        <v>291970</v>
      </c>
      <c r="AA56">
        <v>110668.5</v>
      </c>
      <c r="AB56">
        <v>3500</v>
      </c>
      <c r="AC56">
        <v>114168.5</v>
      </c>
      <c r="AF56">
        <v>341571.45</v>
      </c>
      <c r="AG56">
        <v>4023.56</v>
      </c>
      <c r="AH56">
        <v>125</v>
      </c>
      <c r="AI56" s="123">
        <f t="shared" si="1"/>
        <v>362462.81</v>
      </c>
      <c r="AJ56" s="181">
        <f t="shared" si="2"/>
        <v>150043.68</v>
      </c>
      <c r="AK56" s="142">
        <f t="shared" si="3"/>
        <v>212419.13</v>
      </c>
      <c r="AL56" s="182">
        <f t="shared" si="4"/>
        <v>479038.85</v>
      </c>
      <c r="AM56" s="183">
        <f t="shared" si="5"/>
        <v>459888.51</v>
      </c>
      <c r="AN56" s="125">
        <f t="shared" si="7"/>
        <v>19150.339999999967</v>
      </c>
    </row>
    <row r="57" spans="1:40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2451</v>
      </c>
      <c r="F57">
        <v>641120.04</v>
      </c>
      <c r="G57">
        <v>274958.09999999998</v>
      </c>
      <c r="H57">
        <v>10809.21</v>
      </c>
      <c r="K57">
        <v>27133.09</v>
      </c>
      <c r="L57">
        <v>82229.86</v>
      </c>
      <c r="O57">
        <v>22500</v>
      </c>
      <c r="P57">
        <v>426860.93</v>
      </c>
      <c r="R57">
        <v>8010.56</v>
      </c>
      <c r="V57">
        <v>-22956.19</v>
      </c>
      <c r="W57">
        <v>606181.84</v>
      </c>
      <c r="X57">
        <v>55129.21</v>
      </c>
      <c r="Y57">
        <v>38400</v>
      </c>
      <c r="AA57">
        <v>38171</v>
      </c>
      <c r="AB57">
        <v>53333</v>
      </c>
      <c r="AC57">
        <v>91293</v>
      </c>
      <c r="AD57">
        <v>320</v>
      </c>
      <c r="AE57">
        <v>1104</v>
      </c>
      <c r="AF57">
        <v>92488.57</v>
      </c>
      <c r="AG57">
        <v>3764.48</v>
      </c>
      <c r="AH57">
        <v>410</v>
      </c>
      <c r="AI57" s="123">
        <f t="shared" si="1"/>
        <v>926887.35</v>
      </c>
      <c r="AJ57" s="181">
        <f t="shared" si="2"/>
        <v>457371.49</v>
      </c>
      <c r="AK57" s="142">
        <f t="shared" si="3"/>
        <v>469515.86</v>
      </c>
      <c r="AL57" s="182">
        <f t="shared" si="4"/>
        <v>185033.21</v>
      </c>
      <c r="AM57" s="183">
        <f t="shared" si="5"/>
        <v>189380.05000000002</v>
      </c>
      <c r="AN57" s="125">
        <f t="shared" si="7"/>
        <v>-4346.8400000000256</v>
      </c>
    </row>
    <row r="58" spans="1:40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2452</v>
      </c>
      <c r="F58">
        <v>89580.09</v>
      </c>
      <c r="G58">
        <v>498797.32</v>
      </c>
      <c r="H58">
        <v>24652.25</v>
      </c>
      <c r="K58">
        <v>219923.49</v>
      </c>
      <c r="L58">
        <v>339313.85</v>
      </c>
      <c r="O58">
        <v>41200</v>
      </c>
      <c r="P58">
        <v>74182.47</v>
      </c>
      <c r="R58">
        <v>16683.05</v>
      </c>
      <c r="V58">
        <v>-690877.92</v>
      </c>
      <c r="W58">
        <v>1832865.74</v>
      </c>
      <c r="X58">
        <v>73067.7</v>
      </c>
      <c r="Y58">
        <v>7500</v>
      </c>
      <c r="AB58">
        <v>35250</v>
      </c>
      <c r="AC58">
        <v>35250</v>
      </c>
      <c r="AD58">
        <v>1200</v>
      </c>
      <c r="AE58">
        <v>2264</v>
      </c>
      <c r="AF58">
        <v>166420.67000000001</v>
      </c>
      <c r="AG58">
        <v>12469.37</v>
      </c>
      <c r="AI58" s="123">
        <f t="shared" si="1"/>
        <v>613029.66</v>
      </c>
      <c r="AJ58" s="181">
        <f t="shared" si="2"/>
        <v>132065.51999999999</v>
      </c>
      <c r="AK58" s="142">
        <f t="shared" si="3"/>
        <v>480964.14</v>
      </c>
      <c r="AL58" s="182">
        <f t="shared" si="4"/>
        <v>115817.7</v>
      </c>
      <c r="AM58" s="183">
        <f t="shared" si="5"/>
        <v>217604.04</v>
      </c>
      <c r="AN58" s="125">
        <f t="shared" si="7"/>
        <v>-101786.34000000001</v>
      </c>
    </row>
    <row r="59" spans="1:40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2453</v>
      </c>
      <c r="F59">
        <v>175526.76</v>
      </c>
      <c r="G59">
        <v>0</v>
      </c>
      <c r="H59">
        <v>9357.82</v>
      </c>
      <c r="K59">
        <v>448348.35</v>
      </c>
      <c r="L59">
        <v>559142.06999999995</v>
      </c>
      <c r="P59">
        <v>37064.949999999997</v>
      </c>
      <c r="R59">
        <v>607</v>
      </c>
      <c r="T59">
        <v>31200</v>
      </c>
      <c r="V59">
        <v>-517655.39</v>
      </c>
      <c r="W59">
        <v>1701541.88</v>
      </c>
      <c r="X59">
        <v>9519.74</v>
      </c>
      <c r="AB59">
        <v>2816</v>
      </c>
      <c r="AC59">
        <v>23875</v>
      </c>
      <c r="AE59">
        <v>2360</v>
      </c>
      <c r="AF59">
        <v>36374.949999999997</v>
      </c>
      <c r="AG59">
        <v>10109.23</v>
      </c>
      <c r="AI59" s="123">
        <f t="shared" si="1"/>
        <v>184884.58000000002</v>
      </c>
      <c r="AJ59" s="181">
        <f t="shared" si="2"/>
        <v>37671.949999999997</v>
      </c>
      <c r="AK59" s="142">
        <f t="shared" si="3"/>
        <v>147212.63</v>
      </c>
      <c r="AL59" s="182">
        <f t="shared" si="4"/>
        <v>12335.74</v>
      </c>
      <c r="AM59" s="183">
        <f t="shared" si="5"/>
        <v>72719.179999999993</v>
      </c>
      <c r="AN59" s="125">
        <f t="shared" si="7"/>
        <v>-60383.439999999995</v>
      </c>
    </row>
    <row r="60" spans="1:40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2454</v>
      </c>
      <c r="F60">
        <v>451645.12</v>
      </c>
      <c r="G60">
        <v>0</v>
      </c>
      <c r="H60">
        <v>4820</v>
      </c>
      <c r="K60">
        <v>42698.67</v>
      </c>
      <c r="L60">
        <v>263438.28999999998</v>
      </c>
      <c r="O60">
        <v>20830</v>
      </c>
      <c r="P60">
        <v>37159.730000000003</v>
      </c>
      <c r="R60">
        <v>203.82</v>
      </c>
      <c r="T60">
        <v>818120</v>
      </c>
      <c r="V60">
        <v>-2068254.64</v>
      </c>
      <c r="W60">
        <v>2052419.41</v>
      </c>
      <c r="X60">
        <v>11175.72</v>
      </c>
      <c r="AA60">
        <v>183090</v>
      </c>
      <c r="AB60">
        <v>2496</v>
      </c>
      <c r="AC60">
        <v>191525</v>
      </c>
      <c r="AD60">
        <v>1791</v>
      </c>
      <c r="AE60">
        <v>488</v>
      </c>
      <c r="AF60">
        <v>95345.45</v>
      </c>
      <c r="AG60">
        <v>5488.51</v>
      </c>
      <c r="AI60" s="123">
        <f t="shared" si="1"/>
        <v>456465.12</v>
      </c>
      <c r="AJ60" s="181">
        <f t="shared" si="2"/>
        <v>58193.55</v>
      </c>
      <c r="AK60" s="142">
        <f t="shared" si="3"/>
        <v>398271.57</v>
      </c>
      <c r="AL60" s="182">
        <f t="shared" si="4"/>
        <v>196761.72</v>
      </c>
      <c r="AM60" s="183">
        <f t="shared" si="5"/>
        <v>294637.96000000002</v>
      </c>
      <c r="AN60" s="125">
        <f t="shared" si="7"/>
        <v>-97876.24000000002</v>
      </c>
    </row>
    <row r="61" spans="1:40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2455</v>
      </c>
      <c r="F61">
        <v>726252.3</v>
      </c>
      <c r="G61">
        <v>0</v>
      </c>
      <c r="H61">
        <v>7012.49</v>
      </c>
      <c r="K61">
        <v>163916.82</v>
      </c>
      <c r="L61">
        <v>1030736.32</v>
      </c>
      <c r="O61">
        <v>0</v>
      </c>
      <c r="P61">
        <v>378444.93</v>
      </c>
      <c r="R61">
        <v>1233.99</v>
      </c>
      <c r="V61">
        <v>-375413.83</v>
      </c>
      <c r="W61">
        <v>2038156.59</v>
      </c>
      <c r="X61">
        <v>9656.49</v>
      </c>
      <c r="AA61">
        <v>124400</v>
      </c>
      <c r="AB61">
        <v>3520</v>
      </c>
      <c r="AC61">
        <v>195615</v>
      </c>
      <c r="AF61">
        <v>43982.03</v>
      </c>
      <c r="AG61">
        <v>12483.21</v>
      </c>
      <c r="AI61" s="123">
        <f t="shared" si="1"/>
        <v>733264.79</v>
      </c>
      <c r="AJ61" s="181">
        <f t="shared" si="2"/>
        <v>379678.92</v>
      </c>
      <c r="AK61" s="142">
        <f t="shared" si="3"/>
        <v>353585.87000000005</v>
      </c>
      <c r="AL61" s="182">
        <f t="shared" si="4"/>
        <v>137576.49</v>
      </c>
      <c r="AM61" s="183">
        <f t="shared" si="5"/>
        <v>252080.24</v>
      </c>
      <c r="AN61" s="125">
        <f t="shared" si="7"/>
        <v>-114503.75</v>
      </c>
    </row>
    <row r="62" spans="1:40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2456</v>
      </c>
      <c r="F62">
        <v>269240.59000000003</v>
      </c>
      <c r="G62">
        <v>0</v>
      </c>
      <c r="H62">
        <v>3000</v>
      </c>
      <c r="K62">
        <v>605337.56999999995</v>
      </c>
      <c r="L62">
        <v>151908.54</v>
      </c>
      <c r="P62">
        <v>6379.03</v>
      </c>
      <c r="R62">
        <v>1267</v>
      </c>
      <c r="V62">
        <v>-932534</v>
      </c>
      <c r="W62">
        <v>2089445.48</v>
      </c>
      <c r="X62">
        <v>10624.87</v>
      </c>
      <c r="AA62">
        <v>122790</v>
      </c>
      <c r="AB62">
        <v>3704</v>
      </c>
      <c r="AC62">
        <v>169245</v>
      </c>
      <c r="AD62">
        <v>1956</v>
      </c>
      <c r="AF62">
        <v>83487.899999999994</v>
      </c>
      <c r="AG62">
        <v>17500.78</v>
      </c>
      <c r="AI62" s="123">
        <f t="shared" si="1"/>
        <v>272240.59000000003</v>
      </c>
      <c r="AJ62" s="181">
        <f t="shared" si="2"/>
        <v>7646.03</v>
      </c>
      <c r="AK62" s="142">
        <f t="shared" si="3"/>
        <v>264594.56</v>
      </c>
      <c r="AL62" s="182">
        <f t="shared" si="4"/>
        <v>137118.87</v>
      </c>
      <c r="AM62" s="183">
        <f t="shared" si="5"/>
        <v>272189.68</v>
      </c>
      <c r="AN62" s="125">
        <f t="shared" si="7"/>
        <v>-135070.81</v>
      </c>
    </row>
    <row r="63" spans="1:40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2457</v>
      </c>
      <c r="F63">
        <v>261948.41</v>
      </c>
      <c r="G63">
        <v>0</v>
      </c>
      <c r="H63">
        <v>2000</v>
      </c>
      <c r="I63">
        <v>0</v>
      </c>
      <c r="J63">
        <v>0</v>
      </c>
      <c r="K63">
        <v>137462.34</v>
      </c>
      <c r="L63">
        <v>166442.07</v>
      </c>
      <c r="M63">
        <v>0</v>
      </c>
      <c r="N63">
        <v>0</v>
      </c>
      <c r="O63">
        <v>0</v>
      </c>
      <c r="P63">
        <v>32994.43</v>
      </c>
      <c r="Q63">
        <v>0</v>
      </c>
      <c r="R63">
        <v>7040.68</v>
      </c>
      <c r="S63">
        <v>0</v>
      </c>
      <c r="T63">
        <v>0</v>
      </c>
      <c r="U63">
        <v>0</v>
      </c>
      <c r="V63">
        <v>-215509.72</v>
      </c>
      <c r="W63">
        <v>788047.76</v>
      </c>
      <c r="X63">
        <v>5876.56</v>
      </c>
      <c r="AA63">
        <v>71210</v>
      </c>
      <c r="AC63">
        <v>80398</v>
      </c>
      <c r="AD63">
        <v>1506</v>
      </c>
      <c r="AF63">
        <v>32120.99</v>
      </c>
      <c r="AG63">
        <v>7781.9</v>
      </c>
      <c r="AH63">
        <v>0</v>
      </c>
      <c r="AI63" s="123">
        <f t="shared" si="1"/>
        <v>263948.41000000003</v>
      </c>
      <c r="AJ63" s="181">
        <f t="shared" si="2"/>
        <v>40035.11</v>
      </c>
      <c r="AK63" s="142">
        <f t="shared" si="3"/>
        <v>223913.30000000005</v>
      </c>
      <c r="AL63" s="182">
        <f t="shared" si="4"/>
        <v>77086.559999999998</v>
      </c>
      <c r="AM63" s="183">
        <f t="shared" si="5"/>
        <v>121806.89</v>
      </c>
      <c r="AN63" s="125">
        <f t="shared" si="7"/>
        <v>-44720.33</v>
      </c>
    </row>
    <row r="64" spans="1:40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2458</v>
      </c>
      <c r="F64">
        <v>556022.35</v>
      </c>
      <c r="G64">
        <v>0</v>
      </c>
      <c r="H64">
        <v>17261.13</v>
      </c>
      <c r="K64">
        <v>18987.84</v>
      </c>
      <c r="L64">
        <v>309169.5</v>
      </c>
      <c r="P64">
        <v>35173.49</v>
      </c>
      <c r="R64">
        <v>897</v>
      </c>
      <c r="T64">
        <v>33600</v>
      </c>
      <c r="V64">
        <v>759794.04</v>
      </c>
      <c r="W64">
        <v>123193.16</v>
      </c>
      <c r="X64">
        <v>4162.8900000000003</v>
      </c>
      <c r="AA64">
        <v>22910</v>
      </c>
      <c r="AB64">
        <v>352</v>
      </c>
      <c r="AC64">
        <v>39285</v>
      </c>
      <c r="AD64">
        <v>2347</v>
      </c>
      <c r="AF64">
        <v>21590.01</v>
      </c>
      <c r="AG64">
        <v>15419.75</v>
      </c>
      <c r="AI64" s="123">
        <f t="shared" si="1"/>
        <v>573283.48</v>
      </c>
      <c r="AJ64" s="181">
        <f t="shared" si="2"/>
        <v>36070.49</v>
      </c>
      <c r="AK64" s="142">
        <f t="shared" si="3"/>
        <v>537212.99</v>
      </c>
      <c r="AL64" s="182">
        <f t="shared" si="4"/>
        <v>27424.89</v>
      </c>
      <c r="AM64" s="183">
        <f t="shared" si="5"/>
        <v>78641.759999999995</v>
      </c>
      <c r="AN64" s="125">
        <f t="shared" si="7"/>
        <v>-51216.869999999995</v>
      </c>
    </row>
    <row r="65" spans="1:40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2459</v>
      </c>
      <c r="F65">
        <v>433349.69</v>
      </c>
      <c r="G65">
        <v>0</v>
      </c>
      <c r="H65">
        <v>6700</v>
      </c>
      <c r="K65">
        <v>200944.06</v>
      </c>
      <c r="L65">
        <v>114548.45</v>
      </c>
      <c r="P65">
        <v>33845.83</v>
      </c>
      <c r="R65">
        <v>123</v>
      </c>
      <c r="V65">
        <v>-1344836.38</v>
      </c>
      <c r="W65">
        <v>2101746.27</v>
      </c>
      <c r="X65">
        <v>11639.38</v>
      </c>
      <c r="AA65">
        <v>131570</v>
      </c>
      <c r="AC65">
        <v>140758</v>
      </c>
      <c r="AF65">
        <v>31784.21</v>
      </c>
      <c r="AG65">
        <v>6003.69</v>
      </c>
      <c r="AI65" s="123">
        <f t="shared" si="1"/>
        <v>440049.69</v>
      </c>
      <c r="AJ65" s="181">
        <f t="shared" si="2"/>
        <v>33968.83</v>
      </c>
      <c r="AK65" s="142">
        <f t="shared" si="3"/>
        <v>406080.86</v>
      </c>
      <c r="AL65" s="182">
        <f t="shared" si="4"/>
        <v>143209.38</v>
      </c>
      <c r="AM65" s="183">
        <f t="shared" si="5"/>
        <v>178545.9</v>
      </c>
      <c r="AN65" s="125">
        <f t="shared" si="7"/>
        <v>-35336.51999999999</v>
      </c>
    </row>
    <row r="66" spans="1:40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2460</v>
      </c>
      <c r="F66">
        <v>363192.86</v>
      </c>
      <c r="G66">
        <v>0</v>
      </c>
      <c r="H66">
        <v>37959.9</v>
      </c>
      <c r="I66">
        <v>0</v>
      </c>
      <c r="J66">
        <v>0</v>
      </c>
      <c r="K66">
        <v>757939.06</v>
      </c>
      <c r="L66">
        <v>557538.06000000006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705594.93</v>
      </c>
      <c r="W66">
        <v>1047464</v>
      </c>
      <c r="X66">
        <v>11685.41</v>
      </c>
      <c r="AA66">
        <v>77380</v>
      </c>
      <c r="AC66">
        <v>78380</v>
      </c>
      <c r="AF66">
        <v>38981.410000000003</v>
      </c>
      <c r="AG66">
        <v>8133.05</v>
      </c>
      <c r="AI66" s="123">
        <f t="shared" si="1"/>
        <v>401152.76</v>
      </c>
      <c r="AJ66" s="181">
        <f t="shared" si="2"/>
        <v>0</v>
      </c>
      <c r="AK66" s="142">
        <f t="shared" si="3"/>
        <v>401152.76</v>
      </c>
      <c r="AL66" s="182">
        <f t="shared" si="4"/>
        <v>89065.41</v>
      </c>
      <c r="AM66" s="183">
        <f t="shared" si="5"/>
        <v>125494.46</v>
      </c>
      <c r="AN66" s="125">
        <f t="shared" si="7"/>
        <v>-36429.050000000003</v>
      </c>
    </row>
    <row r="67" spans="1:40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2461</v>
      </c>
      <c r="F67">
        <v>34943.81</v>
      </c>
      <c r="G67">
        <v>0</v>
      </c>
      <c r="H67">
        <v>34830.51</v>
      </c>
      <c r="K67">
        <v>1616269.32</v>
      </c>
      <c r="L67">
        <v>-2388364.91</v>
      </c>
      <c r="V67">
        <v>-1880086.97</v>
      </c>
      <c r="W67">
        <v>1212550.31</v>
      </c>
      <c r="X67">
        <v>23777.74</v>
      </c>
      <c r="AA67">
        <v>301742.7</v>
      </c>
      <c r="AC67">
        <v>301742.7</v>
      </c>
      <c r="AF67">
        <v>31817.31</v>
      </c>
      <c r="AG67">
        <v>26745.040000000001</v>
      </c>
      <c r="AI67" s="123">
        <f t="shared" si="1"/>
        <v>69774.320000000007</v>
      </c>
      <c r="AJ67" s="181">
        <f t="shared" si="2"/>
        <v>0</v>
      </c>
      <c r="AK67" s="142">
        <f t="shared" si="3"/>
        <v>69774.320000000007</v>
      </c>
      <c r="AL67" s="182">
        <f t="shared" si="4"/>
        <v>325520.44</v>
      </c>
      <c r="AM67" s="183">
        <f t="shared" si="5"/>
        <v>360305.05</v>
      </c>
      <c r="AN67" s="125">
        <f t="shared" si="7"/>
        <v>-34784.609999999986</v>
      </c>
    </row>
    <row r="68" spans="1:40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2462</v>
      </c>
      <c r="F68">
        <v>92718.37</v>
      </c>
      <c r="G68">
        <v>0</v>
      </c>
      <c r="H68">
        <v>279217.63</v>
      </c>
      <c r="K68">
        <v>3936038.31</v>
      </c>
      <c r="L68">
        <v>620124.03</v>
      </c>
      <c r="R68">
        <v>0</v>
      </c>
      <c r="V68">
        <v>4172905.5</v>
      </c>
      <c r="W68">
        <v>1047464</v>
      </c>
      <c r="X68">
        <v>117089</v>
      </c>
      <c r="AB68">
        <v>1120</v>
      </c>
      <c r="AC68">
        <v>30961</v>
      </c>
      <c r="AF68">
        <v>332230.83</v>
      </c>
      <c r="AG68">
        <v>47288.33</v>
      </c>
      <c r="AI68" s="123">
        <f t="shared" si="1"/>
        <v>371936</v>
      </c>
      <c r="AJ68" s="181">
        <f t="shared" si="2"/>
        <v>0</v>
      </c>
      <c r="AK68" s="142">
        <f t="shared" si="3"/>
        <v>371936</v>
      </c>
      <c r="AL68" s="182">
        <f t="shared" si="4"/>
        <v>118209</v>
      </c>
      <c r="AM68" s="183">
        <f t="shared" si="5"/>
        <v>410480.16000000003</v>
      </c>
      <c r="AN68" s="125">
        <f t="shared" si="7"/>
        <v>-292271.16000000003</v>
      </c>
    </row>
    <row r="69" spans="1:40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2463</v>
      </c>
      <c r="F69">
        <v>207999.19</v>
      </c>
      <c r="G69">
        <v>0</v>
      </c>
      <c r="H69">
        <v>131063.94</v>
      </c>
      <c r="I69">
        <v>0</v>
      </c>
      <c r="J69">
        <v>0</v>
      </c>
      <c r="K69">
        <v>680250.21</v>
      </c>
      <c r="L69">
        <v>732846.75</v>
      </c>
      <c r="M69">
        <v>0</v>
      </c>
      <c r="N69">
        <v>0</v>
      </c>
      <c r="O69">
        <v>0</v>
      </c>
      <c r="P69">
        <v>0</v>
      </c>
      <c r="Q69">
        <v>0</v>
      </c>
      <c r="R69">
        <v>2382.3200000000002</v>
      </c>
      <c r="S69">
        <v>0</v>
      </c>
      <c r="T69">
        <v>0</v>
      </c>
      <c r="U69">
        <v>0</v>
      </c>
      <c r="V69">
        <v>-748375.42</v>
      </c>
      <c r="W69">
        <v>2617329.11</v>
      </c>
      <c r="X69">
        <v>16600</v>
      </c>
      <c r="AA69">
        <v>207920</v>
      </c>
      <c r="AC69">
        <v>255507</v>
      </c>
      <c r="AF69">
        <v>56720.35</v>
      </c>
      <c r="AG69">
        <v>31468.57</v>
      </c>
      <c r="AI69" s="123">
        <f t="shared" ref="AI69:AI132" si="8">SUM(F69:I69)</f>
        <v>339063.13</v>
      </c>
      <c r="AJ69" s="181">
        <f t="shared" ref="AJ69:AJ132" si="9">SUM(O69:S69)</f>
        <v>2382.3200000000002</v>
      </c>
      <c r="AK69" s="142">
        <f t="shared" ref="AK69:AK132" si="10">AI69-AJ69</f>
        <v>336680.81</v>
      </c>
      <c r="AL69" s="182">
        <f t="shared" ref="AL69:AL132" si="11">SUM(X69:AB69)</f>
        <v>224520</v>
      </c>
      <c r="AM69" s="183">
        <f t="shared" ref="AM69:AM132" si="12">SUM(AC69:AH69)</f>
        <v>343695.92</v>
      </c>
      <c r="AN69" s="125">
        <f t="shared" si="7"/>
        <v>-119175.91999999998</v>
      </c>
    </row>
    <row r="70" spans="1:40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2464</v>
      </c>
      <c r="F70">
        <v>580911.21</v>
      </c>
      <c r="G70">
        <v>3720</v>
      </c>
      <c r="H70">
        <v>181643.83</v>
      </c>
      <c r="I70">
        <v>0</v>
      </c>
      <c r="J70">
        <v>0</v>
      </c>
      <c r="K70">
        <v>-12188332.24</v>
      </c>
      <c r="L70">
        <v>-6752951.5700000003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-19144409.559999999</v>
      </c>
      <c r="W70">
        <v>1047464</v>
      </c>
      <c r="X70">
        <v>6015.29</v>
      </c>
      <c r="AC70">
        <v>20165</v>
      </c>
      <c r="AF70">
        <v>26644.79</v>
      </c>
      <c r="AG70">
        <v>37268.71</v>
      </c>
      <c r="AI70" s="123">
        <f t="shared" si="8"/>
        <v>766275.03999999992</v>
      </c>
      <c r="AJ70" s="181">
        <f t="shared" si="9"/>
        <v>0</v>
      </c>
      <c r="AK70" s="142">
        <f t="shared" si="10"/>
        <v>766275.03999999992</v>
      </c>
      <c r="AL70" s="182">
        <f t="shared" si="11"/>
        <v>6015.29</v>
      </c>
      <c r="AM70" s="183">
        <f t="shared" si="12"/>
        <v>84078.5</v>
      </c>
      <c r="AN70" s="125">
        <f t="shared" si="7"/>
        <v>-78063.210000000006</v>
      </c>
    </row>
    <row r="71" spans="1:40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2465</v>
      </c>
      <c r="F71">
        <v>170830.4</v>
      </c>
      <c r="G71">
        <v>3000</v>
      </c>
      <c r="H71">
        <v>1251166.78</v>
      </c>
      <c r="I71">
        <v>0</v>
      </c>
      <c r="J71">
        <v>0</v>
      </c>
      <c r="K71">
        <v>1358690.59</v>
      </c>
      <c r="L71">
        <v>587452.21</v>
      </c>
      <c r="M71">
        <v>0</v>
      </c>
      <c r="N71">
        <v>0</v>
      </c>
      <c r="O71">
        <v>0</v>
      </c>
      <c r="P71">
        <v>0</v>
      </c>
      <c r="Q71">
        <v>0</v>
      </c>
      <c r="R71">
        <v>1211.58</v>
      </c>
      <c r="S71">
        <v>0</v>
      </c>
      <c r="T71">
        <v>0</v>
      </c>
      <c r="U71">
        <v>0</v>
      </c>
      <c r="V71">
        <v>2244837.81</v>
      </c>
      <c r="W71">
        <v>1215671.21</v>
      </c>
      <c r="X71">
        <v>4331</v>
      </c>
      <c r="AA71">
        <v>224007.39</v>
      </c>
      <c r="AC71">
        <v>242186.39</v>
      </c>
      <c r="AF71">
        <v>48653.45</v>
      </c>
      <c r="AG71">
        <v>28079.17</v>
      </c>
      <c r="AI71" s="123">
        <f t="shared" si="8"/>
        <v>1424997.18</v>
      </c>
      <c r="AJ71" s="181">
        <f t="shared" si="9"/>
        <v>1211.58</v>
      </c>
      <c r="AK71" s="142">
        <f t="shared" si="10"/>
        <v>1423785.5999999999</v>
      </c>
      <c r="AL71" s="182">
        <f t="shared" si="11"/>
        <v>228338.39</v>
      </c>
      <c r="AM71" s="183">
        <f t="shared" si="12"/>
        <v>318919.01</v>
      </c>
      <c r="AN71" s="125">
        <f t="shared" si="7"/>
        <v>-90580.62</v>
      </c>
    </row>
    <row r="72" spans="1:40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2466</v>
      </c>
      <c r="F72">
        <v>283915.17</v>
      </c>
      <c r="G72">
        <v>0</v>
      </c>
      <c r="H72">
        <v>430332.59</v>
      </c>
      <c r="K72">
        <v>535921.38</v>
      </c>
      <c r="L72">
        <v>-223333.97</v>
      </c>
      <c r="R72">
        <v>0</v>
      </c>
      <c r="V72">
        <v>-616029.73</v>
      </c>
      <c r="W72">
        <v>1684096.73</v>
      </c>
      <c r="X72">
        <v>10036.799999999999</v>
      </c>
      <c r="AC72">
        <v>16711</v>
      </c>
      <c r="AF72">
        <v>28021.439999999999</v>
      </c>
      <c r="AG72">
        <v>6536.19</v>
      </c>
      <c r="AI72" s="123">
        <f t="shared" si="8"/>
        <v>714247.76</v>
      </c>
      <c r="AJ72" s="181">
        <f t="shared" si="9"/>
        <v>0</v>
      </c>
      <c r="AK72" s="142">
        <f t="shared" si="10"/>
        <v>714247.76</v>
      </c>
      <c r="AL72" s="182">
        <f t="shared" si="11"/>
        <v>10036.799999999999</v>
      </c>
      <c r="AM72" s="183">
        <f t="shared" si="12"/>
        <v>51268.630000000005</v>
      </c>
      <c r="AN72" s="125">
        <f t="shared" si="7"/>
        <v>-41231.83</v>
      </c>
    </row>
    <row r="73" spans="1:40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2467</v>
      </c>
      <c r="F73">
        <v>105148.15</v>
      </c>
      <c r="G73">
        <v>0</v>
      </c>
      <c r="H73">
        <v>436152.13</v>
      </c>
      <c r="K73">
        <v>3331195.2</v>
      </c>
      <c r="L73">
        <v>6488221.3700000001</v>
      </c>
      <c r="R73">
        <v>254.95</v>
      </c>
      <c r="V73">
        <v>7669961.29</v>
      </c>
      <c r="W73">
        <v>2812906.16</v>
      </c>
      <c r="X73">
        <v>13201.42</v>
      </c>
      <c r="AC73">
        <v>19466</v>
      </c>
      <c r="AF73">
        <v>114416.11</v>
      </c>
      <c r="AG73">
        <v>1724.86</v>
      </c>
      <c r="AI73" s="123">
        <f t="shared" si="8"/>
        <v>541300.28</v>
      </c>
      <c r="AJ73" s="181">
        <f t="shared" si="9"/>
        <v>254.95</v>
      </c>
      <c r="AK73" s="142">
        <f t="shared" si="10"/>
        <v>541045.33000000007</v>
      </c>
      <c r="AL73" s="182">
        <f t="shared" si="11"/>
        <v>13201.42</v>
      </c>
      <c r="AM73" s="183">
        <f t="shared" si="12"/>
        <v>135606.96999999997</v>
      </c>
      <c r="AN73" s="125">
        <f t="shared" si="7"/>
        <v>-122405.54999999997</v>
      </c>
    </row>
    <row r="74" spans="1:40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2468</v>
      </c>
      <c r="F74">
        <v>135455.81</v>
      </c>
      <c r="G74">
        <v>0</v>
      </c>
      <c r="H74">
        <v>1324454.29</v>
      </c>
      <c r="I74">
        <v>0</v>
      </c>
      <c r="J74">
        <v>0</v>
      </c>
      <c r="K74">
        <v>2075779.33</v>
      </c>
      <c r="L74">
        <v>349151.28</v>
      </c>
      <c r="M74">
        <v>0</v>
      </c>
      <c r="N74">
        <v>0</v>
      </c>
      <c r="O74">
        <v>0</v>
      </c>
      <c r="P74">
        <v>18.5</v>
      </c>
      <c r="Q74">
        <v>0</v>
      </c>
      <c r="R74">
        <v>0</v>
      </c>
      <c r="S74">
        <v>0</v>
      </c>
      <c r="T74">
        <v>0</v>
      </c>
      <c r="U74">
        <v>0</v>
      </c>
      <c r="V74">
        <v>2897613.67</v>
      </c>
      <c r="W74">
        <v>1047464</v>
      </c>
      <c r="X74">
        <v>8859.6200000000008</v>
      </c>
      <c r="AA74">
        <v>0</v>
      </c>
      <c r="AC74">
        <v>23555</v>
      </c>
      <c r="AF74">
        <v>31820.720000000001</v>
      </c>
      <c r="AG74">
        <v>13739.36</v>
      </c>
      <c r="AI74" s="123">
        <f t="shared" si="8"/>
        <v>1459910.1</v>
      </c>
      <c r="AJ74" s="181">
        <f t="shared" si="9"/>
        <v>18.5</v>
      </c>
      <c r="AK74" s="142">
        <f t="shared" si="10"/>
        <v>1459891.6</v>
      </c>
      <c r="AL74" s="182">
        <f t="shared" si="11"/>
        <v>8859.6200000000008</v>
      </c>
      <c r="AM74" s="183">
        <f t="shared" si="12"/>
        <v>69115.08</v>
      </c>
      <c r="AN74" s="125">
        <f t="shared" si="7"/>
        <v>-60255.46</v>
      </c>
    </row>
    <row r="75" spans="1:40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2469</v>
      </c>
      <c r="F75">
        <v>296762.76</v>
      </c>
      <c r="G75">
        <v>0</v>
      </c>
      <c r="H75">
        <v>21928.21</v>
      </c>
      <c r="I75">
        <v>0</v>
      </c>
      <c r="J75">
        <v>0</v>
      </c>
      <c r="K75">
        <v>-34087850.659999996</v>
      </c>
      <c r="L75">
        <v>943168.24</v>
      </c>
      <c r="M75">
        <v>0</v>
      </c>
      <c r="N75">
        <v>0</v>
      </c>
      <c r="O75">
        <v>1980</v>
      </c>
      <c r="P75">
        <v>0</v>
      </c>
      <c r="Q75">
        <v>0</v>
      </c>
      <c r="R75">
        <v>0</v>
      </c>
      <c r="S75">
        <v>0</v>
      </c>
      <c r="T75">
        <v>1118004</v>
      </c>
      <c r="U75">
        <v>0</v>
      </c>
      <c r="V75">
        <v>-35204614</v>
      </c>
      <c r="W75">
        <v>1334838.29</v>
      </c>
      <c r="X75">
        <v>10176.209999999999</v>
      </c>
      <c r="AC75">
        <v>18596</v>
      </c>
      <c r="AF75">
        <v>44185.15</v>
      </c>
      <c r="AG75">
        <v>23594.799999999999</v>
      </c>
      <c r="AI75" s="123">
        <f t="shared" si="8"/>
        <v>318690.97000000003</v>
      </c>
      <c r="AJ75" s="181">
        <f t="shared" si="9"/>
        <v>1980</v>
      </c>
      <c r="AK75" s="142">
        <f t="shared" si="10"/>
        <v>316710.97000000003</v>
      </c>
      <c r="AL75" s="182">
        <f t="shared" si="11"/>
        <v>10176.209999999999</v>
      </c>
      <c r="AM75" s="183">
        <f t="shared" si="12"/>
        <v>86375.95</v>
      </c>
      <c r="AN75" s="125">
        <f t="shared" si="7"/>
        <v>-76199.739999999991</v>
      </c>
    </row>
    <row r="76" spans="1:40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2470</v>
      </c>
      <c r="F76">
        <v>132362.64000000001</v>
      </c>
      <c r="G76">
        <v>363449.62</v>
      </c>
      <c r="H76">
        <v>33130.5</v>
      </c>
      <c r="K76">
        <v>3483884.14</v>
      </c>
      <c r="L76">
        <v>1084211.74</v>
      </c>
      <c r="R76">
        <v>0</v>
      </c>
      <c r="V76">
        <v>3923550.12</v>
      </c>
      <c r="W76">
        <v>1047464</v>
      </c>
      <c r="X76">
        <v>363699.62</v>
      </c>
      <c r="AC76">
        <v>56356</v>
      </c>
      <c r="AD76">
        <v>592</v>
      </c>
      <c r="AF76">
        <v>56923.9</v>
      </c>
      <c r="AG76">
        <v>18509.12</v>
      </c>
      <c r="AH76">
        <v>105294.08</v>
      </c>
      <c r="AI76" s="123">
        <f t="shared" si="8"/>
        <v>528942.76</v>
      </c>
      <c r="AJ76" s="181">
        <f t="shared" si="9"/>
        <v>0</v>
      </c>
      <c r="AK76" s="142">
        <f t="shared" si="10"/>
        <v>528942.76</v>
      </c>
      <c r="AL76" s="182">
        <f t="shared" si="11"/>
        <v>363699.62</v>
      </c>
      <c r="AM76" s="183">
        <f t="shared" si="12"/>
        <v>237675.09999999998</v>
      </c>
      <c r="AN76" s="125">
        <f t="shared" si="7"/>
        <v>126024.52000000002</v>
      </c>
    </row>
    <row r="77" spans="1:40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2471</v>
      </c>
      <c r="F77">
        <v>136234.42000000001</v>
      </c>
      <c r="G77">
        <v>0</v>
      </c>
      <c r="H77">
        <v>174306.19</v>
      </c>
      <c r="K77">
        <v>4071486.71</v>
      </c>
      <c r="L77">
        <v>-25433.82</v>
      </c>
      <c r="R77">
        <v>0</v>
      </c>
      <c r="V77">
        <v>3393253.93</v>
      </c>
      <c r="W77">
        <v>1047464</v>
      </c>
      <c r="X77">
        <v>113637.62</v>
      </c>
      <c r="AC77">
        <v>28251</v>
      </c>
      <c r="AF77">
        <v>72725.37</v>
      </c>
      <c r="AG77">
        <v>96785.68</v>
      </c>
      <c r="AI77" s="123">
        <f t="shared" si="8"/>
        <v>310540.61</v>
      </c>
      <c r="AJ77" s="181">
        <f t="shared" si="9"/>
        <v>0</v>
      </c>
      <c r="AK77" s="142">
        <f t="shared" si="10"/>
        <v>310540.61</v>
      </c>
      <c r="AL77" s="182">
        <f t="shared" si="11"/>
        <v>113637.62</v>
      </c>
      <c r="AM77" s="183">
        <f t="shared" si="12"/>
        <v>197762.05</v>
      </c>
      <c r="AN77" s="125">
        <f t="shared" si="7"/>
        <v>-84124.43</v>
      </c>
    </row>
    <row r="78" spans="1:40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2472</v>
      </c>
      <c r="F78">
        <v>82028.41</v>
      </c>
      <c r="G78">
        <v>0</v>
      </c>
      <c r="H78">
        <v>768915.21</v>
      </c>
      <c r="I78">
        <v>0</v>
      </c>
      <c r="J78">
        <v>0</v>
      </c>
      <c r="K78">
        <v>582042.22</v>
      </c>
      <c r="L78">
        <v>-194268.84</v>
      </c>
      <c r="M78">
        <v>0</v>
      </c>
      <c r="N78">
        <v>0</v>
      </c>
      <c r="O78">
        <v>0</v>
      </c>
      <c r="P78">
        <v>37</v>
      </c>
      <c r="Q78">
        <v>0</v>
      </c>
      <c r="R78">
        <v>1523</v>
      </c>
      <c r="S78">
        <v>0</v>
      </c>
      <c r="T78">
        <v>0</v>
      </c>
      <c r="U78">
        <v>0</v>
      </c>
      <c r="V78">
        <v>-365730.79</v>
      </c>
      <c r="W78">
        <v>1768225.65</v>
      </c>
      <c r="X78">
        <v>9344.66</v>
      </c>
      <c r="Z78">
        <v>0</v>
      </c>
      <c r="AC78">
        <v>31969</v>
      </c>
      <c r="AF78">
        <v>51877.03</v>
      </c>
      <c r="AG78">
        <v>41597.49</v>
      </c>
      <c r="AH78">
        <v>49239</v>
      </c>
      <c r="AI78" s="123">
        <f t="shared" si="8"/>
        <v>850943.62</v>
      </c>
      <c r="AJ78" s="181">
        <f t="shared" si="9"/>
        <v>1560</v>
      </c>
      <c r="AK78" s="142">
        <f t="shared" si="10"/>
        <v>849383.62</v>
      </c>
      <c r="AL78" s="182">
        <f t="shared" si="11"/>
        <v>9344.66</v>
      </c>
      <c r="AM78" s="183">
        <f t="shared" si="12"/>
        <v>174682.52</v>
      </c>
      <c r="AN78" s="125">
        <f t="shared" si="7"/>
        <v>-165337.85999999999</v>
      </c>
    </row>
    <row r="79" spans="1:40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2473</v>
      </c>
      <c r="F79">
        <v>2106103.58</v>
      </c>
      <c r="G79">
        <v>638067.98</v>
      </c>
      <c r="H79">
        <v>196962.9</v>
      </c>
      <c r="K79">
        <v>606127.07999999996</v>
      </c>
      <c r="L79">
        <v>-1247230.45</v>
      </c>
      <c r="R79">
        <v>15725.79</v>
      </c>
      <c r="V79">
        <v>150758.76</v>
      </c>
      <c r="W79">
        <v>2439714</v>
      </c>
      <c r="X79">
        <v>78738</v>
      </c>
      <c r="AA79">
        <v>91120</v>
      </c>
      <c r="AC79">
        <v>260630</v>
      </c>
      <c r="AF79">
        <v>179890</v>
      </c>
      <c r="AG79">
        <v>22505.46</v>
      </c>
      <c r="AH79">
        <v>13000</v>
      </c>
      <c r="AI79" s="123">
        <f t="shared" si="8"/>
        <v>2941134.46</v>
      </c>
      <c r="AJ79" s="181">
        <f t="shared" si="9"/>
        <v>15725.79</v>
      </c>
      <c r="AK79" s="142">
        <f t="shared" si="10"/>
        <v>2925408.67</v>
      </c>
      <c r="AL79" s="182">
        <f t="shared" si="11"/>
        <v>169858</v>
      </c>
      <c r="AM79" s="183">
        <f t="shared" si="12"/>
        <v>476025.46</v>
      </c>
      <c r="AN79" s="125">
        <f t="shared" si="7"/>
        <v>-306167.46000000002</v>
      </c>
    </row>
    <row r="80" spans="1:40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2474</v>
      </c>
      <c r="F80">
        <v>236930.51</v>
      </c>
      <c r="G80">
        <v>131888.69</v>
      </c>
      <c r="H80">
        <v>483259.89</v>
      </c>
      <c r="K80">
        <v>252779.46</v>
      </c>
      <c r="L80">
        <v>-28174.880000000001</v>
      </c>
      <c r="P80">
        <v>83699.539999999994</v>
      </c>
      <c r="R80">
        <v>6137</v>
      </c>
      <c r="V80">
        <v>-1913671.59</v>
      </c>
      <c r="W80">
        <v>3137825</v>
      </c>
      <c r="X80">
        <v>128429.65</v>
      </c>
      <c r="AA80">
        <v>195530</v>
      </c>
      <c r="AB80">
        <v>3000</v>
      </c>
      <c r="AC80">
        <v>238023</v>
      </c>
      <c r="AF80">
        <v>306000</v>
      </c>
      <c r="AG80">
        <v>7242.93</v>
      </c>
      <c r="AH80">
        <v>13000</v>
      </c>
      <c r="AI80" s="123">
        <f t="shared" si="8"/>
        <v>852079.09000000008</v>
      </c>
      <c r="AJ80" s="181">
        <f t="shared" si="9"/>
        <v>89836.54</v>
      </c>
      <c r="AK80" s="142">
        <f t="shared" si="10"/>
        <v>762242.55</v>
      </c>
      <c r="AL80" s="182">
        <f t="shared" si="11"/>
        <v>326959.65000000002</v>
      </c>
      <c r="AM80" s="183">
        <f t="shared" si="12"/>
        <v>564265.93000000005</v>
      </c>
      <c r="AN80" s="125">
        <f t="shared" si="7"/>
        <v>-237306.28000000003</v>
      </c>
    </row>
    <row r="81" spans="1:40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2475</v>
      </c>
      <c r="F81">
        <v>529319.55000000005</v>
      </c>
      <c r="G81">
        <v>83190</v>
      </c>
      <c r="H81">
        <v>249945.18</v>
      </c>
      <c r="K81">
        <v>3965249.28</v>
      </c>
      <c r="L81">
        <v>85568.25</v>
      </c>
      <c r="P81">
        <v>93508.46</v>
      </c>
      <c r="R81">
        <v>12798.04</v>
      </c>
      <c r="V81">
        <v>3226056.06</v>
      </c>
      <c r="W81">
        <v>1687514</v>
      </c>
      <c r="X81">
        <v>2836</v>
      </c>
      <c r="AA81">
        <v>144930</v>
      </c>
      <c r="AB81">
        <v>28500</v>
      </c>
      <c r="AC81">
        <v>221856</v>
      </c>
      <c r="AF81">
        <v>36978</v>
      </c>
      <c r="AG81">
        <v>24036.3</v>
      </c>
      <c r="AI81" s="123">
        <f t="shared" si="8"/>
        <v>862454.73</v>
      </c>
      <c r="AJ81" s="181">
        <f t="shared" si="9"/>
        <v>106306.5</v>
      </c>
      <c r="AK81" s="142">
        <f t="shared" si="10"/>
        <v>756148.23</v>
      </c>
      <c r="AL81" s="182">
        <f t="shared" si="11"/>
        <v>176266</v>
      </c>
      <c r="AM81" s="183">
        <f t="shared" si="12"/>
        <v>282870.3</v>
      </c>
      <c r="AN81" s="125">
        <f t="shared" si="7"/>
        <v>-106604.29999999999</v>
      </c>
    </row>
    <row r="82" spans="1:40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2476</v>
      </c>
      <c r="F82">
        <v>529697.29</v>
      </c>
      <c r="G82">
        <v>0</v>
      </c>
      <c r="H82">
        <v>20104.740000000002</v>
      </c>
      <c r="K82">
        <v>87893.73</v>
      </c>
      <c r="L82">
        <v>50392.77</v>
      </c>
      <c r="P82">
        <v>24200</v>
      </c>
      <c r="R82">
        <v>36.5</v>
      </c>
      <c r="V82">
        <v>-1628534.45</v>
      </c>
      <c r="W82">
        <v>2346487</v>
      </c>
      <c r="X82">
        <v>11746.56</v>
      </c>
      <c r="AA82">
        <v>149150.96</v>
      </c>
      <c r="AB82">
        <v>2240</v>
      </c>
      <c r="AC82">
        <v>179150.96</v>
      </c>
      <c r="AF82">
        <v>32072.06</v>
      </c>
      <c r="AG82">
        <v>6015.02</v>
      </c>
      <c r="AI82" s="123">
        <f t="shared" si="8"/>
        <v>549802.03</v>
      </c>
      <c r="AJ82" s="181">
        <f t="shared" si="9"/>
        <v>24236.5</v>
      </c>
      <c r="AK82" s="142">
        <f t="shared" si="10"/>
        <v>525565.53</v>
      </c>
      <c r="AL82" s="182">
        <f t="shared" si="11"/>
        <v>163137.51999999999</v>
      </c>
      <c r="AM82" s="183">
        <f t="shared" si="12"/>
        <v>217238.03999999998</v>
      </c>
      <c r="AN82" s="125">
        <f t="shared" si="7"/>
        <v>-54100.51999999999</v>
      </c>
    </row>
    <row r="83" spans="1:40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2477</v>
      </c>
      <c r="F83">
        <v>580543.36</v>
      </c>
      <c r="G83">
        <v>0</v>
      </c>
      <c r="H83">
        <v>57926.81</v>
      </c>
      <c r="K83">
        <v>462614.57</v>
      </c>
      <c r="L83">
        <v>585382.06999999995</v>
      </c>
      <c r="O83">
        <v>0</v>
      </c>
      <c r="P83">
        <v>25710.69</v>
      </c>
      <c r="R83">
        <v>18.5</v>
      </c>
      <c r="V83">
        <v>-383957.97</v>
      </c>
      <c r="W83">
        <v>2125037.4300000002</v>
      </c>
      <c r="X83">
        <v>34011.17</v>
      </c>
      <c r="AA83">
        <v>143769</v>
      </c>
      <c r="AC83">
        <v>197069</v>
      </c>
      <c r="AF83">
        <v>37712.71</v>
      </c>
      <c r="AG83">
        <v>23340.3</v>
      </c>
      <c r="AI83" s="123">
        <f t="shared" si="8"/>
        <v>638470.16999999993</v>
      </c>
      <c r="AJ83" s="181">
        <f t="shared" si="9"/>
        <v>25729.19</v>
      </c>
      <c r="AK83" s="142">
        <f t="shared" si="10"/>
        <v>612740.98</v>
      </c>
      <c r="AL83" s="182">
        <f t="shared" si="11"/>
        <v>177780.16999999998</v>
      </c>
      <c r="AM83" s="183">
        <f t="shared" si="12"/>
        <v>258122.00999999998</v>
      </c>
      <c r="AN83" s="125">
        <f t="shared" si="7"/>
        <v>-80341.84</v>
      </c>
    </row>
    <row r="84" spans="1:40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2478</v>
      </c>
      <c r="F84">
        <v>669965.11</v>
      </c>
      <c r="G84">
        <v>0</v>
      </c>
      <c r="H84">
        <v>14130.14</v>
      </c>
      <c r="K84">
        <v>3411002.35</v>
      </c>
      <c r="L84">
        <v>105917.51</v>
      </c>
      <c r="P84">
        <v>45900</v>
      </c>
      <c r="Q84">
        <v>4800</v>
      </c>
      <c r="R84">
        <v>519.54999999999995</v>
      </c>
      <c r="V84">
        <v>3060603.74</v>
      </c>
      <c r="W84">
        <v>1196485.3400000001</v>
      </c>
      <c r="X84">
        <v>25148.37</v>
      </c>
      <c r="AA84">
        <v>171297</v>
      </c>
      <c r="AC84">
        <v>199927</v>
      </c>
      <c r="AF84">
        <v>70575.19</v>
      </c>
      <c r="AG84">
        <v>33236.699999999997</v>
      </c>
      <c r="AI84" s="123">
        <f t="shared" si="8"/>
        <v>684095.25</v>
      </c>
      <c r="AJ84" s="181">
        <f t="shared" si="9"/>
        <v>51219.55</v>
      </c>
      <c r="AK84" s="142">
        <f t="shared" si="10"/>
        <v>632875.69999999995</v>
      </c>
      <c r="AL84" s="182">
        <f t="shared" si="11"/>
        <v>196445.37</v>
      </c>
      <c r="AM84" s="183">
        <f t="shared" si="12"/>
        <v>303738.89</v>
      </c>
      <c r="AN84" s="125">
        <f t="shared" si="7"/>
        <v>-107293.52000000002</v>
      </c>
    </row>
    <row r="85" spans="1:40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2479</v>
      </c>
      <c r="F85">
        <v>264080.24</v>
      </c>
      <c r="G85">
        <v>0</v>
      </c>
      <c r="H85">
        <v>6562.26</v>
      </c>
      <c r="K85">
        <v>124875.2</v>
      </c>
      <c r="L85">
        <v>71772.33</v>
      </c>
      <c r="P85">
        <v>38568.42</v>
      </c>
      <c r="R85">
        <v>0</v>
      </c>
      <c r="V85">
        <v>-655580</v>
      </c>
      <c r="W85">
        <v>1169639.49</v>
      </c>
      <c r="X85">
        <v>6331.23</v>
      </c>
      <c r="AA85">
        <v>81044.5</v>
      </c>
      <c r="AB85">
        <v>2240</v>
      </c>
      <c r="AC85">
        <v>122444.5</v>
      </c>
      <c r="AF85">
        <v>46539.62</v>
      </c>
      <c r="AG85">
        <v>5969.49</v>
      </c>
      <c r="AI85" s="123">
        <f t="shared" si="8"/>
        <v>270642.5</v>
      </c>
      <c r="AJ85" s="181">
        <f t="shared" si="9"/>
        <v>38568.42</v>
      </c>
      <c r="AK85" s="142">
        <f t="shared" si="10"/>
        <v>232074.08000000002</v>
      </c>
      <c r="AL85" s="182">
        <f t="shared" si="11"/>
        <v>89615.73</v>
      </c>
      <c r="AM85" s="183">
        <f t="shared" si="12"/>
        <v>174953.61</v>
      </c>
      <c r="AN85" s="125">
        <f t="shared" si="7"/>
        <v>-85337.87999999999</v>
      </c>
    </row>
    <row r="86" spans="1:40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2480</v>
      </c>
      <c r="F86">
        <v>2047366.94</v>
      </c>
      <c r="G86">
        <v>48904.88</v>
      </c>
      <c r="H86">
        <v>33696.65</v>
      </c>
      <c r="K86">
        <v>1646308.13</v>
      </c>
      <c r="L86">
        <v>391341.79</v>
      </c>
      <c r="O86">
        <v>0</v>
      </c>
      <c r="P86">
        <v>80500</v>
      </c>
      <c r="Q86">
        <v>1681162</v>
      </c>
      <c r="R86">
        <v>802.53</v>
      </c>
      <c r="V86">
        <v>1961749.11</v>
      </c>
      <c r="W86">
        <v>620039.24</v>
      </c>
      <c r="X86">
        <v>24781.13</v>
      </c>
      <c r="AA86">
        <v>265031.59999999998</v>
      </c>
      <c r="AB86">
        <v>9080</v>
      </c>
      <c r="AC86">
        <v>315964.59999999998</v>
      </c>
      <c r="AF86">
        <v>117826.1</v>
      </c>
      <c r="AG86">
        <v>41736.519999999997</v>
      </c>
      <c r="AI86" s="123">
        <f t="shared" si="8"/>
        <v>2129968.4699999997</v>
      </c>
      <c r="AJ86" s="181">
        <f t="shared" si="9"/>
        <v>1762464.53</v>
      </c>
      <c r="AK86" s="142">
        <f t="shared" si="10"/>
        <v>367503.93999999971</v>
      </c>
      <c r="AL86" s="182">
        <f t="shared" si="11"/>
        <v>298892.73</v>
      </c>
      <c r="AM86" s="183">
        <f t="shared" si="12"/>
        <v>475527.22</v>
      </c>
      <c r="AN86" s="125">
        <f t="shared" si="7"/>
        <v>-176634.49</v>
      </c>
    </row>
    <row r="87" spans="1:40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2481</v>
      </c>
      <c r="F87">
        <v>305328.7</v>
      </c>
      <c r="G87">
        <v>0</v>
      </c>
      <c r="H87">
        <v>3091.5</v>
      </c>
      <c r="K87">
        <v>409644.94</v>
      </c>
      <c r="L87">
        <v>67601.539999999994</v>
      </c>
      <c r="R87">
        <v>0</v>
      </c>
      <c r="V87">
        <v>-234287.49</v>
      </c>
      <c r="W87">
        <v>1131001.29</v>
      </c>
      <c r="X87">
        <v>10347.02</v>
      </c>
      <c r="AA87">
        <v>114122</v>
      </c>
      <c r="AC87">
        <v>170576</v>
      </c>
      <c r="AF87">
        <v>57248.62</v>
      </c>
      <c r="AG87">
        <v>7691.52</v>
      </c>
      <c r="AI87" s="123">
        <f t="shared" si="8"/>
        <v>308420.2</v>
      </c>
      <c r="AJ87" s="181">
        <f t="shared" si="9"/>
        <v>0</v>
      </c>
      <c r="AK87" s="142">
        <f t="shared" si="10"/>
        <v>308420.2</v>
      </c>
      <c r="AL87" s="182">
        <f t="shared" si="11"/>
        <v>124469.02</v>
      </c>
      <c r="AM87" s="183">
        <f t="shared" si="12"/>
        <v>235516.13999999998</v>
      </c>
      <c r="AN87" s="125">
        <f t="shared" si="7"/>
        <v>-111047.11999999998</v>
      </c>
    </row>
    <row r="88" spans="1:40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2482</v>
      </c>
      <c r="F88">
        <v>290507.33</v>
      </c>
      <c r="G88">
        <v>109.6</v>
      </c>
      <c r="H88">
        <v>18118.7</v>
      </c>
      <c r="K88">
        <v>207195.7</v>
      </c>
      <c r="L88">
        <v>350758.72</v>
      </c>
      <c r="O88">
        <v>0</v>
      </c>
      <c r="P88">
        <v>219282</v>
      </c>
      <c r="R88">
        <v>0</v>
      </c>
      <c r="V88">
        <v>-1631251.01</v>
      </c>
      <c r="W88">
        <v>2353915.73</v>
      </c>
      <c r="X88">
        <v>6031.56</v>
      </c>
      <c r="AC88">
        <v>19560</v>
      </c>
      <c r="AF88">
        <v>44634</v>
      </c>
      <c r="AG88">
        <v>17094.23</v>
      </c>
      <c r="AI88" s="123">
        <f t="shared" si="8"/>
        <v>308735.63</v>
      </c>
      <c r="AJ88" s="181">
        <f t="shared" si="9"/>
        <v>219282</v>
      </c>
      <c r="AK88" s="142">
        <f t="shared" si="10"/>
        <v>89453.63</v>
      </c>
      <c r="AL88" s="182">
        <f t="shared" si="11"/>
        <v>6031.56</v>
      </c>
      <c r="AM88" s="183">
        <f t="shared" si="12"/>
        <v>81288.23</v>
      </c>
      <c r="AN88" s="125">
        <f t="shared" si="7"/>
        <v>-75256.67</v>
      </c>
    </row>
    <row r="89" spans="1:40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2483</v>
      </c>
      <c r="F89">
        <v>1162636.55</v>
      </c>
      <c r="G89">
        <v>18722.55</v>
      </c>
      <c r="H89">
        <v>93502.97</v>
      </c>
      <c r="K89">
        <v>3012287.86</v>
      </c>
      <c r="L89">
        <v>1164425.6000000001</v>
      </c>
      <c r="O89">
        <v>0</v>
      </c>
      <c r="P89">
        <v>961411.4</v>
      </c>
      <c r="Q89">
        <v>5120</v>
      </c>
      <c r="R89">
        <v>70.22</v>
      </c>
      <c r="V89">
        <v>3329992.88</v>
      </c>
      <c r="W89">
        <v>1221990.08</v>
      </c>
      <c r="X89">
        <v>44890.76</v>
      </c>
      <c r="AA89">
        <v>154700</v>
      </c>
      <c r="AC89">
        <v>172330</v>
      </c>
      <c r="AF89">
        <v>90909.78</v>
      </c>
      <c r="AG89">
        <v>3360.03</v>
      </c>
      <c r="AI89" s="123">
        <f t="shared" si="8"/>
        <v>1274862.07</v>
      </c>
      <c r="AJ89" s="181">
        <f t="shared" si="9"/>
        <v>966601.62</v>
      </c>
      <c r="AK89" s="142">
        <f t="shared" si="10"/>
        <v>308260.45000000007</v>
      </c>
      <c r="AL89" s="182">
        <f t="shared" si="11"/>
        <v>199590.76</v>
      </c>
      <c r="AM89" s="183">
        <f t="shared" si="12"/>
        <v>266599.81000000006</v>
      </c>
      <c r="AN89" s="125">
        <f t="shared" si="7"/>
        <v>-67009.050000000047</v>
      </c>
    </row>
    <row r="90" spans="1:40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2484</v>
      </c>
      <c r="F90">
        <v>615275.9</v>
      </c>
      <c r="G90">
        <v>0</v>
      </c>
      <c r="H90">
        <v>102531.52</v>
      </c>
      <c r="K90">
        <v>74937.61</v>
      </c>
      <c r="L90">
        <v>542165.64</v>
      </c>
      <c r="P90">
        <v>49750</v>
      </c>
      <c r="R90">
        <v>0</v>
      </c>
      <c r="V90">
        <v>157694.97</v>
      </c>
      <c r="W90">
        <v>1247302.3600000001</v>
      </c>
      <c r="X90">
        <v>8552.58</v>
      </c>
      <c r="AC90">
        <v>50900</v>
      </c>
      <c r="AF90">
        <v>57724.35</v>
      </c>
      <c r="AG90">
        <v>19544.89</v>
      </c>
      <c r="AH90">
        <v>220</v>
      </c>
      <c r="AI90" s="123">
        <f t="shared" si="8"/>
        <v>717807.42</v>
      </c>
      <c r="AJ90" s="181">
        <f t="shared" si="9"/>
        <v>49750</v>
      </c>
      <c r="AK90" s="142">
        <f t="shared" si="10"/>
        <v>668057.42000000004</v>
      </c>
      <c r="AL90" s="182">
        <f t="shared" si="11"/>
        <v>8552.58</v>
      </c>
      <c r="AM90" s="183">
        <f t="shared" si="12"/>
        <v>128389.24</v>
      </c>
      <c r="AN90" s="125">
        <f t="shared" si="7"/>
        <v>-119836.66</v>
      </c>
    </row>
    <row r="91" spans="1:40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2485</v>
      </c>
      <c r="F91">
        <v>766325.35</v>
      </c>
      <c r="G91">
        <v>2553</v>
      </c>
      <c r="H91">
        <v>61678.23</v>
      </c>
      <c r="K91">
        <v>161060.75</v>
      </c>
      <c r="L91">
        <v>234719.79</v>
      </c>
      <c r="O91">
        <v>0</v>
      </c>
      <c r="P91">
        <v>55949.99</v>
      </c>
      <c r="R91">
        <v>6340.4</v>
      </c>
      <c r="V91">
        <v>-402853.58</v>
      </c>
      <c r="W91">
        <v>1693308.65</v>
      </c>
      <c r="X91">
        <v>15469.22</v>
      </c>
      <c r="AA91">
        <v>192048</v>
      </c>
      <c r="AC91">
        <v>224448</v>
      </c>
      <c r="AF91">
        <v>96988.59</v>
      </c>
      <c r="AG91">
        <v>9968.9699999999993</v>
      </c>
      <c r="AH91">
        <v>2520</v>
      </c>
      <c r="AI91" s="123">
        <f t="shared" si="8"/>
        <v>830556.58</v>
      </c>
      <c r="AJ91" s="181">
        <f t="shared" si="9"/>
        <v>62290.39</v>
      </c>
      <c r="AK91" s="142">
        <f t="shared" si="10"/>
        <v>768266.19</v>
      </c>
      <c r="AL91" s="182">
        <f t="shared" si="11"/>
        <v>207517.22</v>
      </c>
      <c r="AM91" s="183">
        <f t="shared" si="12"/>
        <v>333925.55999999994</v>
      </c>
      <c r="AN91" s="125">
        <f t="shared" si="7"/>
        <v>-126408.33999999994</v>
      </c>
    </row>
    <row r="92" spans="1:40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2486</v>
      </c>
      <c r="F92">
        <v>549260.5</v>
      </c>
      <c r="G92">
        <v>0</v>
      </c>
      <c r="H92">
        <v>122956.12</v>
      </c>
      <c r="K92">
        <v>926131.08</v>
      </c>
      <c r="L92">
        <v>156216.68</v>
      </c>
      <c r="O92">
        <v>0</v>
      </c>
      <c r="P92">
        <v>36732</v>
      </c>
      <c r="R92">
        <v>2449</v>
      </c>
      <c r="V92">
        <v>1457935.78</v>
      </c>
      <c r="W92">
        <v>345503.07</v>
      </c>
      <c r="X92">
        <v>8568.99</v>
      </c>
      <c r="AA92">
        <v>60801.2</v>
      </c>
      <c r="AC92">
        <v>96551.2</v>
      </c>
      <c r="AF92">
        <v>50809.38</v>
      </c>
      <c r="AG92">
        <v>10065.08</v>
      </c>
      <c r="AI92" s="123">
        <f t="shared" si="8"/>
        <v>672216.62</v>
      </c>
      <c r="AJ92" s="181">
        <f t="shared" si="9"/>
        <v>39181</v>
      </c>
      <c r="AK92" s="142">
        <f t="shared" si="10"/>
        <v>633035.62</v>
      </c>
      <c r="AL92" s="182">
        <f t="shared" si="11"/>
        <v>69370.19</v>
      </c>
      <c r="AM92" s="183">
        <f t="shared" si="12"/>
        <v>157425.65999999997</v>
      </c>
      <c r="AN92" s="125">
        <f t="shared" si="7"/>
        <v>-88055.469999999972</v>
      </c>
    </row>
    <row r="93" spans="1:40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2487</v>
      </c>
      <c r="F93">
        <v>760140.47</v>
      </c>
      <c r="G93">
        <v>0</v>
      </c>
      <c r="H93">
        <v>114042.91</v>
      </c>
      <c r="K93">
        <v>24714.12</v>
      </c>
      <c r="L93">
        <v>58303.29</v>
      </c>
      <c r="P93">
        <v>42352.03</v>
      </c>
      <c r="R93">
        <v>0</v>
      </c>
      <c r="V93">
        <v>-1478643.77</v>
      </c>
      <c r="W93">
        <v>2439641.09</v>
      </c>
      <c r="X93">
        <v>10743.28</v>
      </c>
      <c r="AA93">
        <v>101200</v>
      </c>
      <c r="AC93">
        <v>118800</v>
      </c>
      <c r="AD93">
        <v>624</v>
      </c>
      <c r="AF93">
        <v>33878.31</v>
      </c>
      <c r="AG93">
        <v>3647.53</v>
      </c>
      <c r="AH93">
        <v>1142</v>
      </c>
      <c r="AI93" s="123">
        <f t="shared" si="8"/>
        <v>874183.38</v>
      </c>
      <c r="AJ93" s="181">
        <f t="shared" si="9"/>
        <v>42352.03</v>
      </c>
      <c r="AK93" s="142">
        <f t="shared" si="10"/>
        <v>831831.35</v>
      </c>
      <c r="AL93" s="182">
        <f t="shared" si="11"/>
        <v>111943.28</v>
      </c>
      <c r="AM93" s="183">
        <f t="shared" si="12"/>
        <v>158091.84</v>
      </c>
      <c r="AN93" s="125">
        <f t="shared" si="7"/>
        <v>-46148.56</v>
      </c>
    </row>
    <row r="94" spans="1:40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2488</v>
      </c>
      <c r="F94">
        <v>421122.95</v>
      </c>
      <c r="G94">
        <v>0</v>
      </c>
      <c r="H94">
        <v>162687.14000000001</v>
      </c>
      <c r="K94">
        <v>347646.04</v>
      </c>
      <c r="L94">
        <v>92979.15</v>
      </c>
      <c r="P94">
        <v>24150</v>
      </c>
      <c r="R94">
        <v>0</v>
      </c>
      <c r="V94">
        <v>-2070514.4</v>
      </c>
      <c r="W94">
        <v>3118920.11</v>
      </c>
      <c r="X94">
        <v>11302.04</v>
      </c>
      <c r="AA94">
        <v>74290</v>
      </c>
      <c r="AC94">
        <v>81290</v>
      </c>
      <c r="AF94">
        <v>46519.18</v>
      </c>
      <c r="AG94">
        <v>5903.29</v>
      </c>
      <c r="AI94" s="123">
        <f t="shared" si="8"/>
        <v>583810.09000000008</v>
      </c>
      <c r="AJ94" s="181">
        <f t="shared" si="9"/>
        <v>24150</v>
      </c>
      <c r="AK94" s="142">
        <f t="shared" si="10"/>
        <v>559660.09000000008</v>
      </c>
      <c r="AL94" s="182">
        <f t="shared" si="11"/>
        <v>85592.040000000008</v>
      </c>
      <c r="AM94" s="183">
        <f t="shared" si="12"/>
        <v>133712.47</v>
      </c>
      <c r="AN94" s="125">
        <f t="shared" si="7"/>
        <v>-48120.429999999993</v>
      </c>
    </row>
    <row r="95" spans="1:40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2489</v>
      </c>
      <c r="F95">
        <v>393440.44</v>
      </c>
      <c r="G95">
        <v>0</v>
      </c>
      <c r="H95">
        <v>23171.759999999998</v>
      </c>
      <c r="K95">
        <v>827448.77</v>
      </c>
      <c r="L95">
        <v>111278.3</v>
      </c>
      <c r="P95">
        <v>35492.04</v>
      </c>
      <c r="Q95">
        <v>6720</v>
      </c>
      <c r="R95">
        <v>1593.5</v>
      </c>
      <c r="V95">
        <v>-1334610.56</v>
      </c>
      <c r="W95">
        <v>2656385</v>
      </c>
      <c r="X95">
        <v>129089.78</v>
      </c>
      <c r="AC95">
        <v>60835</v>
      </c>
      <c r="AF95">
        <v>69097</v>
      </c>
      <c r="AG95">
        <v>9398.49</v>
      </c>
      <c r="AI95" s="123">
        <f t="shared" si="8"/>
        <v>416612.2</v>
      </c>
      <c r="AJ95" s="181">
        <f t="shared" si="9"/>
        <v>43805.54</v>
      </c>
      <c r="AK95" s="142">
        <f t="shared" si="10"/>
        <v>372806.66000000003</v>
      </c>
      <c r="AL95" s="182">
        <f t="shared" si="11"/>
        <v>129089.78</v>
      </c>
      <c r="AM95" s="183">
        <f t="shared" si="12"/>
        <v>139330.49</v>
      </c>
      <c r="AN95" s="125">
        <f t="shared" si="7"/>
        <v>-10240.709999999992</v>
      </c>
    </row>
    <row r="96" spans="1:40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2490</v>
      </c>
      <c r="F96">
        <v>509891.63</v>
      </c>
      <c r="G96">
        <v>0</v>
      </c>
      <c r="H96">
        <v>14470.52</v>
      </c>
      <c r="K96">
        <v>261438.3</v>
      </c>
      <c r="L96">
        <v>19165.29</v>
      </c>
      <c r="P96">
        <v>14122.6</v>
      </c>
      <c r="Q96">
        <v>4160</v>
      </c>
      <c r="R96">
        <v>18.5</v>
      </c>
      <c r="T96">
        <v>166744</v>
      </c>
      <c r="V96">
        <v>-2033304.26</v>
      </c>
      <c r="W96">
        <v>2668500</v>
      </c>
      <c r="X96">
        <v>31145.35</v>
      </c>
      <c r="AA96">
        <v>138068</v>
      </c>
      <c r="AC96">
        <v>138068</v>
      </c>
      <c r="AF96">
        <v>41949.1</v>
      </c>
      <c r="AG96">
        <v>4471.3500000000004</v>
      </c>
      <c r="AI96" s="123">
        <f t="shared" si="8"/>
        <v>524362.15</v>
      </c>
      <c r="AJ96" s="181">
        <f t="shared" si="9"/>
        <v>18301.099999999999</v>
      </c>
      <c r="AK96" s="142">
        <f t="shared" si="10"/>
        <v>506061.05000000005</v>
      </c>
      <c r="AL96" s="182">
        <f t="shared" si="11"/>
        <v>169213.35</v>
      </c>
      <c r="AM96" s="183">
        <f t="shared" si="12"/>
        <v>184488.45</v>
      </c>
      <c r="AN96" s="125">
        <f t="shared" si="7"/>
        <v>-15275.100000000006</v>
      </c>
    </row>
    <row r="97" spans="1:40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2491</v>
      </c>
      <c r="F97">
        <v>1127793.1200000001</v>
      </c>
      <c r="G97">
        <v>0</v>
      </c>
      <c r="H97">
        <v>20353.75</v>
      </c>
      <c r="K97">
        <v>2460702.21</v>
      </c>
      <c r="L97">
        <v>139391.07</v>
      </c>
      <c r="P97">
        <v>69566</v>
      </c>
      <c r="R97">
        <v>901.11</v>
      </c>
      <c r="V97">
        <v>-5792796.8399999999</v>
      </c>
      <c r="W97">
        <v>9526566.6699999999</v>
      </c>
      <c r="X97">
        <v>158493.74</v>
      </c>
      <c r="AA97">
        <v>269745.5</v>
      </c>
      <c r="AC97">
        <v>355138.5</v>
      </c>
      <c r="AF97">
        <v>91803.43</v>
      </c>
      <c r="AG97">
        <v>37294.1</v>
      </c>
      <c r="AI97" s="123">
        <f t="shared" si="8"/>
        <v>1148146.8700000001</v>
      </c>
      <c r="AJ97" s="181">
        <f t="shared" si="9"/>
        <v>70467.11</v>
      </c>
      <c r="AK97" s="142">
        <f t="shared" si="10"/>
        <v>1077679.76</v>
      </c>
      <c r="AL97" s="182">
        <f t="shared" si="11"/>
        <v>428239.24</v>
      </c>
      <c r="AM97" s="183">
        <f t="shared" si="12"/>
        <v>484236.02999999997</v>
      </c>
      <c r="AN97" s="125">
        <f t="shared" si="7"/>
        <v>-55996.789999999979</v>
      </c>
    </row>
    <row r="98" spans="1:40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2492</v>
      </c>
      <c r="F98">
        <v>787867</v>
      </c>
      <c r="G98">
        <v>0</v>
      </c>
      <c r="H98">
        <v>0</v>
      </c>
      <c r="K98">
        <v>271872.18</v>
      </c>
      <c r="L98">
        <v>56987.27</v>
      </c>
      <c r="P98">
        <v>34770.19</v>
      </c>
      <c r="R98">
        <v>453.5</v>
      </c>
      <c r="V98">
        <v>-1483307.38</v>
      </c>
      <c r="W98">
        <v>2647000</v>
      </c>
      <c r="X98">
        <v>5243.25</v>
      </c>
      <c r="AA98">
        <v>133323.70000000001</v>
      </c>
      <c r="AC98">
        <v>163970.70000000001</v>
      </c>
      <c r="AD98">
        <v>160</v>
      </c>
      <c r="AE98">
        <v>480</v>
      </c>
      <c r="AF98">
        <v>50675.96</v>
      </c>
      <c r="AG98">
        <v>5470.15</v>
      </c>
      <c r="AI98" s="123">
        <f t="shared" si="8"/>
        <v>787867</v>
      </c>
      <c r="AJ98" s="181">
        <f t="shared" si="9"/>
        <v>35223.69</v>
      </c>
      <c r="AK98" s="142">
        <f t="shared" si="10"/>
        <v>752643.31</v>
      </c>
      <c r="AL98" s="182">
        <f t="shared" si="11"/>
        <v>138566.95000000001</v>
      </c>
      <c r="AM98" s="183">
        <f t="shared" si="12"/>
        <v>220756.81</v>
      </c>
      <c r="AN98" s="125">
        <f t="shared" si="7"/>
        <v>-82189.859999999986</v>
      </c>
    </row>
    <row r="99" spans="1:40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2493</v>
      </c>
      <c r="F99">
        <v>901380.36</v>
      </c>
      <c r="G99">
        <v>0</v>
      </c>
      <c r="H99">
        <v>0</v>
      </c>
      <c r="K99">
        <v>77786.240000000005</v>
      </c>
      <c r="L99">
        <v>84302.44</v>
      </c>
      <c r="P99">
        <v>486189.07</v>
      </c>
      <c r="Q99">
        <v>2880</v>
      </c>
      <c r="R99">
        <v>1252.47</v>
      </c>
      <c r="T99">
        <v>657216</v>
      </c>
      <c r="V99">
        <v>-2016627.88</v>
      </c>
      <c r="W99">
        <v>1913700</v>
      </c>
      <c r="X99">
        <v>78877.83</v>
      </c>
      <c r="Y99">
        <v>17100</v>
      </c>
      <c r="AA99">
        <v>95640</v>
      </c>
      <c r="AC99">
        <v>115470</v>
      </c>
      <c r="AF99">
        <v>57288.45</v>
      </c>
      <c r="AI99" s="123">
        <f t="shared" si="8"/>
        <v>901380.36</v>
      </c>
      <c r="AJ99" s="181">
        <f t="shared" si="9"/>
        <v>490321.54</v>
      </c>
      <c r="AK99" s="142">
        <f t="shared" si="10"/>
        <v>411058.82</v>
      </c>
      <c r="AL99" s="182">
        <f t="shared" si="11"/>
        <v>191617.83000000002</v>
      </c>
      <c r="AM99" s="183">
        <f t="shared" si="12"/>
        <v>172758.45</v>
      </c>
      <c r="AN99" s="125">
        <f t="shared" si="7"/>
        <v>18859.380000000005</v>
      </c>
    </row>
    <row r="100" spans="1:40" x14ac:dyDescent="0.25">
      <c r="AI100" s="123">
        <f t="shared" si="8"/>
        <v>0</v>
      </c>
      <c r="AJ100" s="181">
        <f t="shared" si="9"/>
        <v>0</v>
      </c>
      <c r="AK100" s="142">
        <f t="shared" si="10"/>
        <v>0</v>
      </c>
      <c r="AL100" s="182">
        <f t="shared" si="11"/>
        <v>0</v>
      </c>
      <c r="AM100" s="183">
        <f t="shared" si="12"/>
        <v>0</v>
      </c>
      <c r="AN100" s="125">
        <f t="shared" si="7"/>
        <v>0</v>
      </c>
    </row>
    <row r="101" spans="1:40" x14ac:dyDescent="0.25">
      <c r="AI101" s="123">
        <f t="shared" si="8"/>
        <v>0</v>
      </c>
      <c r="AJ101" s="181">
        <f t="shared" si="9"/>
        <v>0</v>
      </c>
      <c r="AK101" s="142">
        <f t="shared" si="10"/>
        <v>0</v>
      </c>
      <c r="AL101" s="182">
        <f t="shared" si="11"/>
        <v>0</v>
      </c>
      <c r="AM101" s="183">
        <f t="shared" si="12"/>
        <v>0</v>
      </c>
      <c r="AN101" s="125">
        <f t="shared" si="7"/>
        <v>0</v>
      </c>
    </row>
    <row r="102" spans="1:40" x14ac:dyDescent="0.25">
      <c r="AI102" s="123">
        <f t="shared" si="8"/>
        <v>0</v>
      </c>
      <c r="AJ102" s="181">
        <f t="shared" si="9"/>
        <v>0</v>
      </c>
      <c r="AK102" s="142">
        <f t="shared" si="10"/>
        <v>0</v>
      </c>
      <c r="AL102" s="182">
        <f t="shared" si="11"/>
        <v>0</v>
      </c>
      <c r="AM102" s="183">
        <f t="shared" si="12"/>
        <v>0</v>
      </c>
      <c r="AN102" s="125">
        <f t="shared" ref="AN102:AN165" si="13">AL102-AM102</f>
        <v>0</v>
      </c>
    </row>
    <row r="103" spans="1:40" x14ac:dyDescent="0.25">
      <c r="AI103" s="123">
        <f t="shared" si="8"/>
        <v>0</v>
      </c>
      <c r="AJ103" s="181">
        <f t="shared" si="9"/>
        <v>0</v>
      </c>
      <c r="AK103" s="142">
        <f t="shared" si="10"/>
        <v>0</v>
      </c>
      <c r="AL103" s="182">
        <f t="shared" si="11"/>
        <v>0</v>
      </c>
      <c r="AM103" s="183">
        <f t="shared" si="12"/>
        <v>0</v>
      </c>
      <c r="AN103" s="125">
        <f t="shared" si="13"/>
        <v>0</v>
      </c>
    </row>
    <row r="104" spans="1:40" x14ac:dyDescent="0.25">
      <c r="AI104" s="123">
        <f t="shared" si="8"/>
        <v>0</v>
      </c>
      <c r="AJ104" s="181">
        <f t="shared" si="9"/>
        <v>0</v>
      </c>
      <c r="AK104" s="142">
        <f t="shared" si="10"/>
        <v>0</v>
      </c>
      <c r="AL104" s="182">
        <f t="shared" si="11"/>
        <v>0</v>
      </c>
      <c r="AM104" s="183">
        <f t="shared" si="12"/>
        <v>0</v>
      </c>
      <c r="AN104" s="125">
        <f t="shared" si="13"/>
        <v>0</v>
      </c>
    </row>
    <row r="105" spans="1:40" x14ac:dyDescent="0.25">
      <c r="AI105" s="123">
        <f t="shared" si="8"/>
        <v>0</v>
      </c>
      <c r="AJ105" s="181">
        <f t="shared" si="9"/>
        <v>0</v>
      </c>
      <c r="AK105" s="142">
        <f t="shared" si="10"/>
        <v>0</v>
      </c>
      <c r="AL105" s="182">
        <f t="shared" si="11"/>
        <v>0</v>
      </c>
      <c r="AM105" s="183">
        <f t="shared" si="12"/>
        <v>0</v>
      </c>
      <c r="AN105" s="125">
        <f t="shared" si="13"/>
        <v>0</v>
      </c>
    </row>
    <row r="106" spans="1:40" x14ac:dyDescent="0.25">
      <c r="AI106" s="123">
        <f t="shared" si="8"/>
        <v>0</v>
      </c>
      <c r="AJ106" s="181">
        <f t="shared" si="9"/>
        <v>0</v>
      </c>
      <c r="AK106" s="142">
        <f t="shared" si="10"/>
        <v>0</v>
      </c>
      <c r="AL106" s="182">
        <f t="shared" si="11"/>
        <v>0</v>
      </c>
      <c r="AM106" s="183">
        <f t="shared" si="12"/>
        <v>0</v>
      </c>
      <c r="AN106" s="125">
        <f t="shared" si="13"/>
        <v>0</v>
      </c>
    </row>
    <row r="107" spans="1:40" x14ac:dyDescent="0.25">
      <c r="AI107" s="123">
        <f t="shared" si="8"/>
        <v>0</v>
      </c>
      <c r="AJ107" s="181">
        <f t="shared" si="9"/>
        <v>0</v>
      </c>
      <c r="AK107" s="142">
        <f t="shared" si="10"/>
        <v>0</v>
      </c>
      <c r="AL107" s="182">
        <f t="shared" si="11"/>
        <v>0</v>
      </c>
      <c r="AM107" s="183">
        <f t="shared" si="12"/>
        <v>0</v>
      </c>
      <c r="AN107" s="125">
        <f t="shared" si="13"/>
        <v>0</v>
      </c>
    </row>
    <row r="108" spans="1:40" x14ac:dyDescent="0.25">
      <c r="AI108" s="123">
        <f t="shared" si="8"/>
        <v>0</v>
      </c>
      <c r="AJ108" s="181">
        <f t="shared" si="9"/>
        <v>0</v>
      </c>
      <c r="AK108" s="142">
        <f t="shared" si="10"/>
        <v>0</v>
      </c>
      <c r="AL108" s="182">
        <f t="shared" si="11"/>
        <v>0</v>
      </c>
      <c r="AM108" s="183">
        <f t="shared" si="12"/>
        <v>0</v>
      </c>
      <c r="AN108" s="125">
        <f t="shared" si="13"/>
        <v>0</v>
      </c>
    </row>
    <row r="109" spans="1:40" x14ac:dyDescent="0.25">
      <c r="AI109" s="123">
        <f t="shared" si="8"/>
        <v>0</v>
      </c>
      <c r="AJ109" s="181">
        <f t="shared" si="9"/>
        <v>0</v>
      </c>
      <c r="AK109" s="142">
        <f t="shared" si="10"/>
        <v>0</v>
      </c>
      <c r="AL109" s="182">
        <f t="shared" si="11"/>
        <v>0</v>
      </c>
      <c r="AM109" s="183">
        <f t="shared" si="12"/>
        <v>0</v>
      </c>
      <c r="AN109" s="125">
        <f t="shared" si="13"/>
        <v>0</v>
      </c>
    </row>
    <row r="110" spans="1:40" x14ac:dyDescent="0.25">
      <c r="AI110" s="123">
        <f t="shared" si="8"/>
        <v>0</v>
      </c>
      <c r="AJ110" s="181">
        <f t="shared" si="9"/>
        <v>0</v>
      </c>
      <c r="AK110" s="142">
        <f t="shared" si="10"/>
        <v>0</v>
      </c>
      <c r="AL110" s="182">
        <f t="shared" si="11"/>
        <v>0</v>
      </c>
      <c r="AM110" s="183">
        <f t="shared" si="12"/>
        <v>0</v>
      </c>
      <c r="AN110" s="125">
        <f t="shared" si="13"/>
        <v>0</v>
      </c>
    </row>
    <row r="111" spans="1:40" x14ac:dyDescent="0.25">
      <c r="AI111" s="123">
        <f t="shared" si="8"/>
        <v>0</v>
      </c>
      <c r="AJ111" s="181">
        <f t="shared" si="9"/>
        <v>0</v>
      </c>
      <c r="AK111" s="142">
        <f t="shared" si="10"/>
        <v>0</v>
      </c>
      <c r="AL111" s="182">
        <f t="shared" si="11"/>
        <v>0</v>
      </c>
      <c r="AM111" s="183">
        <f t="shared" si="12"/>
        <v>0</v>
      </c>
      <c r="AN111" s="125">
        <f t="shared" si="13"/>
        <v>0</v>
      </c>
    </row>
    <row r="112" spans="1:40" x14ac:dyDescent="0.25">
      <c r="AI112" s="123">
        <f t="shared" si="8"/>
        <v>0</v>
      </c>
      <c r="AJ112" s="181">
        <f t="shared" si="9"/>
        <v>0</v>
      </c>
      <c r="AK112" s="142">
        <f t="shared" si="10"/>
        <v>0</v>
      </c>
      <c r="AL112" s="182">
        <f t="shared" si="11"/>
        <v>0</v>
      </c>
      <c r="AM112" s="183">
        <f t="shared" si="12"/>
        <v>0</v>
      </c>
      <c r="AN112" s="125">
        <f t="shared" si="13"/>
        <v>0</v>
      </c>
    </row>
    <row r="113" spans="35:40" x14ac:dyDescent="0.25">
      <c r="AI113" s="123">
        <f t="shared" si="8"/>
        <v>0</v>
      </c>
      <c r="AJ113" s="181">
        <f t="shared" si="9"/>
        <v>0</v>
      </c>
      <c r="AK113" s="142">
        <f t="shared" si="10"/>
        <v>0</v>
      </c>
      <c r="AL113" s="182">
        <f t="shared" si="11"/>
        <v>0</v>
      </c>
      <c r="AM113" s="183">
        <f t="shared" si="12"/>
        <v>0</v>
      </c>
      <c r="AN113" s="125">
        <f t="shared" si="13"/>
        <v>0</v>
      </c>
    </row>
    <row r="114" spans="35:40" x14ac:dyDescent="0.25">
      <c r="AI114" s="123">
        <f t="shared" si="8"/>
        <v>0</v>
      </c>
      <c r="AJ114" s="181">
        <f t="shared" si="9"/>
        <v>0</v>
      </c>
      <c r="AK114" s="142">
        <f t="shared" si="10"/>
        <v>0</v>
      </c>
      <c r="AL114" s="182">
        <f t="shared" si="11"/>
        <v>0</v>
      </c>
      <c r="AM114" s="183">
        <f t="shared" si="12"/>
        <v>0</v>
      </c>
      <c r="AN114" s="125">
        <f t="shared" si="13"/>
        <v>0</v>
      </c>
    </row>
    <row r="115" spans="35:40" x14ac:dyDescent="0.25">
      <c r="AI115" s="123">
        <f t="shared" si="8"/>
        <v>0</v>
      </c>
      <c r="AJ115" s="181">
        <f t="shared" si="9"/>
        <v>0</v>
      </c>
      <c r="AK115" s="142">
        <f t="shared" si="10"/>
        <v>0</v>
      </c>
      <c r="AL115" s="182">
        <f t="shared" si="11"/>
        <v>0</v>
      </c>
      <c r="AM115" s="183">
        <f t="shared" si="12"/>
        <v>0</v>
      </c>
      <c r="AN115" s="125">
        <f t="shared" si="13"/>
        <v>0</v>
      </c>
    </row>
    <row r="116" spans="35:40" x14ac:dyDescent="0.25">
      <c r="AI116" s="123">
        <f t="shared" si="8"/>
        <v>0</v>
      </c>
      <c r="AJ116" s="181">
        <f t="shared" si="9"/>
        <v>0</v>
      </c>
      <c r="AK116" s="142">
        <f t="shared" si="10"/>
        <v>0</v>
      </c>
      <c r="AL116" s="182">
        <f t="shared" si="11"/>
        <v>0</v>
      </c>
      <c r="AM116" s="183">
        <f t="shared" si="12"/>
        <v>0</v>
      </c>
      <c r="AN116" s="125">
        <f t="shared" si="13"/>
        <v>0</v>
      </c>
    </row>
    <row r="117" spans="35:40" x14ac:dyDescent="0.25">
      <c r="AI117" s="123">
        <f t="shared" si="8"/>
        <v>0</v>
      </c>
      <c r="AJ117" s="181">
        <f t="shared" si="9"/>
        <v>0</v>
      </c>
      <c r="AK117" s="142">
        <f t="shared" si="10"/>
        <v>0</v>
      </c>
      <c r="AL117" s="182">
        <f t="shared" si="11"/>
        <v>0</v>
      </c>
      <c r="AM117" s="183">
        <f t="shared" si="12"/>
        <v>0</v>
      </c>
      <c r="AN117" s="125">
        <f t="shared" si="13"/>
        <v>0</v>
      </c>
    </row>
    <row r="118" spans="35:40" x14ac:dyDescent="0.25">
      <c r="AI118" s="123">
        <f t="shared" si="8"/>
        <v>0</v>
      </c>
      <c r="AJ118" s="181">
        <f t="shared" si="9"/>
        <v>0</v>
      </c>
      <c r="AK118" s="142">
        <f t="shared" si="10"/>
        <v>0</v>
      </c>
      <c r="AL118" s="182">
        <f t="shared" si="11"/>
        <v>0</v>
      </c>
      <c r="AM118" s="183">
        <f t="shared" si="12"/>
        <v>0</v>
      </c>
      <c r="AN118" s="125">
        <f t="shared" si="13"/>
        <v>0</v>
      </c>
    </row>
    <row r="119" spans="35:40" x14ac:dyDescent="0.25">
      <c r="AI119" s="123">
        <f t="shared" si="8"/>
        <v>0</v>
      </c>
      <c r="AJ119" s="181">
        <f t="shared" si="9"/>
        <v>0</v>
      </c>
      <c r="AK119" s="142">
        <f t="shared" si="10"/>
        <v>0</v>
      </c>
      <c r="AL119" s="182">
        <f t="shared" si="11"/>
        <v>0</v>
      </c>
      <c r="AM119" s="183">
        <f t="shared" si="12"/>
        <v>0</v>
      </c>
      <c r="AN119" s="125">
        <f t="shared" si="13"/>
        <v>0</v>
      </c>
    </row>
    <row r="120" spans="35:40" x14ac:dyDescent="0.25">
      <c r="AI120" s="123">
        <f t="shared" si="8"/>
        <v>0</v>
      </c>
      <c r="AJ120" s="181">
        <f t="shared" si="9"/>
        <v>0</v>
      </c>
      <c r="AK120" s="142">
        <f t="shared" si="10"/>
        <v>0</v>
      </c>
      <c r="AL120" s="182">
        <f t="shared" si="11"/>
        <v>0</v>
      </c>
      <c r="AM120" s="183">
        <f t="shared" si="12"/>
        <v>0</v>
      </c>
      <c r="AN120" s="125">
        <f t="shared" si="13"/>
        <v>0</v>
      </c>
    </row>
    <row r="121" spans="35:40" x14ac:dyDescent="0.25">
      <c r="AI121" s="123">
        <f t="shared" si="8"/>
        <v>0</v>
      </c>
      <c r="AJ121" s="181">
        <f t="shared" si="9"/>
        <v>0</v>
      </c>
      <c r="AK121" s="142">
        <f t="shared" si="10"/>
        <v>0</v>
      </c>
      <c r="AL121" s="182">
        <f t="shared" si="11"/>
        <v>0</v>
      </c>
      <c r="AM121" s="183">
        <f t="shared" si="12"/>
        <v>0</v>
      </c>
      <c r="AN121" s="125">
        <f t="shared" si="13"/>
        <v>0</v>
      </c>
    </row>
    <row r="122" spans="35:40" x14ac:dyDescent="0.25">
      <c r="AI122" s="123">
        <f t="shared" si="8"/>
        <v>0</v>
      </c>
      <c r="AJ122" s="181">
        <f t="shared" si="9"/>
        <v>0</v>
      </c>
      <c r="AK122" s="142">
        <f t="shared" si="10"/>
        <v>0</v>
      </c>
      <c r="AL122" s="182">
        <f t="shared" si="11"/>
        <v>0</v>
      </c>
      <c r="AM122" s="183">
        <f t="shared" si="12"/>
        <v>0</v>
      </c>
      <c r="AN122" s="125">
        <f t="shared" si="13"/>
        <v>0</v>
      </c>
    </row>
    <row r="123" spans="35:40" x14ac:dyDescent="0.25">
      <c r="AI123" s="123">
        <f t="shared" si="8"/>
        <v>0</v>
      </c>
      <c r="AJ123" s="181">
        <f t="shared" si="9"/>
        <v>0</v>
      </c>
      <c r="AK123" s="142">
        <f t="shared" si="10"/>
        <v>0</v>
      </c>
      <c r="AL123" s="182">
        <f t="shared" si="11"/>
        <v>0</v>
      </c>
      <c r="AM123" s="183">
        <f t="shared" si="12"/>
        <v>0</v>
      </c>
      <c r="AN123" s="125">
        <f t="shared" si="13"/>
        <v>0</v>
      </c>
    </row>
    <row r="124" spans="35:40" x14ac:dyDescent="0.25">
      <c r="AI124" s="123">
        <f t="shared" si="8"/>
        <v>0</v>
      </c>
      <c r="AJ124" s="181">
        <f t="shared" si="9"/>
        <v>0</v>
      </c>
      <c r="AK124" s="142">
        <f t="shared" si="10"/>
        <v>0</v>
      </c>
      <c r="AL124" s="182">
        <f t="shared" si="11"/>
        <v>0</v>
      </c>
      <c r="AM124" s="183">
        <f t="shared" si="12"/>
        <v>0</v>
      </c>
      <c r="AN124" s="125">
        <f t="shared" si="13"/>
        <v>0</v>
      </c>
    </row>
    <row r="125" spans="35:40" x14ac:dyDescent="0.25">
      <c r="AI125" s="123">
        <f t="shared" si="8"/>
        <v>0</v>
      </c>
      <c r="AJ125" s="181">
        <f t="shared" si="9"/>
        <v>0</v>
      </c>
      <c r="AK125" s="142">
        <f t="shared" si="10"/>
        <v>0</v>
      </c>
      <c r="AL125" s="182">
        <f t="shared" si="11"/>
        <v>0</v>
      </c>
      <c r="AM125" s="183">
        <f t="shared" si="12"/>
        <v>0</v>
      </c>
      <c r="AN125" s="125">
        <f t="shared" si="13"/>
        <v>0</v>
      </c>
    </row>
    <row r="126" spans="35:40" x14ac:dyDescent="0.25">
      <c r="AI126" s="123">
        <f t="shared" si="8"/>
        <v>0</v>
      </c>
      <c r="AJ126" s="181">
        <f t="shared" si="9"/>
        <v>0</v>
      </c>
      <c r="AK126" s="142">
        <f t="shared" si="10"/>
        <v>0</v>
      </c>
      <c r="AL126" s="182">
        <f t="shared" si="11"/>
        <v>0</v>
      </c>
      <c r="AM126" s="183">
        <f t="shared" si="12"/>
        <v>0</v>
      </c>
      <c r="AN126" s="125">
        <f t="shared" si="13"/>
        <v>0</v>
      </c>
    </row>
    <row r="127" spans="35:40" x14ac:dyDescent="0.25">
      <c r="AI127" s="123">
        <f t="shared" si="8"/>
        <v>0</v>
      </c>
      <c r="AJ127" s="181">
        <f t="shared" si="9"/>
        <v>0</v>
      </c>
      <c r="AK127" s="142">
        <f t="shared" si="10"/>
        <v>0</v>
      </c>
      <c r="AL127" s="182">
        <f t="shared" si="11"/>
        <v>0</v>
      </c>
      <c r="AM127" s="183">
        <f t="shared" si="12"/>
        <v>0</v>
      </c>
      <c r="AN127" s="125">
        <f t="shared" si="13"/>
        <v>0</v>
      </c>
    </row>
    <row r="128" spans="35:40" x14ac:dyDescent="0.25">
      <c r="AI128" s="123">
        <f t="shared" si="8"/>
        <v>0</v>
      </c>
      <c r="AJ128" s="181">
        <f t="shared" si="9"/>
        <v>0</v>
      </c>
      <c r="AK128" s="142">
        <f t="shared" si="10"/>
        <v>0</v>
      </c>
      <c r="AL128" s="182">
        <f t="shared" si="11"/>
        <v>0</v>
      </c>
      <c r="AM128" s="183">
        <f t="shared" si="12"/>
        <v>0</v>
      </c>
      <c r="AN128" s="125">
        <f t="shared" si="13"/>
        <v>0</v>
      </c>
    </row>
    <row r="129" spans="35:40" x14ac:dyDescent="0.25">
      <c r="AI129" s="123">
        <f t="shared" si="8"/>
        <v>0</v>
      </c>
      <c r="AJ129" s="181">
        <f t="shared" si="9"/>
        <v>0</v>
      </c>
      <c r="AK129" s="142">
        <f t="shared" si="10"/>
        <v>0</v>
      </c>
      <c r="AL129" s="182">
        <f t="shared" si="11"/>
        <v>0</v>
      </c>
      <c r="AM129" s="183">
        <f t="shared" si="12"/>
        <v>0</v>
      </c>
      <c r="AN129" s="125">
        <f t="shared" si="13"/>
        <v>0</v>
      </c>
    </row>
    <row r="130" spans="35:40" x14ac:dyDescent="0.25">
      <c r="AI130" s="123">
        <f t="shared" si="8"/>
        <v>0</v>
      </c>
      <c r="AJ130" s="181">
        <f t="shared" si="9"/>
        <v>0</v>
      </c>
      <c r="AK130" s="142">
        <f t="shared" si="10"/>
        <v>0</v>
      </c>
      <c r="AL130" s="182">
        <f t="shared" si="11"/>
        <v>0</v>
      </c>
      <c r="AM130" s="183">
        <f t="shared" si="12"/>
        <v>0</v>
      </c>
      <c r="AN130" s="125">
        <f t="shared" si="13"/>
        <v>0</v>
      </c>
    </row>
    <row r="131" spans="35:40" x14ac:dyDescent="0.25">
      <c r="AI131" s="123">
        <f t="shared" si="8"/>
        <v>0</v>
      </c>
      <c r="AJ131" s="181">
        <f t="shared" si="9"/>
        <v>0</v>
      </c>
      <c r="AK131" s="142">
        <f t="shared" si="10"/>
        <v>0</v>
      </c>
      <c r="AL131" s="182">
        <f t="shared" si="11"/>
        <v>0</v>
      </c>
      <c r="AM131" s="183">
        <f t="shared" si="12"/>
        <v>0</v>
      </c>
      <c r="AN131" s="125">
        <f t="shared" si="13"/>
        <v>0</v>
      </c>
    </row>
    <row r="132" spans="35:40" x14ac:dyDescent="0.25">
      <c r="AI132" s="123">
        <f t="shared" si="8"/>
        <v>0</v>
      </c>
      <c r="AJ132" s="181">
        <f t="shared" si="9"/>
        <v>0</v>
      </c>
      <c r="AK132" s="142">
        <f t="shared" si="10"/>
        <v>0</v>
      </c>
      <c r="AL132" s="182">
        <f t="shared" si="11"/>
        <v>0</v>
      </c>
      <c r="AM132" s="183">
        <f t="shared" si="12"/>
        <v>0</v>
      </c>
      <c r="AN132" s="125">
        <f t="shared" si="13"/>
        <v>0</v>
      </c>
    </row>
    <row r="133" spans="35:40" x14ac:dyDescent="0.25">
      <c r="AI133" s="123">
        <f t="shared" ref="AI133:AI188" si="14">SUM(F133:I133)</f>
        <v>0</v>
      </c>
      <c r="AJ133" s="181">
        <f t="shared" ref="AJ133:AJ188" si="15">SUM(O133:S133)</f>
        <v>0</v>
      </c>
      <c r="AK133" s="142">
        <f t="shared" ref="AK133:AK188" si="16">AI133-AJ133</f>
        <v>0</v>
      </c>
      <c r="AL133" s="182">
        <f t="shared" ref="AL133:AL188" si="17">SUM(X133:AB133)</f>
        <v>0</v>
      </c>
      <c r="AM133" s="183">
        <f t="shared" ref="AM133:AM188" si="18">SUM(AC133:AH133)</f>
        <v>0</v>
      </c>
      <c r="AN133" s="125">
        <f t="shared" si="13"/>
        <v>0</v>
      </c>
    </row>
    <row r="134" spans="35:40" x14ac:dyDescent="0.25">
      <c r="AI134" s="123">
        <f t="shared" si="14"/>
        <v>0</v>
      </c>
      <c r="AJ134" s="181">
        <f t="shared" si="15"/>
        <v>0</v>
      </c>
      <c r="AK134" s="142">
        <f t="shared" si="16"/>
        <v>0</v>
      </c>
      <c r="AL134" s="182">
        <f t="shared" si="17"/>
        <v>0</v>
      </c>
      <c r="AM134" s="183">
        <f t="shared" si="18"/>
        <v>0</v>
      </c>
      <c r="AN134" s="125">
        <f t="shared" si="13"/>
        <v>0</v>
      </c>
    </row>
    <row r="135" spans="35:40" x14ac:dyDescent="0.25">
      <c r="AI135" s="123">
        <f t="shared" si="14"/>
        <v>0</v>
      </c>
      <c r="AJ135" s="181">
        <f t="shared" si="15"/>
        <v>0</v>
      </c>
      <c r="AK135" s="142">
        <f t="shared" si="16"/>
        <v>0</v>
      </c>
      <c r="AL135" s="182">
        <f t="shared" si="17"/>
        <v>0</v>
      </c>
      <c r="AM135" s="183">
        <f t="shared" si="18"/>
        <v>0</v>
      </c>
      <c r="AN135" s="125">
        <f t="shared" si="13"/>
        <v>0</v>
      </c>
    </row>
    <row r="136" spans="35:40" x14ac:dyDescent="0.25">
      <c r="AI136" s="123">
        <f t="shared" si="14"/>
        <v>0</v>
      </c>
      <c r="AJ136" s="181">
        <f t="shared" si="15"/>
        <v>0</v>
      </c>
      <c r="AK136" s="142">
        <f t="shared" si="16"/>
        <v>0</v>
      </c>
      <c r="AL136" s="182">
        <f t="shared" si="17"/>
        <v>0</v>
      </c>
      <c r="AM136" s="183">
        <f t="shared" si="18"/>
        <v>0</v>
      </c>
      <c r="AN136" s="125">
        <f t="shared" si="13"/>
        <v>0</v>
      </c>
    </row>
    <row r="137" spans="35:40" x14ac:dyDescent="0.25">
      <c r="AI137" s="123">
        <f t="shared" si="14"/>
        <v>0</v>
      </c>
      <c r="AJ137" s="181">
        <f t="shared" si="15"/>
        <v>0</v>
      </c>
      <c r="AK137" s="142">
        <f t="shared" si="16"/>
        <v>0</v>
      </c>
      <c r="AL137" s="182">
        <f t="shared" si="17"/>
        <v>0</v>
      </c>
      <c r="AM137" s="183">
        <f t="shared" si="18"/>
        <v>0</v>
      </c>
      <c r="AN137" s="125">
        <f t="shared" si="13"/>
        <v>0</v>
      </c>
    </row>
    <row r="138" spans="35:40" x14ac:dyDescent="0.25">
      <c r="AI138" s="123">
        <f t="shared" si="14"/>
        <v>0</v>
      </c>
      <c r="AJ138" s="181">
        <f t="shared" si="15"/>
        <v>0</v>
      </c>
      <c r="AK138" s="142">
        <f t="shared" si="16"/>
        <v>0</v>
      </c>
      <c r="AL138" s="182">
        <f t="shared" si="17"/>
        <v>0</v>
      </c>
      <c r="AM138" s="183">
        <f t="shared" si="18"/>
        <v>0</v>
      </c>
      <c r="AN138" s="125">
        <f t="shared" si="13"/>
        <v>0</v>
      </c>
    </row>
    <row r="139" spans="35:40" x14ac:dyDescent="0.25">
      <c r="AI139" s="123">
        <f t="shared" si="14"/>
        <v>0</v>
      </c>
      <c r="AJ139" s="181">
        <f t="shared" si="15"/>
        <v>0</v>
      </c>
      <c r="AK139" s="142">
        <f t="shared" si="16"/>
        <v>0</v>
      </c>
      <c r="AL139" s="182">
        <f t="shared" si="17"/>
        <v>0</v>
      </c>
      <c r="AM139" s="183">
        <f t="shared" si="18"/>
        <v>0</v>
      </c>
      <c r="AN139" s="125">
        <f t="shared" si="13"/>
        <v>0</v>
      </c>
    </row>
    <row r="140" spans="35:40" x14ac:dyDescent="0.25">
      <c r="AI140" s="123">
        <f t="shared" si="14"/>
        <v>0</v>
      </c>
      <c r="AJ140" s="181">
        <f t="shared" si="15"/>
        <v>0</v>
      </c>
      <c r="AK140" s="142">
        <f t="shared" si="16"/>
        <v>0</v>
      </c>
      <c r="AL140" s="182">
        <f t="shared" si="17"/>
        <v>0</v>
      </c>
      <c r="AM140" s="183">
        <f t="shared" si="18"/>
        <v>0</v>
      </c>
      <c r="AN140" s="125">
        <f t="shared" si="13"/>
        <v>0</v>
      </c>
    </row>
    <row r="141" spans="35:40" x14ac:dyDescent="0.25">
      <c r="AI141" s="123">
        <f t="shared" si="14"/>
        <v>0</v>
      </c>
      <c r="AJ141" s="181">
        <f t="shared" si="15"/>
        <v>0</v>
      </c>
      <c r="AK141" s="142">
        <f t="shared" si="16"/>
        <v>0</v>
      </c>
      <c r="AL141" s="182">
        <f t="shared" si="17"/>
        <v>0</v>
      </c>
      <c r="AM141" s="183">
        <f t="shared" si="18"/>
        <v>0</v>
      </c>
      <c r="AN141" s="125">
        <f t="shared" si="13"/>
        <v>0</v>
      </c>
    </row>
    <row r="142" spans="35:40" x14ac:dyDescent="0.25">
      <c r="AI142" s="123">
        <f t="shared" si="14"/>
        <v>0</v>
      </c>
      <c r="AJ142" s="181">
        <f t="shared" si="15"/>
        <v>0</v>
      </c>
      <c r="AK142" s="142">
        <f t="shared" si="16"/>
        <v>0</v>
      </c>
      <c r="AL142" s="182">
        <f t="shared" si="17"/>
        <v>0</v>
      </c>
      <c r="AM142" s="183">
        <f t="shared" si="18"/>
        <v>0</v>
      </c>
      <c r="AN142" s="125">
        <f t="shared" si="13"/>
        <v>0</v>
      </c>
    </row>
    <row r="143" spans="35:40" x14ac:dyDescent="0.25">
      <c r="AI143" s="123">
        <f t="shared" si="14"/>
        <v>0</v>
      </c>
      <c r="AJ143" s="181">
        <f t="shared" si="15"/>
        <v>0</v>
      </c>
      <c r="AK143" s="142">
        <f t="shared" si="16"/>
        <v>0</v>
      </c>
      <c r="AL143" s="182">
        <f t="shared" si="17"/>
        <v>0</v>
      </c>
      <c r="AM143" s="183">
        <f t="shared" si="18"/>
        <v>0</v>
      </c>
      <c r="AN143" s="125">
        <f t="shared" si="13"/>
        <v>0</v>
      </c>
    </row>
    <row r="144" spans="35:40" x14ac:dyDescent="0.25">
      <c r="AI144" s="123">
        <f t="shared" si="14"/>
        <v>0</v>
      </c>
      <c r="AJ144" s="181">
        <f t="shared" si="15"/>
        <v>0</v>
      </c>
      <c r="AK144" s="142">
        <f t="shared" si="16"/>
        <v>0</v>
      </c>
      <c r="AL144" s="182">
        <f t="shared" si="17"/>
        <v>0</v>
      </c>
      <c r="AM144" s="183">
        <f t="shared" si="18"/>
        <v>0</v>
      </c>
      <c r="AN144" s="125">
        <f t="shared" si="13"/>
        <v>0</v>
      </c>
    </row>
    <row r="145" spans="35:40" x14ac:dyDescent="0.25">
      <c r="AI145" s="123">
        <f t="shared" si="14"/>
        <v>0</v>
      </c>
      <c r="AJ145" s="181">
        <f t="shared" si="15"/>
        <v>0</v>
      </c>
      <c r="AK145" s="142">
        <f t="shared" si="16"/>
        <v>0</v>
      </c>
      <c r="AL145" s="182">
        <f t="shared" si="17"/>
        <v>0</v>
      </c>
      <c r="AM145" s="183">
        <f t="shared" si="18"/>
        <v>0</v>
      </c>
      <c r="AN145" s="125">
        <f t="shared" si="13"/>
        <v>0</v>
      </c>
    </row>
    <row r="146" spans="35:40" x14ac:dyDescent="0.25">
      <c r="AI146" s="123">
        <f t="shared" si="14"/>
        <v>0</v>
      </c>
      <c r="AJ146" s="181">
        <f t="shared" si="15"/>
        <v>0</v>
      </c>
      <c r="AK146" s="142">
        <f t="shared" si="16"/>
        <v>0</v>
      </c>
      <c r="AL146" s="182">
        <f t="shared" si="17"/>
        <v>0</v>
      </c>
      <c r="AM146" s="183">
        <f t="shared" si="18"/>
        <v>0</v>
      </c>
      <c r="AN146" s="125">
        <f t="shared" si="13"/>
        <v>0</v>
      </c>
    </row>
    <row r="147" spans="35:40" x14ac:dyDescent="0.25">
      <c r="AI147" s="123">
        <f t="shared" si="14"/>
        <v>0</v>
      </c>
      <c r="AJ147" s="181">
        <f t="shared" si="15"/>
        <v>0</v>
      </c>
      <c r="AK147" s="142">
        <f t="shared" si="16"/>
        <v>0</v>
      </c>
      <c r="AL147" s="182">
        <f t="shared" si="17"/>
        <v>0</v>
      </c>
      <c r="AM147" s="183">
        <f t="shared" si="18"/>
        <v>0</v>
      </c>
      <c r="AN147" s="125">
        <f t="shared" si="13"/>
        <v>0</v>
      </c>
    </row>
    <row r="148" spans="35:40" x14ac:dyDescent="0.25">
      <c r="AI148" s="123">
        <f t="shared" si="14"/>
        <v>0</v>
      </c>
      <c r="AJ148" s="181">
        <f t="shared" si="15"/>
        <v>0</v>
      </c>
      <c r="AK148" s="142">
        <f t="shared" si="16"/>
        <v>0</v>
      </c>
      <c r="AL148" s="182">
        <f t="shared" si="17"/>
        <v>0</v>
      </c>
      <c r="AM148" s="183">
        <f t="shared" si="18"/>
        <v>0</v>
      </c>
      <c r="AN148" s="125">
        <f t="shared" si="13"/>
        <v>0</v>
      </c>
    </row>
    <row r="149" spans="35:40" x14ac:dyDescent="0.25">
      <c r="AI149" s="123">
        <f t="shared" si="14"/>
        <v>0</v>
      </c>
      <c r="AJ149" s="181">
        <f t="shared" si="15"/>
        <v>0</v>
      </c>
      <c r="AK149" s="142">
        <f t="shared" si="16"/>
        <v>0</v>
      </c>
      <c r="AL149" s="182">
        <f t="shared" si="17"/>
        <v>0</v>
      </c>
      <c r="AM149" s="183">
        <f t="shared" si="18"/>
        <v>0</v>
      </c>
      <c r="AN149" s="125">
        <f t="shared" si="13"/>
        <v>0</v>
      </c>
    </row>
    <row r="150" spans="35:40" x14ac:dyDescent="0.25">
      <c r="AI150" s="123">
        <f t="shared" si="14"/>
        <v>0</v>
      </c>
      <c r="AJ150" s="181">
        <f t="shared" si="15"/>
        <v>0</v>
      </c>
      <c r="AK150" s="142">
        <f t="shared" si="16"/>
        <v>0</v>
      </c>
      <c r="AL150" s="182">
        <f t="shared" si="17"/>
        <v>0</v>
      </c>
      <c r="AM150" s="183">
        <f t="shared" si="18"/>
        <v>0</v>
      </c>
      <c r="AN150" s="125">
        <f t="shared" si="13"/>
        <v>0</v>
      </c>
    </row>
    <row r="151" spans="35:40" x14ac:dyDescent="0.25">
      <c r="AI151" s="123">
        <f t="shared" si="14"/>
        <v>0</v>
      </c>
      <c r="AJ151" s="181">
        <f t="shared" si="15"/>
        <v>0</v>
      </c>
      <c r="AK151" s="142">
        <f t="shared" si="16"/>
        <v>0</v>
      </c>
      <c r="AL151" s="182">
        <f t="shared" si="17"/>
        <v>0</v>
      </c>
      <c r="AM151" s="183">
        <f t="shared" si="18"/>
        <v>0</v>
      </c>
      <c r="AN151" s="125">
        <f t="shared" si="13"/>
        <v>0</v>
      </c>
    </row>
    <row r="152" spans="35:40" x14ac:dyDescent="0.25">
      <c r="AI152" s="123">
        <f t="shared" si="14"/>
        <v>0</v>
      </c>
      <c r="AJ152" s="181">
        <f t="shared" si="15"/>
        <v>0</v>
      </c>
      <c r="AK152" s="142">
        <f t="shared" si="16"/>
        <v>0</v>
      </c>
      <c r="AL152" s="182">
        <f t="shared" si="17"/>
        <v>0</v>
      </c>
      <c r="AM152" s="183">
        <f t="shared" si="18"/>
        <v>0</v>
      </c>
      <c r="AN152" s="125">
        <f t="shared" si="13"/>
        <v>0</v>
      </c>
    </row>
    <row r="153" spans="35:40" x14ac:dyDescent="0.25">
      <c r="AI153" s="123">
        <f t="shared" si="14"/>
        <v>0</v>
      </c>
      <c r="AJ153" s="181">
        <f t="shared" si="15"/>
        <v>0</v>
      </c>
      <c r="AK153" s="142">
        <f t="shared" si="16"/>
        <v>0</v>
      </c>
      <c r="AL153" s="182">
        <f t="shared" si="17"/>
        <v>0</v>
      </c>
      <c r="AM153" s="183">
        <f t="shared" si="18"/>
        <v>0</v>
      </c>
      <c r="AN153" s="125">
        <f t="shared" si="13"/>
        <v>0</v>
      </c>
    </row>
    <row r="154" spans="35:40" x14ac:dyDescent="0.25">
      <c r="AI154" s="123">
        <f t="shared" si="14"/>
        <v>0</v>
      </c>
      <c r="AJ154" s="181">
        <f t="shared" si="15"/>
        <v>0</v>
      </c>
      <c r="AK154" s="142">
        <f t="shared" si="16"/>
        <v>0</v>
      </c>
      <c r="AL154" s="182">
        <f t="shared" si="17"/>
        <v>0</v>
      </c>
      <c r="AM154" s="183">
        <f t="shared" si="18"/>
        <v>0</v>
      </c>
      <c r="AN154" s="125">
        <f t="shared" si="13"/>
        <v>0</v>
      </c>
    </row>
    <row r="155" spans="35:40" x14ac:dyDescent="0.25">
      <c r="AI155" s="123">
        <f t="shared" si="14"/>
        <v>0</v>
      </c>
      <c r="AJ155" s="181">
        <f t="shared" si="15"/>
        <v>0</v>
      </c>
      <c r="AK155" s="142">
        <f t="shared" si="16"/>
        <v>0</v>
      </c>
      <c r="AL155" s="182">
        <f t="shared" si="17"/>
        <v>0</v>
      </c>
      <c r="AM155" s="183">
        <f t="shared" si="18"/>
        <v>0</v>
      </c>
      <c r="AN155" s="125">
        <f t="shared" si="13"/>
        <v>0</v>
      </c>
    </row>
    <row r="156" spans="35:40" x14ac:dyDescent="0.25">
      <c r="AI156" s="123">
        <f t="shared" si="14"/>
        <v>0</v>
      </c>
      <c r="AJ156" s="181">
        <f t="shared" si="15"/>
        <v>0</v>
      </c>
      <c r="AK156" s="142">
        <f t="shared" si="16"/>
        <v>0</v>
      </c>
      <c r="AL156" s="182">
        <f t="shared" si="17"/>
        <v>0</v>
      </c>
      <c r="AM156" s="183">
        <f t="shared" si="18"/>
        <v>0</v>
      </c>
      <c r="AN156" s="125">
        <f t="shared" si="13"/>
        <v>0</v>
      </c>
    </row>
    <row r="157" spans="35:40" x14ac:dyDescent="0.25">
      <c r="AI157" s="123">
        <f t="shared" si="14"/>
        <v>0</v>
      </c>
      <c r="AJ157" s="181">
        <f t="shared" si="15"/>
        <v>0</v>
      </c>
      <c r="AK157" s="142">
        <f t="shared" si="16"/>
        <v>0</v>
      </c>
      <c r="AL157" s="182">
        <f t="shared" si="17"/>
        <v>0</v>
      </c>
      <c r="AM157" s="183">
        <f t="shared" si="18"/>
        <v>0</v>
      </c>
      <c r="AN157" s="125">
        <f t="shared" si="13"/>
        <v>0</v>
      </c>
    </row>
    <row r="158" spans="35:40" x14ac:dyDescent="0.25">
      <c r="AI158" s="123">
        <f t="shared" si="14"/>
        <v>0</v>
      </c>
      <c r="AJ158" s="181">
        <f t="shared" si="15"/>
        <v>0</v>
      </c>
      <c r="AK158" s="142">
        <f t="shared" si="16"/>
        <v>0</v>
      </c>
      <c r="AL158" s="182">
        <f t="shared" si="17"/>
        <v>0</v>
      </c>
      <c r="AM158" s="183">
        <f t="shared" si="18"/>
        <v>0</v>
      </c>
      <c r="AN158" s="125">
        <f t="shared" si="13"/>
        <v>0</v>
      </c>
    </row>
    <row r="159" spans="35:40" x14ac:dyDescent="0.25">
      <c r="AI159" s="123">
        <f t="shared" si="14"/>
        <v>0</v>
      </c>
      <c r="AJ159" s="181">
        <f t="shared" si="15"/>
        <v>0</v>
      </c>
      <c r="AK159" s="142">
        <f t="shared" si="16"/>
        <v>0</v>
      </c>
      <c r="AL159" s="182">
        <f t="shared" si="17"/>
        <v>0</v>
      </c>
      <c r="AM159" s="183">
        <f t="shared" si="18"/>
        <v>0</v>
      </c>
      <c r="AN159" s="125">
        <f t="shared" si="13"/>
        <v>0</v>
      </c>
    </row>
    <row r="160" spans="35:40" x14ac:dyDescent="0.25">
      <c r="AI160" s="123">
        <f t="shared" si="14"/>
        <v>0</v>
      </c>
      <c r="AJ160" s="181">
        <f t="shared" si="15"/>
        <v>0</v>
      </c>
      <c r="AK160" s="142">
        <f t="shared" si="16"/>
        <v>0</v>
      </c>
      <c r="AL160" s="182">
        <f t="shared" si="17"/>
        <v>0</v>
      </c>
      <c r="AM160" s="183">
        <f t="shared" si="18"/>
        <v>0</v>
      </c>
      <c r="AN160" s="125">
        <f t="shared" si="13"/>
        <v>0</v>
      </c>
    </row>
    <row r="161" spans="35:40" x14ac:dyDescent="0.25">
      <c r="AI161" s="123">
        <f t="shared" si="14"/>
        <v>0</v>
      </c>
      <c r="AJ161" s="181">
        <f t="shared" si="15"/>
        <v>0</v>
      </c>
      <c r="AK161" s="142">
        <f t="shared" si="16"/>
        <v>0</v>
      </c>
      <c r="AL161" s="182">
        <f t="shared" si="17"/>
        <v>0</v>
      </c>
      <c r="AM161" s="183">
        <f t="shared" si="18"/>
        <v>0</v>
      </c>
      <c r="AN161" s="125">
        <f t="shared" si="13"/>
        <v>0</v>
      </c>
    </row>
    <row r="162" spans="35:40" x14ac:dyDescent="0.25">
      <c r="AI162" s="123">
        <f t="shared" si="14"/>
        <v>0</v>
      </c>
      <c r="AJ162" s="181">
        <f t="shared" si="15"/>
        <v>0</v>
      </c>
      <c r="AK162" s="142">
        <f t="shared" si="16"/>
        <v>0</v>
      </c>
      <c r="AL162" s="182">
        <f t="shared" si="17"/>
        <v>0</v>
      </c>
      <c r="AM162" s="183">
        <f t="shared" si="18"/>
        <v>0</v>
      </c>
      <c r="AN162" s="125">
        <f t="shared" si="13"/>
        <v>0</v>
      </c>
    </row>
    <row r="163" spans="35:40" x14ac:dyDescent="0.25">
      <c r="AI163" s="123">
        <f t="shared" si="14"/>
        <v>0</v>
      </c>
      <c r="AJ163" s="181">
        <f t="shared" si="15"/>
        <v>0</v>
      </c>
      <c r="AK163" s="142">
        <f t="shared" si="16"/>
        <v>0</v>
      </c>
      <c r="AL163" s="182">
        <f t="shared" si="17"/>
        <v>0</v>
      </c>
      <c r="AM163" s="183">
        <f t="shared" si="18"/>
        <v>0</v>
      </c>
      <c r="AN163" s="125">
        <f t="shared" si="13"/>
        <v>0</v>
      </c>
    </row>
    <row r="164" spans="35:40" x14ac:dyDescent="0.25">
      <c r="AI164" s="123">
        <f t="shared" si="14"/>
        <v>0</v>
      </c>
      <c r="AJ164" s="181">
        <f t="shared" si="15"/>
        <v>0</v>
      </c>
      <c r="AK164" s="142">
        <f t="shared" si="16"/>
        <v>0</v>
      </c>
      <c r="AL164" s="182">
        <f t="shared" si="17"/>
        <v>0</v>
      </c>
      <c r="AM164" s="183">
        <f t="shared" si="18"/>
        <v>0</v>
      </c>
      <c r="AN164" s="125">
        <f t="shared" si="13"/>
        <v>0</v>
      </c>
    </row>
    <row r="165" spans="35:40" x14ac:dyDescent="0.25">
      <c r="AI165" s="123">
        <f t="shared" si="14"/>
        <v>0</v>
      </c>
      <c r="AJ165" s="181">
        <f t="shared" si="15"/>
        <v>0</v>
      </c>
      <c r="AK165" s="142">
        <f t="shared" si="16"/>
        <v>0</v>
      </c>
      <c r="AL165" s="182">
        <f t="shared" si="17"/>
        <v>0</v>
      </c>
      <c r="AM165" s="183">
        <f t="shared" si="18"/>
        <v>0</v>
      </c>
      <c r="AN165" s="125">
        <f t="shared" si="13"/>
        <v>0</v>
      </c>
    </row>
    <row r="166" spans="35:40" x14ac:dyDescent="0.25">
      <c r="AI166" s="123">
        <f t="shared" si="14"/>
        <v>0</v>
      </c>
      <c r="AJ166" s="181">
        <f t="shared" si="15"/>
        <v>0</v>
      </c>
      <c r="AK166" s="142">
        <f t="shared" si="16"/>
        <v>0</v>
      </c>
      <c r="AL166" s="182">
        <f t="shared" si="17"/>
        <v>0</v>
      </c>
      <c r="AM166" s="183">
        <f t="shared" si="18"/>
        <v>0</v>
      </c>
      <c r="AN166" s="125">
        <f t="shared" ref="AN166:AN188" si="19">AL166-AM166</f>
        <v>0</v>
      </c>
    </row>
    <row r="167" spans="35:40" x14ac:dyDescent="0.25">
      <c r="AI167" s="123">
        <f t="shared" si="14"/>
        <v>0</v>
      </c>
      <c r="AJ167" s="181">
        <f t="shared" si="15"/>
        <v>0</v>
      </c>
      <c r="AK167" s="142">
        <f t="shared" si="16"/>
        <v>0</v>
      </c>
      <c r="AL167" s="182">
        <f t="shared" si="17"/>
        <v>0</v>
      </c>
      <c r="AM167" s="183">
        <f t="shared" si="18"/>
        <v>0</v>
      </c>
      <c r="AN167" s="125">
        <f t="shared" si="19"/>
        <v>0</v>
      </c>
    </row>
    <row r="168" spans="35:40" x14ac:dyDescent="0.25">
      <c r="AI168" s="123">
        <f t="shared" si="14"/>
        <v>0</v>
      </c>
      <c r="AJ168" s="181">
        <f t="shared" si="15"/>
        <v>0</v>
      </c>
      <c r="AK168" s="142">
        <f t="shared" si="16"/>
        <v>0</v>
      </c>
      <c r="AL168" s="182">
        <f t="shared" si="17"/>
        <v>0</v>
      </c>
      <c r="AM168" s="183">
        <f t="shared" si="18"/>
        <v>0</v>
      </c>
      <c r="AN168" s="125">
        <f t="shared" si="19"/>
        <v>0</v>
      </c>
    </row>
    <row r="169" spans="35:40" x14ac:dyDescent="0.25">
      <c r="AI169" s="123">
        <f t="shared" si="14"/>
        <v>0</v>
      </c>
      <c r="AJ169" s="181">
        <f t="shared" si="15"/>
        <v>0</v>
      </c>
      <c r="AK169" s="142">
        <f t="shared" si="16"/>
        <v>0</v>
      </c>
      <c r="AL169" s="182">
        <f t="shared" si="17"/>
        <v>0</v>
      </c>
      <c r="AM169" s="183">
        <f t="shared" si="18"/>
        <v>0</v>
      </c>
      <c r="AN169" s="125">
        <f t="shared" si="19"/>
        <v>0</v>
      </c>
    </row>
    <row r="170" spans="35:40" x14ac:dyDescent="0.25">
      <c r="AI170" s="123">
        <f t="shared" si="14"/>
        <v>0</v>
      </c>
      <c r="AJ170" s="181">
        <f t="shared" si="15"/>
        <v>0</v>
      </c>
      <c r="AK170" s="142">
        <f t="shared" si="16"/>
        <v>0</v>
      </c>
      <c r="AL170" s="182">
        <f t="shared" si="17"/>
        <v>0</v>
      </c>
      <c r="AM170" s="183">
        <f t="shared" si="18"/>
        <v>0</v>
      </c>
      <c r="AN170" s="125">
        <f t="shared" si="19"/>
        <v>0</v>
      </c>
    </row>
    <row r="171" spans="35:40" x14ac:dyDescent="0.25">
      <c r="AI171" s="123">
        <f t="shared" si="14"/>
        <v>0</v>
      </c>
      <c r="AJ171" s="181">
        <f t="shared" si="15"/>
        <v>0</v>
      </c>
      <c r="AK171" s="142">
        <f t="shared" si="16"/>
        <v>0</v>
      </c>
      <c r="AL171" s="182">
        <f t="shared" si="17"/>
        <v>0</v>
      </c>
      <c r="AM171" s="183">
        <f t="shared" si="18"/>
        <v>0</v>
      </c>
      <c r="AN171" s="125">
        <f t="shared" si="19"/>
        <v>0</v>
      </c>
    </row>
    <row r="172" spans="35:40" x14ac:dyDescent="0.25">
      <c r="AI172" s="123">
        <f t="shared" si="14"/>
        <v>0</v>
      </c>
      <c r="AJ172" s="181">
        <f t="shared" si="15"/>
        <v>0</v>
      </c>
      <c r="AK172" s="142">
        <f t="shared" si="16"/>
        <v>0</v>
      </c>
      <c r="AL172" s="182">
        <f t="shared" si="17"/>
        <v>0</v>
      </c>
      <c r="AM172" s="183">
        <f t="shared" si="18"/>
        <v>0</v>
      </c>
      <c r="AN172" s="125">
        <f t="shared" si="19"/>
        <v>0</v>
      </c>
    </row>
    <row r="173" spans="35:40" x14ac:dyDescent="0.25">
      <c r="AI173" s="123">
        <f t="shared" si="14"/>
        <v>0</v>
      </c>
      <c r="AJ173" s="181">
        <f t="shared" si="15"/>
        <v>0</v>
      </c>
      <c r="AK173" s="142">
        <f t="shared" si="16"/>
        <v>0</v>
      </c>
      <c r="AL173" s="182">
        <f t="shared" si="17"/>
        <v>0</v>
      </c>
      <c r="AM173" s="183">
        <f t="shared" si="18"/>
        <v>0</v>
      </c>
      <c r="AN173" s="125">
        <f t="shared" si="19"/>
        <v>0</v>
      </c>
    </row>
    <row r="174" spans="35:40" x14ac:dyDescent="0.25">
      <c r="AI174" s="123">
        <f t="shared" si="14"/>
        <v>0</v>
      </c>
      <c r="AJ174" s="181">
        <f t="shared" si="15"/>
        <v>0</v>
      </c>
      <c r="AK174" s="142">
        <f t="shared" si="16"/>
        <v>0</v>
      </c>
      <c r="AL174" s="182">
        <f t="shared" si="17"/>
        <v>0</v>
      </c>
      <c r="AM174" s="183">
        <f t="shared" si="18"/>
        <v>0</v>
      </c>
      <c r="AN174" s="125">
        <f t="shared" si="19"/>
        <v>0</v>
      </c>
    </row>
    <row r="175" spans="35:40" x14ac:dyDescent="0.25">
      <c r="AI175" s="123">
        <f t="shared" si="14"/>
        <v>0</v>
      </c>
      <c r="AJ175" s="181">
        <f t="shared" si="15"/>
        <v>0</v>
      </c>
      <c r="AK175" s="142">
        <f t="shared" si="16"/>
        <v>0</v>
      </c>
      <c r="AL175" s="182">
        <f t="shared" si="17"/>
        <v>0</v>
      </c>
      <c r="AM175" s="183">
        <f t="shared" si="18"/>
        <v>0</v>
      </c>
      <c r="AN175" s="125">
        <f t="shared" si="19"/>
        <v>0</v>
      </c>
    </row>
    <row r="176" spans="35:40" x14ac:dyDescent="0.25">
      <c r="AI176" s="123">
        <f t="shared" si="14"/>
        <v>0</v>
      </c>
      <c r="AJ176" s="181">
        <f t="shared" si="15"/>
        <v>0</v>
      </c>
      <c r="AK176" s="142">
        <f t="shared" si="16"/>
        <v>0</v>
      </c>
      <c r="AL176" s="182">
        <f t="shared" si="17"/>
        <v>0</v>
      </c>
      <c r="AM176" s="183">
        <f t="shared" si="18"/>
        <v>0</v>
      </c>
      <c r="AN176" s="125">
        <f t="shared" si="19"/>
        <v>0</v>
      </c>
    </row>
    <row r="177" spans="35:40" x14ac:dyDescent="0.25">
      <c r="AI177" s="123">
        <f t="shared" si="14"/>
        <v>0</v>
      </c>
      <c r="AJ177" s="181">
        <f t="shared" si="15"/>
        <v>0</v>
      </c>
      <c r="AK177" s="142">
        <f t="shared" si="16"/>
        <v>0</v>
      </c>
      <c r="AL177" s="182">
        <f t="shared" si="17"/>
        <v>0</v>
      </c>
      <c r="AM177" s="183">
        <f t="shared" si="18"/>
        <v>0</v>
      </c>
      <c r="AN177" s="125">
        <f t="shared" si="19"/>
        <v>0</v>
      </c>
    </row>
    <row r="178" spans="35:40" x14ac:dyDescent="0.25">
      <c r="AI178" s="123">
        <f t="shared" si="14"/>
        <v>0</v>
      </c>
      <c r="AJ178" s="181">
        <f t="shared" si="15"/>
        <v>0</v>
      </c>
      <c r="AK178" s="142">
        <f t="shared" si="16"/>
        <v>0</v>
      </c>
      <c r="AL178" s="182">
        <f t="shared" si="17"/>
        <v>0</v>
      </c>
      <c r="AM178" s="183">
        <f t="shared" si="18"/>
        <v>0</v>
      </c>
      <c r="AN178" s="125">
        <f t="shared" si="19"/>
        <v>0</v>
      </c>
    </row>
    <row r="179" spans="35:40" x14ac:dyDescent="0.25">
      <c r="AI179" s="123">
        <f t="shared" si="14"/>
        <v>0</v>
      </c>
      <c r="AJ179" s="181">
        <f t="shared" si="15"/>
        <v>0</v>
      </c>
      <c r="AK179" s="142">
        <f t="shared" si="16"/>
        <v>0</v>
      </c>
      <c r="AL179" s="182">
        <f t="shared" si="17"/>
        <v>0</v>
      </c>
      <c r="AM179" s="183">
        <f t="shared" si="18"/>
        <v>0</v>
      </c>
      <c r="AN179" s="125">
        <f t="shared" si="19"/>
        <v>0</v>
      </c>
    </row>
    <row r="180" spans="35:40" x14ac:dyDescent="0.25">
      <c r="AI180" s="123">
        <f t="shared" si="14"/>
        <v>0</v>
      </c>
      <c r="AJ180" s="181">
        <f t="shared" si="15"/>
        <v>0</v>
      </c>
      <c r="AK180" s="142">
        <f t="shared" si="16"/>
        <v>0</v>
      </c>
      <c r="AL180" s="182">
        <f t="shared" si="17"/>
        <v>0</v>
      </c>
      <c r="AM180" s="183">
        <f t="shared" si="18"/>
        <v>0</v>
      </c>
      <c r="AN180" s="125">
        <f t="shared" si="19"/>
        <v>0</v>
      </c>
    </row>
    <row r="181" spans="35:40" x14ac:dyDescent="0.25">
      <c r="AI181" s="123">
        <f t="shared" si="14"/>
        <v>0</v>
      </c>
      <c r="AJ181" s="181">
        <f t="shared" si="15"/>
        <v>0</v>
      </c>
      <c r="AK181" s="142">
        <f t="shared" si="16"/>
        <v>0</v>
      </c>
      <c r="AL181" s="182">
        <f t="shared" si="17"/>
        <v>0</v>
      </c>
      <c r="AM181" s="183">
        <f t="shared" si="18"/>
        <v>0</v>
      </c>
      <c r="AN181" s="125">
        <f t="shared" si="19"/>
        <v>0</v>
      </c>
    </row>
    <row r="182" spans="35:40" x14ac:dyDescent="0.25">
      <c r="AI182" s="123">
        <f t="shared" si="14"/>
        <v>0</v>
      </c>
      <c r="AJ182" s="181">
        <f t="shared" si="15"/>
        <v>0</v>
      </c>
      <c r="AK182" s="142">
        <f t="shared" si="16"/>
        <v>0</v>
      </c>
      <c r="AL182" s="182">
        <f t="shared" si="17"/>
        <v>0</v>
      </c>
      <c r="AM182" s="183">
        <f t="shared" si="18"/>
        <v>0</v>
      </c>
      <c r="AN182" s="125">
        <f t="shared" si="19"/>
        <v>0</v>
      </c>
    </row>
    <row r="183" spans="35:40" x14ac:dyDescent="0.25">
      <c r="AI183" s="123">
        <f t="shared" si="14"/>
        <v>0</v>
      </c>
      <c r="AJ183" s="181">
        <f t="shared" si="15"/>
        <v>0</v>
      </c>
      <c r="AK183" s="142">
        <f t="shared" si="16"/>
        <v>0</v>
      </c>
      <c r="AL183" s="182">
        <f t="shared" si="17"/>
        <v>0</v>
      </c>
      <c r="AM183" s="183">
        <f t="shared" si="18"/>
        <v>0</v>
      </c>
      <c r="AN183" s="125">
        <f t="shared" si="19"/>
        <v>0</v>
      </c>
    </row>
    <row r="184" spans="35:40" x14ac:dyDescent="0.25">
      <c r="AI184" s="123">
        <f t="shared" si="14"/>
        <v>0</v>
      </c>
      <c r="AJ184" s="181">
        <f t="shared" si="15"/>
        <v>0</v>
      </c>
      <c r="AK184" s="142">
        <f t="shared" si="16"/>
        <v>0</v>
      </c>
      <c r="AL184" s="182">
        <f t="shared" si="17"/>
        <v>0</v>
      </c>
      <c r="AM184" s="183">
        <f t="shared" si="18"/>
        <v>0</v>
      </c>
      <c r="AN184" s="125">
        <f t="shared" si="19"/>
        <v>0</v>
      </c>
    </row>
    <row r="185" spans="35:40" x14ac:dyDescent="0.25">
      <c r="AI185" s="123">
        <f t="shared" si="14"/>
        <v>0</v>
      </c>
      <c r="AJ185" s="181">
        <f t="shared" si="15"/>
        <v>0</v>
      </c>
      <c r="AK185" s="142">
        <f t="shared" si="16"/>
        <v>0</v>
      </c>
      <c r="AL185" s="182">
        <f t="shared" si="17"/>
        <v>0</v>
      </c>
      <c r="AM185" s="183">
        <f t="shared" si="18"/>
        <v>0</v>
      </c>
      <c r="AN185" s="125">
        <f t="shared" si="19"/>
        <v>0</v>
      </c>
    </row>
    <row r="186" spans="35:40" x14ac:dyDescent="0.25">
      <c r="AI186" s="123">
        <f t="shared" si="14"/>
        <v>0</v>
      </c>
      <c r="AJ186" s="181">
        <f t="shared" si="15"/>
        <v>0</v>
      </c>
      <c r="AK186" s="142">
        <f t="shared" si="16"/>
        <v>0</v>
      </c>
      <c r="AL186" s="182">
        <f t="shared" si="17"/>
        <v>0</v>
      </c>
      <c r="AM186" s="183">
        <f t="shared" si="18"/>
        <v>0</v>
      </c>
      <c r="AN186" s="125">
        <f t="shared" si="19"/>
        <v>0</v>
      </c>
    </row>
    <row r="187" spans="35:40" x14ac:dyDescent="0.25">
      <c r="AI187" s="123">
        <f t="shared" si="14"/>
        <v>0</v>
      </c>
      <c r="AJ187" s="181">
        <f t="shared" si="15"/>
        <v>0</v>
      </c>
      <c r="AK187" s="142">
        <f t="shared" si="16"/>
        <v>0</v>
      </c>
      <c r="AL187" s="182">
        <f t="shared" si="17"/>
        <v>0</v>
      </c>
      <c r="AM187" s="183">
        <f t="shared" si="18"/>
        <v>0</v>
      </c>
      <c r="AN187" s="125">
        <f t="shared" si="19"/>
        <v>0</v>
      </c>
    </row>
    <row r="188" spans="35:40" x14ac:dyDescent="0.25">
      <c r="AI188" s="123">
        <f t="shared" si="14"/>
        <v>0</v>
      </c>
      <c r="AJ188" s="181">
        <f t="shared" si="15"/>
        <v>0</v>
      </c>
      <c r="AK188" s="142">
        <f t="shared" si="16"/>
        <v>0</v>
      </c>
      <c r="AL188" s="182">
        <f t="shared" si="17"/>
        <v>0</v>
      </c>
      <c r="AM188" s="183">
        <f t="shared" si="18"/>
        <v>0</v>
      </c>
      <c r="AN188" s="125">
        <f t="shared" si="19"/>
        <v>0</v>
      </c>
    </row>
  </sheetData>
  <autoFilter ref="A1:AN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D30-7FBC-48C9-A953-A31D40A0CA50}">
  <dimension ref="A1:X85"/>
  <sheetViews>
    <sheetView topLeftCell="G1" workbookViewId="0">
      <selection sqref="A1:X1048576"/>
    </sheetView>
  </sheetViews>
  <sheetFormatPr defaultRowHeight="13.8" x14ac:dyDescent="0.25"/>
  <cols>
    <col min="1" max="1" width="45.09765625" bestFit="1" customWidth="1"/>
  </cols>
  <sheetData>
    <row r="1" spans="1:24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2063</v>
      </c>
      <c r="H1" t="s">
        <v>2064</v>
      </c>
      <c r="I1" t="s">
        <v>2066</v>
      </c>
      <c r="J1" t="s">
        <v>2067</v>
      </c>
      <c r="K1" t="s">
        <v>2183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2075</v>
      </c>
      <c r="R1" t="s">
        <v>2076</v>
      </c>
      <c r="S1" t="s">
        <v>2077</v>
      </c>
      <c r="T1" t="s">
        <v>2078</v>
      </c>
      <c r="U1" t="s">
        <v>2079</v>
      </c>
      <c r="V1" t="s">
        <v>2080</v>
      </c>
      <c r="W1" t="s">
        <v>2081</v>
      </c>
      <c r="X1" t="s">
        <v>2083</v>
      </c>
    </row>
    <row r="2" spans="1:24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2189</v>
      </c>
      <c r="L2" t="s">
        <v>2098</v>
      </c>
      <c r="M2" t="s">
        <v>2099</v>
      </c>
      <c r="N2" t="s">
        <v>2100</v>
      </c>
      <c r="O2" t="s">
        <v>2101</v>
      </c>
      <c r="P2" t="s">
        <v>2102</v>
      </c>
      <c r="Q2" t="s">
        <v>2103</v>
      </c>
      <c r="R2" t="s">
        <v>2104</v>
      </c>
      <c r="S2" t="s">
        <v>2105</v>
      </c>
      <c r="T2" t="s">
        <v>2106</v>
      </c>
      <c r="U2" t="s">
        <v>2107</v>
      </c>
      <c r="V2" t="s">
        <v>2108</v>
      </c>
      <c r="W2" t="s">
        <v>2109</v>
      </c>
      <c r="X2" t="s">
        <v>2111</v>
      </c>
    </row>
    <row r="3" spans="1:24" x14ac:dyDescent="0.25">
      <c r="A3" t="s">
        <v>2112</v>
      </c>
      <c r="B3">
        <v>40089614.890000001</v>
      </c>
      <c r="C3">
        <v>7670879.1900000004</v>
      </c>
      <c r="D3">
        <v>4120442.2</v>
      </c>
      <c r="E3">
        <v>49275423.520000003</v>
      </c>
      <c r="F3">
        <v>31267990.370000001</v>
      </c>
      <c r="G3">
        <v>282891</v>
      </c>
      <c r="H3">
        <v>532217.44999999995</v>
      </c>
      <c r="I3">
        <v>290703.62</v>
      </c>
      <c r="J3">
        <v>213116.88</v>
      </c>
      <c r="K3">
        <v>686540.65</v>
      </c>
      <c r="L3">
        <v>27181237.07</v>
      </c>
      <c r="M3">
        <v>105746449.20999999</v>
      </c>
      <c r="N3">
        <v>6950689.1600000001</v>
      </c>
      <c r="O3">
        <v>1202738.9099999999</v>
      </c>
      <c r="P3">
        <v>9084.57</v>
      </c>
      <c r="Q3">
        <v>11687698.880000001</v>
      </c>
      <c r="R3">
        <v>1055400.0900000001</v>
      </c>
      <c r="S3">
        <v>14971284.880000001</v>
      </c>
      <c r="T3">
        <v>52584</v>
      </c>
      <c r="U3">
        <v>18155</v>
      </c>
      <c r="V3">
        <v>6301867.5199999996</v>
      </c>
      <c r="W3">
        <v>1984466.52</v>
      </c>
      <c r="X3">
        <v>86059.4</v>
      </c>
    </row>
    <row r="12" spans="1:24" x14ac:dyDescent="0.25">
      <c r="A12" t="s">
        <v>2494</v>
      </c>
      <c r="B12">
        <v>670185.35</v>
      </c>
      <c r="C12">
        <v>192434.54</v>
      </c>
      <c r="D12">
        <v>71113.89</v>
      </c>
      <c r="E12">
        <v>688225.91</v>
      </c>
      <c r="F12">
        <v>167572.16</v>
      </c>
      <c r="G12">
        <v>0</v>
      </c>
      <c r="J12">
        <v>18.690000000000001</v>
      </c>
      <c r="L12">
        <v>1156400.6599999999</v>
      </c>
      <c r="M12">
        <v>685585.33</v>
      </c>
      <c r="N12">
        <v>29375.79</v>
      </c>
      <c r="Q12">
        <v>109119.5</v>
      </c>
      <c r="S12">
        <v>109119.5</v>
      </c>
      <c r="V12">
        <v>67180.350000000006</v>
      </c>
      <c r="W12">
        <v>14668.27</v>
      </c>
    </row>
    <row r="13" spans="1:24" x14ac:dyDescent="0.25">
      <c r="A13" t="s">
        <v>2495</v>
      </c>
      <c r="B13">
        <v>997083.68</v>
      </c>
      <c r="C13">
        <v>138615.12</v>
      </c>
      <c r="D13">
        <v>101205</v>
      </c>
      <c r="E13">
        <v>885880.76</v>
      </c>
      <c r="F13">
        <v>424999.24</v>
      </c>
      <c r="G13">
        <v>0</v>
      </c>
      <c r="J13">
        <v>0</v>
      </c>
      <c r="L13">
        <v>1023392.65</v>
      </c>
      <c r="M13">
        <v>1517319.83</v>
      </c>
      <c r="N13">
        <v>86156.160000000003</v>
      </c>
      <c r="Q13">
        <v>234811.5</v>
      </c>
      <c r="S13">
        <v>234811.5</v>
      </c>
      <c r="V13">
        <v>54128.29</v>
      </c>
      <c r="W13">
        <v>24956.55</v>
      </c>
    </row>
    <row r="14" spans="1:24" x14ac:dyDescent="0.25">
      <c r="A14" t="s">
        <v>2496</v>
      </c>
      <c r="B14">
        <v>52007.31</v>
      </c>
      <c r="C14">
        <v>104343.02</v>
      </c>
      <c r="D14">
        <v>38075.120000000003</v>
      </c>
      <c r="E14">
        <v>404151.33</v>
      </c>
      <c r="F14">
        <v>234380.44</v>
      </c>
      <c r="G14">
        <v>0</v>
      </c>
      <c r="J14">
        <v>0</v>
      </c>
      <c r="L14">
        <v>-463331.8</v>
      </c>
      <c r="M14">
        <v>1326846.8</v>
      </c>
      <c r="N14">
        <v>47118.66</v>
      </c>
      <c r="Q14">
        <v>101472.7</v>
      </c>
      <c r="S14">
        <v>101472.7</v>
      </c>
      <c r="V14">
        <v>61673</v>
      </c>
      <c r="W14">
        <v>16003.44</v>
      </c>
    </row>
    <row r="15" spans="1:24" x14ac:dyDescent="0.25">
      <c r="A15" t="s">
        <v>2497</v>
      </c>
      <c r="B15">
        <v>339069.14</v>
      </c>
      <c r="C15">
        <v>120940.62</v>
      </c>
      <c r="D15">
        <v>57634.78</v>
      </c>
      <c r="E15">
        <v>7</v>
      </c>
      <c r="F15">
        <v>225442.38</v>
      </c>
      <c r="G15">
        <v>0</v>
      </c>
      <c r="J15">
        <v>0</v>
      </c>
      <c r="L15">
        <v>-514896.34</v>
      </c>
      <c r="M15">
        <v>1336486.2</v>
      </c>
      <c r="N15">
        <v>64031.05</v>
      </c>
      <c r="Q15">
        <v>252325.5</v>
      </c>
      <c r="S15">
        <v>300588.09999999998</v>
      </c>
      <c r="V15">
        <v>75852.87</v>
      </c>
      <c r="W15">
        <v>18411.52</v>
      </c>
    </row>
    <row r="16" spans="1:24" x14ac:dyDescent="0.25">
      <c r="A16" t="s">
        <v>2498</v>
      </c>
      <c r="B16">
        <v>577497.89</v>
      </c>
      <c r="C16">
        <v>94968.4</v>
      </c>
      <c r="D16">
        <v>59431.360000000001</v>
      </c>
      <c r="E16">
        <v>743521.79</v>
      </c>
      <c r="F16">
        <v>300914.46999999997</v>
      </c>
      <c r="G16">
        <v>0</v>
      </c>
      <c r="J16">
        <v>0</v>
      </c>
      <c r="L16">
        <v>-321628.40999999997</v>
      </c>
      <c r="M16">
        <v>2146839.4900000002</v>
      </c>
      <c r="N16">
        <v>49348.72</v>
      </c>
      <c r="O16">
        <v>3220</v>
      </c>
      <c r="P16">
        <v>0.69</v>
      </c>
      <c r="Q16">
        <v>298868.5</v>
      </c>
      <c r="S16">
        <v>311531.5</v>
      </c>
      <c r="V16">
        <v>72108.429999999993</v>
      </c>
      <c r="W16">
        <v>15675.15</v>
      </c>
      <c r="X16">
        <v>1000</v>
      </c>
    </row>
    <row r="17" spans="1:24" x14ac:dyDescent="0.25">
      <c r="A17" t="s">
        <v>2499</v>
      </c>
      <c r="B17">
        <v>199269.85</v>
      </c>
      <c r="C17">
        <v>28034.76</v>
      </c>
      <c r="D17">
        <v>125063.22</v>
      </c>
      <c r="E17">
        <v>167654.68</v>
      </c>
      <c r="F17">
        <v>266414.46000000002</v>
      </c>
      <c r="G17">
        <v>2600</v>
      </c>
      <c r="J17">
        <v>0</v>
      </c>
      <c r="L17">
        <v>-801047.73</v>
      </c>
      <c r="M17">
        <v>1602780.76</v>
      </c>
      <c r="N17">
        <v>78963.289999999994</v>
      </c>
      <c r="Q17">
        <v>248073.5</v>
      </c>
      <c r="S17">
        <v>265713.5</v>
      </c>
      <c r="V17">
        <v>65443.88</v>
      </c>
      <c r="W17">
        <v>13775.47</v>
      </c>
    </row>
    <row r="18" spans="1:24" x14ac:dyDescent="0.25">
      <c r="A18" t="s">
        <v>2500</v>
      </c>
      <c r="B18">
        <v>615441.5</v>
      </c>
      <c r="C18">
        <v>160794.51999999999</v>
      </c>
      <c r="D18">
        <v>25258</v>
      </c>
      <c r="E18">
        <v>173701.05</v>
      </c>
      <c r="F18">
        <v>512862.88</v>
      </c>
      <c r="G18">
        <v>0</v>
      </c>
      <c r="H18">
        <v>8000</v>
      </c>
      <c r="J18">
        <v>1617.04</v>
      </c>
      <c r="L18">
        <v>-465622.99</v>
      </c>
      <c r="M18">
        <v>2036704.82</v>
      </c>
      <c r="N18">
        <v>44739.61</v>
      </c>
      <c r="Q18">
        <v>116803.5</v>
      </c>
      <c r="S18">
        <v>154917.5</v>
      </c>
      <c r="V18">
        <v>61163.81</v>
      </c>
      <c r="W18">
        <v>38102.720000000001</v>
      </c>
    </row>
    <row r="19" spans="1:24" x14ac:dyDescent="0.25">
      <c r="A19" t="s">
        <v>2501</v>
      </c>
      <c r="B19">
        <v>174223.78</v>
      </c>
      <c r="C19">
        <v>48292.67</v>
      </c>
      <c r="D19">
        <v>247890</v>
      </c>
      <c r="E19">
        <v>659152.25</v>
      </c>
      <c r="F19">
        <v>49300.06</v>
      </c>
      <c r="G19">
        <v>0</v>
      </c>
      <c r="H19">
        <v>0</v>
      </c>
      <c r="J19">
        <v>0</v>
      </c>
      <c r="L19">
        <v>1115887.48</v>
      </c>
      <c r="M19">
        <v>118427.08</v>
      </c>
      <c r="N19">
        <v>31190.84</v>
      </c>
      <c r="Q19">
        <v>53840</v>
      </c>
      <c r="S19">
        <v>53840</v>
      </c>
      <c r="V19">
        <v>75159.899999999994</v>
      </c>
      <c r="W19">
        <v>11486.74</v>
      </c>
    </row>
    <row r="20" spans="1:24" x14ac:dyDescent="0.25">
      <c r="A20" t="s">
        <v>2502</v>
      </c>
      <c r="B20">
        <v>1799086.5</v>
      </c>
      <c r="C20">
        <v>460453.76</v>
      </c>
      <c r="D20">
        <v>44395.73</v>
      </c>
      <c r="E20">
        <v>3982.66</v>
      </c>
      <c r="F20">
        <v>3755380.65</v>
      </c>
      <c r="G20">
        <v>0</v>
      </c>
      <c r="H20">
        <v>0</v>
      </c>
      <c r="J20">
        <v>0</v>
      </c>
      <c r="L20">
        <v>4382208.2300000004</v>
      </c>
      <c r="M20">
        <v>1863971.92</v>
      </c>
      <c r="N20">
        <v>67551.5</v>
      </c>
      <c r="Q20">
        <v>210574</v>
      </c>
      <c r="R20">
        <v>50000</v>
      </c>
      <c r="S20">
        <v>210574</v>
      </c>
      <c r="V20">
        <v>274990.34000000003</v>
      </c>
      <c r="W20">
        <v>25442.01</v>
      </c>
    </row>
    <row r="21" spans="1:24" x14ac:dyDescent="0.25">
      <c r="A21" t="s">
        <v>2503</v>
      </c>
      <c r="B21">
        <v>572102.89</v>
      </c>
      <c r="C21">
        <v>68561.66</v>
      </c>
      <c r="D21">
        <v>157170.38</v>
      </c>
      <c r="E21">
        <v>423202.13</v>
      </c>
      <c r="F21">
        <v>743824.83</v>
      </c>
      <c r="G21">
        <v>0</v>
      </c>
      <c r="J21">
        <v>0</v>
      </c>
      <c r="L21">
        <v>-515784.16</v>
      </c>
      <c r="M21">
        <v>2519990.75</v>
      </c>
      <c r="N21">
        <v>86860.61</v>
      </c>
      <c r="Q21">
        <v>256987.5</v>
      </c>
      <c r="S21">
        <v>287459.5</v>
      </c>
      <c r="V21">
        <v>67103.009999999995</v>
      </c>
      <c r="W21">
        <v>27630.3</v>
      </c>
      <c r="X21">
        <v>1000</v>
      </c>
    </row>
    <row r="22" spans="1:24" x14ac:dyDescent="0.25">
      <c r="A22" t="s">
        <v>2504</v>
      </c>
      <c r="B22">
        <v>296021.23</v>
      </c>
      <c r="C22">
        <v>93198.87</v>
      </c>
      <c r="D22">
        <v>55795.27</v>
      </c>
      <c r="E22">
        <v>6</v>
      </c>
      <c r="F22">
        <v>182260.69</v>
      </c>
      <c r="G22">
        <v>29400</v>
      </c>
      <c r="H22">
        <v>0</v>
      </c>
      <c r="J22">
        <v>437.73</v>
      </c>
      <c r="L22">
        <v>-4349337.78</v>
      </c>
      <c r="M22">
        <v>4994895.4800000004</v>
      </c>
      <c r="N22">
        <v>67326.39</v>
      </c>
      <c r="Q22">
        <v>208744.5</v>
      </c>
      <c r="S22">
        <v>208744.5</v>
      </c>
      <c r="V22">
        <v>105236.42</v>
      </c>
      <c r="W22">
        <v>10203.34</v>
      </c>
    </row>
    <row r="23" spans="1:24" x14ac:dyDescent="0.25">
      <c r="A23" t="s">
        <v>2505</v>
      </c>
      <c r="B23">
        <v>125025.58</v>
      </c>
      <c r="C23">
        <v>47198.03</v>
      </c>
      <c r="D23">
        <v>47140.959999999999</v>
      </c>
      <c r="E23">
        <v>1440182.29</v>
      </c>
      <c r="F23">
        <v>873542.88</v>
      </c>
      <c r="G23">
        <v>0</v>
      </c>
      <c r="J23">
        <v>0</v>
      </c>
      <c r="L23">
        <v>1035374.16</v>
      </c>
      <c r="M23">
        <v>1550129.81</v>
      </c>
      <c r="N23">
        <v>88687.31</v>
      </c>
      <c r="O23">
        <v>3500</v>
      </c>
      <c r="Q23">
        <v>226392.5</v>
      </c>
      <c r="S23">
        <v>240965.9</v>
      </c>
      <c r="V23">
        <v>97967.32</v>
      </c>
      <c r="W23">
        <v>32060.82</v>
      </c>
    </row>
    <row r="24" spans="1:24" x14ac:dyDescent="0.25">
      <c r="A24" t="s">
        <v>2506</v>
      </c>
      <c r="B24">
        <v>176272.69</v>
      </c>
      <c r="C24">
        <v>144869.57</v>
      </c>
      <c r="D24">
        <v>17042</v>
      </c>
      <c r="E24">
        <v>8</v>
      </c>
      <c r="F24">
        <v>321430.45</v>
      </c>
      <c r="G24">
        <v>0</v>
      </c>
      <c r="J24">
        <v>0</v>
      </c>
      <c r="L24">
        <v>-2179833.0499999998</v>
      </c>
      <c r="M24">
        <v>2878887.21</v>
      </c>
      <c r="N24">
        <v>75514.77</v>
      </c>
      <c r="Q24">
        <v>203633.5</v>
      </c>
      <c r="S24">
        <v>237789.5</v>
      </c>
      <c r="V24">
        <v>66074.210000000006</v>
      </c>
      <c r="W24">
        <v>14716.01</v>
      </c>
    </row>
    <row r="25" spans="1:24" x14ac:dyDescent="0.25">
      <c r="A25" t="s">
        <v>2507</v>
      </c>
      <c r="B25">
        <v>243170</v>
      </c>
      <c r="C25">
        <v>159117.13</v>
      </c>
      <c r="D25">
        <v>39691.58</v>
      </c>
      <c r="E25">
        <v>11484.5</v>
      </c>
      <c r="F25">
        <v>900897.62</v>
      </c>
      <c r="G25">
        <v>0</v>
      </c>
      <c r="J25">
        <v>0</v>
      </c>
      <c r="L25">
        <v>-656123.97</v>
      </c>
      <c r="M25">
        <v>2079998.65</v>
      </c>
      <c r="N25">
        <v>46034.78</v>
      </c>
      <c r="Q25">
        <v>221644.5</v>
      </c>
      <c r="S25">
        <v>247054.5</v>
      </c>
      <c r="V25">
        <v>64271.92</v>
      </c>
      <c r="W25">
        <v>25866.71</v>
      </c>
    </row>
    <row r="26" spans="1:24" x14ac:dyDescent="0.25">
      <c r="A26" t="s">
        <v>2508</v>
      </c>
      <c r="B26">
        <v>233179.9</v>
      </c>
      <c r="C26">
        <v>183860.27</v>
      </c>
      <c r="D26">
        <v>159900.15</v>
      </c>
      <c r="E26">
        <v>522220.36</v>
      </c>
      <c r="F26">
        <v>255111.21</v>
      </c>
      <c r="G26">
        <v>0</v>
      </c>
      <c r="J26">
        <v>0</v>
      </c>
      <c r="L26">
        <v>1008084.87</v>
      </c>
      <c r="M26">
        <v>413083.29</v>
      </c>
      <c r="N26">
        <v>46796.04</v>
      </c>
      <c r="Q26">
        <v>210668.5</v>
      </c>
      <c r="S26">
        <v>239050.5</v>
      </c>
      <c r="V26">
        <v>67587.360000000001</v>
      </c>
      <c r="W26">
        <v>16722.95</v>
      </c>
      <c r="X26">
        <v>1000</v>
      </c>
    </row>
    <row r="27" spans="1:24" x14ac:dyDescent="0.25">
      <c r="A27" t="s">
        <v>2509</v>
      </c>
      <c r="B27">
        <v>151168.26</v>
      </c>
      <c r="C27">
        <v>37904.04</v>
      </c>
      <c r="D27">
        <v>28650.98</v>
      </c>
      <c r="E27">
        <v>240360.77</v>
      </c>
      <c r="F27">
        <v>234084.56</v>
      </c>
      <c r="G27">
        <v>0</v>
      </c>
      <c r="J27">
        <v>0</v>
      </c>
      <c r="L27">
        <v>-1623409.05</v>
      </c>
      <c r="M27">
        <v>2337378.21</v>
      </c>
      <c r="N27">
        <v>48212</v>
      </c>
      <c r="Q27">
        <v>194152.5</v>
      </c>
      <c r="S27">
        <v>194152.5</v>
      </c>
      <c r="V27">
        <v>54479.38</v>
      </c>
      <c r="W27">
        <v>15533.17</v>
      </c>
    </row>
    <row r="28" spans="1:24" x14ac:dyDescent="0.25">
      <c r="A28" t="s">
        <v>2510</v>
      </c>
      <c r="B28">
        <v>436202</v>
      </c>
      <c r="C28">
        <v>147081.64000000001</v>
      </c>
      <c r="D28">
        <v>39857.32</v>
      </c>
      <c r="E28">
        <v>6</v>
      </c>
      <c r="F28">
        <v>240676.17</v>
      </c>
      <c r="G28">
        <v>0</v>
      </c>
      <c r="H28">
        <v>6760</v>
      </c>
      <c r="J28">
        <v>0</v>
      </c>
      <c r="L28">
        <v>-1546729.95</v>
      </c>
      <c r="M28">
        <v>2446216.73</v>
      </c>
      <c r="N28">
        <v>29504.93</v>
      </c>
      <c r="Q28">
        <v>169333.5</v>
      </c>
      <c r="S28">
        <v>194680.5</v>
      </c>
      <c r="V28">
        <v>38906.29</v>
      </c>
      <c r="W28">
        <v>7675.29</v>
      </c>
    </row>
    <row r="29" spans="1:24" x14ac:dyDescent="0.25">
      <c r="A29" t="s">
        <v>2511</v>
      </c>
      <c r="B29">
        <v>469156.98</v>
      </c>
      <c r="C29">
        <v>29892.94</v>
      </c>
      <c r="D29">
        <v>99587.11</v>
      </c>
      <c r="E29">
        <v>436379.69</v>
      </c>
      <c r="F29">
        <v>1509912.51</v>
      </c>
      <c r="J29">
        <v>8500</v>
      </c>
      <c r="L29">
        <v>628783.84</v>
      </c>
      <c r="M29">
        <v>1940194.37</v>
      </c>
      <c r="N29">
        <v>89024.9</v>
      </c>
      <c r="Q29">
        <v>170965</v>
      </c>
      <c r="R29">
        <v>65700</v>
      </c>
      <c r="S29">
        <v>226634</v>
      </c>
      <c r="V29">
        <v>98540</v>
      </c>
      <c r="W29">
        <v>33064.879999999997</v>
      </c>
    </row>
    <row r="30" spans="1:24" x14ac:dyDescent="0.25">
      <c r="A30" t="s">
        <v>2512</v>
      </c>
      <c r="B30">
        <v>915390.79</v>
      </c>
      <c r="C30">
        <v>7827</v>
      </c>
      <c r="D30">
        <v>23935.35</v>
      </c>
      <c r="E30">
        <v>1394861.73</v>
      </c>
      <c r="F30">
        <v>367284.27</v>
      </c>
      <c r="J30">
        <v>2120.2199999999998</v>
      </c>
      <c r="L30">
        <v>2594590.89</v>
      </c>
      <c r="M30">
        <v>225942.27</v>
      </c>
      <c r="N30">
        <v>21171.65</v>
      </c>
      <c r="Q30">
        <v>99543.39</v>
      </c>
      <c r="R30">
        <v>262800</v>
      </c>
      <c r="S30">
        <v>145497.39000000001</v>
      </c>
      <c r="V30">
        <v>326245.08</v>
      </c>
      <c r="W30">
        <v>25126.81</v>
      </c>
    </row>
    <row r="31" spans="1:24" x14ac:dyDescent="0.25">
      <c r="A31" t="s">
        <v>2513</v>
      </c>
      <c r="B31">
        <v>1164880.73</v>
      </c>
      <c r="C31">
        <v>5155.7700000000004</v>
      </c>
      <c r="D31">
        <v>81545.31</v>
      </c>
      <c r="E31">
        <v>747692.95</v>
      </c>
      <c r="F31">
        <v>341756.77</v>
      </c>
      <c r="J31">
        <v>159.36000000000001</v>
      </c>
      <c r="L31">
        <v>1660801.71</v>
      </c>
      <c r="M31">
        <v>519805.36</v>
      </c>
      <c r="N31">
        <v>134154.5</v>
      </c>
      <c r="Q31">
        <v>270830</v>
      </c>
      <c r="R31">
        <v>378863</v>
      </c>
      <c r="S31">
        <v>409862</v>
      </c>
      <c r="V31">
        <v>198198.96</v>
      </c>
      <c r="W31">
        <v>15521.44</v>
      </c>
    </row>
    <row r="32" spans="1:24" x14ac:dyDescent="0.25">
      <c r="A32" t="s">
        <v>2514</v>
      </c>
      <c r="B32">
        <v>446016.56</v>
      </c>
      <c r="C32">
        <v>13887.15</v>
      </c>
      <c r="D32">
        <v>28641.119999999999</v>
      </c>
      <c r="E32">
        <v>1790447.97</v>
      </c>
      <c r="F32">
        <v>741884.09</v>
      </c>
      <c r="J32">
        <v>53.55</v>
      </c>
      <c r="L32">
        <v>2812463.93</v>
      </c>
      <c r="M32">
        <v>164243.42000000001</v>
      </c>
      <c r="N32">
        <v>62218.67</v>
      </c>
      <c r="Q32">
        <v>170271.5</v>
      </c>
      <c r="R32">
        <v>128008</v>
      </c>
      <c r="S32">
        <v>212422.5</v>
      </c>
      <c r="T32">
        <v>160</v>
      </c>
      <c r="U32">
        <v>288</v>
      </c>
      <c r="V32">
        <v>73500.479999999996</v>
      </c>
      <c r="W32">
        <v>30011.200000000001</v>
      </c>
    </row>
    <row r="33" spans="1:23" x14ac:dyDescent="0.25">
      <c r="A33" t="s">
        <v>2515</v>
      </c>
      <c r="B33">
        <v>173028.64</v>
      </c>
      <c r="C33">
        <v>6124.06</v>
      </c>
      <c r="D33">
        <v>76637.69</v>
      </c>
      <c r="E33">
        <v>401696.93</v>
      </c>
      <c r="F33">
        <v>340167.23</v>
      </c>
      <c r="J33">
        <v>12.8</v>
      </c>
      <c r="L33">
        <v>-2550345.2999999998</v>
      </c>
      <c r="M33">
        <v>3631737.05</v>
      </c>
      <c r="N33">
        <v>16196.88</v>
      </c>
      <c r="Q33">
        <v>142541</v>
      </c>
      <c r="S33">
        <v>178430</v>
      </c>
      <c r="V33">
        <v>46234.59</v>
      </c>
      <c r="W33">
        <v>17823.29</v>
      </c>
    </row>
    <row r="34" spans="1:23" x14ac:dyDescent="0.25">
      <c r="A34" t="s">
        <v>2516</v>
      </c>
      <c r="B34">
        <v>441634.79</v>
      </c>
      <c r="C34">
        <v>24958.09</v>
      </c>
      <c r="D34">
        <v>43099.71</v>
      </c>
      <c r="E34">
        <v>192305.52</v>
      </c>
      <c r="F34">
        <v>1277294.3999999999</v>
      </c>
      <c r="J34">
        <v>70.86</v>
      </c>
      <c r="L34">
        <v>1480347.34</v>
      </c>
      <c r="M34">
        <v>669957.9</v>
      </c>
      <c r="N34">
        <v>56034.51</v>
      </c>
      <c r="Q34">
        <v>61796</v>
      </c>
      <c r="S34">
        <v>110150</v>
      </c>
      <c r="T34">
        <v>1320</v>
      </c>
      <c r="V34">
        <v>141627.47</v>
      </c>
      <c r="W34">
        <v>35816.629999999997</v>
      </c>
    </row>
    <row r="35" spans="1:23" x14ac:dyDescent="0.25">
      <c r="A35" t="s">
        <v>2517</v>
      </c>
      <c r="B35">
        <v>1314552.1599999999</v>
      </c>
      <c r="C35">
        <v>64660</v>
      </c>
      <c r="D35">
        <v>17027.78</v>
      </c>
      <c r="E35">
        <v>408050.13</v>
      </c>
      <c r="F35">
        <v>297929.07</v>
      </c>
      <c r="J35">
        <v>5.97</v>
      </c>
      <c r="L35">
        <v>-366433.55</v>
      </c>
      <c r="M35">
        <v>2501284.2200000002</v>
      </c>
      <c r="N35">
        <v>82279.899999999994</v>
      </c>
      <c r="Q35">
        <v>116172</v>
      </c>
      <c r="R35">
        <v>65358</v>
      </c>
      <c r="S35">
        <v>173688</v>
      </c>
      <c r="V35">
        <v>106112.56</v>
      </c>
      <c r="W35">
        <v>16646.84</v>
      </c>
    </row>
    <row r="36" spans="1:23" x14ac:dyDescent="0.25">
      <c r="A36" t="s">
        <v>2518</v>
      </c>
      <c r="B36">
        <v>237666.73</v>
      </c>
      <c r="C36">
        <v>10836.7</v>
      </c>
      <c r="D36">
        <v>18982.38</v>
      </c>
      <c r="E36">
        <v>1494814.49</v>
      </c>
      <c r="F36">
        <v>496756.82</v>
      </c>
      <c r="J36">
        <v>5629.92</v>
      </c>
      <c r="L36">
        <v>615558.96</v>
      </c>
      <c r="M36">
        <v>1692932.58</v>
      </c>
      <c r="N36">
        <v>67524.77</v>
      </c>
      <c r="P36">
        <v>1666.47</v>
      </c>
      <c r="Q36">
        <v>67756.5</v>
      </c>
      <c r="S36">
        <v>111296.5</v>
      </c>
      <c r="V36">
        <v>56690.8</v>
      </c>
      <c r="W36">
        <v>24024.78</v>
      </c>
    </row>
    <row r="37" spans="1:23" x14ac:dyDescent="0.25">
      <c r="A37" t="s">
        <v>2519</v>
      </c>
      <c r="B37">
        <v>717600.78</v>
      </c>
      <c r="C37">
        <v>8889.5</v>
      </c>
      <c r="D37">
        <v>51269.81</v>
      </c>
      <c r="E37">
        <v>912180.79</v>
      </c>
      <c r="F37">
        <v>753269.03</v>
      </c>
      <c r="J37">
        <v>8650</v>
      </c>
      <c r="L37">
        <v>907675.31</v>
      </c>
      <c r="M37">
        <v>1663595.16</v>
      </c>
      <c r="N37">
        <v>81927.600000000006</v>
      </c>
      <c r="Q37">
        <v>187691</v>
      </c>
      <c r="S37">
        <v>211820</v>
      </c>
      <c r="V37">
        <v>163350.44</v>
      </c>
      <c r="W37">
        <v>31158.720000000001</v>
      </c>
    </row>
    <row r="38" spans="1:23" x14ac:dyDescent="0.25">
      <c r="A38" t="s">
        <v>2520</v>
      </c>
      <c r="B38">
        <v>400506.79</v>
      </c>
      <c r="C38">
        <v>35002.300000000003</v>
      </c>
      <c r="D38">
        <v>9735.7000000000007</v>
      </c>
      <c r="E38">
        <v>470463.57</v>
      </c>
      <c r="F38">
        <v>800049.43</v>
      </c>
      <c r="J38">
        <v>5.92</v>
      </c>
      <c r="L38">
        <v>-1471800.28</v>
      </c>
      <c r="M38">
        <v>3267492.72</v>
      </c>
      <c r="N38">
        <v>56132.39</v>
      </c>
      <c r="Q38">
        <v>266315.5</v>
      </c>
      <c r="S38">
        <v>299016.5</v>
      </c>
      <c r="V38">
        <v>69511.75</v>
      </c>
      <c r="W38">
        <v>33860.21</v>
      </c>
    </row>
    <row r="39" spans="1:23" x14ac:dyDescent="0.25">
      <c r="A39" t="s">
        <v>2521</v>
      </c>
      <c r="B39">
        <v>363014.64</v>
      </c>
      <c r="C39">
        <v>301948.94</v>
      </c>
      <c r="D39">
        <v>36589.32</v>
      </c>
      <c r="E39">
        <v>474970.75</v>
      </c>
      <c r="F39">
        <v>189279.11</v>
      </c>
      <c r="G39">
        <v>22544.2</v>
      </c>
      <c r="H39">
        <v>14400</v>
      </c>
      <c r="J39">
        <v>25.03</v>
      </c>
      <c r="K39">
        <v>17688.88</v>
      </c>
      <c r="L39">
        <v>-425566.73</v>
      </c>
      <c r="M39">
        <v>1814650.86</v>
      </c>
      <c r="N39">
        <v>61910.400000000001</v>
      </c>
      <c r="Q39">
        <v>145145</v>
      </c>
      <c r="S39">
        <v>200964</v>
      </c>
      <c r="V39">
        <v>56368.959999999999</v>
      </c>
      <c r="W39">
        <v>27661.919999999998</v>
      </c>
    </row>
    <row r="40" spans="1:23" x14ac:dyDescent="0.25">
      <c r="A40" t="s">
        <v>2522</v>
      </c>
      <c r="B40">
        <v>401199.35999999999</v>
      </c>
      <c r="C40">
        <v>184696.3</v>
      </c>
      <c r="D40">
        <v>64232.06</v>
      </c>
      <c r="E40">
        <v>815917.76</v>
      </c>
      <c r="F40">
        <v>30545.14</v>
      </c>
      <c r="G40">
        <v>9024.4</v>
      </c>
      <c r="H40">
        <v>8000</v>
      </c>
      <c r="J40">
        <v>62859.12</v>
      </c>
      <c r="K40">
        <v>22253.21</v>
      </c>
      <c r="L40">
        <v>-451219.05</v>
      </c>
      <c r="M40">
        <v>1914111.01</v>
      </c>
      <c r="N40">
        <v>38250</v>
      </c>
      <c r="O40">
        <v>126.79</v>
      </c>
      <c r="Q40">
        <v>205682.5</v>
      </c>
      <c r="S40">
        <v>249405.5</v>
      </c>
      <c r="V40">
        <v>55745.17</v>
      </c>
      <c r="W40">
        <v>7346.69</v>
      </c>
    </row>
    <row r="41" spans="1:23" x14ac:dyDescent="0.25">
      <c r="A41" t="s">
        <v>2523</v>
      </c>
      <c r="B41">
        <v>200138.52</v>
      </c>
      <c r="C41">
        <v>279877.68</v>
      </c>
      <c r="D41">
        <v>37451</v>
      </c>
      <c r="E41">
        <v>1639474.2</v>
      </c>
      <c r="F41">
        <v>129060.84</v>
      </c>
      <c r="G41">
        <v>19015.2</v>
      </c>
      <c r="H41">
        <v>12900</v>
      </c>
      <c r="J41">
        <v>1000.38</v>
      </c>
      <c r="K41">
        <v>9583.58</v>
      </c>
      <c r="L41">
        <v>2103290.58</v>
      </c>
      <c r="M41">
        <v>174893.33</v>
      </c>
      <c r="N41">
        <v>30266.05</v>
      </c>
      <c r="O41">
        <v>416.66</v>
      </c>
      <c r="Q41">
        <v>117274.5</v>
      </c>
      <c r="R41">
        <v>35000</v>
      </c>
      <c r="S41">
        <v>145324.5</v>
      </c>
      <c r="T41">
        <v>400</v>
      </c>
      <c r="U41">
        <v>1048</v>
      </c>
      <c r="V41">
        <v>48972.74</v>
      </c>
      <c r="W41">
        <v>21892.799999999999</v>
      </c>
    </row>
    <row r="42" spans="1:23" x14ac:dyDescent="0.25">
      <c r="A42" t="s">
        <v>2524</v>
      </c>
      <c r="B42">
        <v>1301193.82</v>
      </c>
      <c r="C42">
        <v>491715.64</v>
      </c>
      <c r="D42">
        <v>124827</v>
      </c>
      <c r="E42">
        <v>904136.4</v>
      </c>
      <c r="F42">
        <v>127615.03</v>
      </c>
      <c r="G42">
        <v>31196.6</v>
      </c>
      <c r="H42">
        <v>26700</v>
      </c>
      <c r="J42">
        <v>2852.02</v>
      </c>
      <c r="K42">
        <v>361030.83</v>
      </c>
      <c r="L42">
        <v>653915.39</v>
      </c>
      <c r="M42">
        <v>1897157.59</v>
      </c>
      <c r="N42">
        <v>186341.89</v>
      </c>
      <c r="O42">
        <v>2089.4</v>
      </c>
      <c r="Q42">
        <v>180386.5</v>
      </c>
      <c r="S42">
        <v>243066.5</v>
      </c>
      <c r="V42">
        <v>125727.5</v>
      </c>
      <c r="W42">
        <v>23388.33</v>
      </c>
    </row>
    <row r="43" spans="1:23" x14ac:dyDescent="0.25">
      <c r="A43" t="s">
        <v>2525</v>
      </c>
      <c r="B43">
        <v>2524795</v>
      </c>
      <c r="C43">
        <v>244224.81</v>
      </c>
      <c r="D43">
        <v>44956.32</v>
      </c>
      <c r="E43">
        <v>1283045.04</v>
      </c>
      <c r="F43">
        <v>402752.32</v>
      </c>
      <c r="G43">
        <v>12636.4</v>
      </c>
      <c r="H43">
        <v>8000</v>
      </c>
      <c r="J43">
        <v>13</v>
      </c>
      <c r="L43">
        <v>2752724.87</v>
      </c>
      <c r="M43">
        <v>1769380.27</v>
      </c>
      <c r="N43">
        <v>107734.85</v>
      </c>
      <c r="P43">
        <v>21.86</v>
      </c>
      <c r="Q43">
        <v>239514.5</v>
      </c>
      <c r="R43">
        <v>1000</v>
      </c>
      <c r="S43">
        <v>304136.5</v>
      </c>
      <c r="V43">
        <v>68682.539999999994</v>
      </c>
      <c r="W43">
        <v>18433.22</v>
      </c>
    </row>
    <row r="44" spans="1:23" x14ac:dyDescent="0.25">
      <c r="A44" t="s">
        <v>2526</v>
      </c>
      <c r="B44">
        <v>668614.63</v>
      </c>
      <c r="C44">
        <v>142828.19</v>
      </c>
      <c r="D44">
        <v>20531.599999999999</v>
      </c>
      <c r="E44">
        <v>653503.88</v>
      </c>
      <c r="F44">
        <v>424047.02</v>
      </c>
      <c r="G44">
        <v>8539.4</v>
      </c>
      <c r="H44">
        <v>8000</v>
      </c>
      <c r="J44">
        <v>5</v>
      </c>
      <c r="L44">
        <v>-969130.87</v>
      </c>
      <c r="M44">
        <v>2854151.72</v>
      </c>
      <c r="N44">
        <v>113455.5</v>
      </c>
      <c r="Q44">
        <v>91105</v>
      </c>
      <c r="R44">
        <v>53400</v>
      </c>
      <c r="S44">
        <v>127268</v>
      </c>
      <c r="V44">
        <v>80340.039999999994</v>
      </c>
      <c r="W44">
        <v>42392.39</v>
      </c>
    </row>
    <row r="45" spans="1:23" x14ac:dyDescent="0.25">
      <c r="A45" t="s">
        <v>2527</v>
      </c>
      <c r="B45">
        <v>282171.88</v>
      </c>
      <c r="C45">
        <v>116540.23</v>
      </c>
      <c r="D45">
        <v>8956.0400000000009</v>
      </c>
      <c r="E45">
        <v>330885.90000000002</v>
      </c>
      <c r="F45">
        <v>261153.2</v>
      </c>
      <c r="G45">
        <v>8884</v>
      </c>
      <c r="H45">
        <v>8000</v>
      </c>
      <c r="J45">
        <v>0</v>
      </c>
      <c r="L45">
        <v>-809725.23</v>
      </c>
      <c r="M45">
        <v>1832494.5</v>
      </c>
      <c r="N45">
        <v>35240.01</v>
      </c>
      <c r="Q45">
        <v>118128</v>
      </c>
      <c r="S45">
        <v>145817</v>
      </c>
      <c r="V45">
        <v>36446.03</v>
      </c>
      <c r="W45">
        <v>11051</v>
      </c>
    </row>
    <row r="46" spans="1:23" x14ac:dyDescent="0.25">
      <c r="A46" t="s">
        <v>2528</v>
      </c>
      <c r="B46">
        <v>163333.99</v>
      </c>
      <c r="C46">
        <v>153294.10999999999</v>
      </c>
      <c r="D46">
        <v>22288.7</v>
      </c>
      <c r="E46">
        <v>263981.71999999997</v>
      </c>
      <c r="F46">
        <v>445413.98</v>
      </c>
      <c r="G46">
        <v>673.2</v>
      </c>
      <c r="H46">
        <v>13116.35</v>
      </c>
      <c r="J46">
        <v>28.04</v>
      </c>
      <c r="L46">
        <v>-374885.28</v>
      </c>
      <c r="M46">
        <v>1474437.8</v>
      </c>
      <c r="N46">
        <v>74659.86</v>
      </c>
      <c r="Q46">
        <v>152376</v>
      </c>
      <c r="S46">
        <v>202745</v>
      </c>
      <c r="V46">
        <v>68796.710000000006</v>
      </c>
      <c r="W46">
        <v>20551.759999999998</v>
      </c>
    </row>
    <row r="47" spans="1:23" x14ac:dyDescent="0.25">
      <c r="A47" t="s">
        <v>2529</v>
      </c>
      <c r="B47">
        <v>487412.73</v>
      </c>
      <c r="C47">
        <v>182779.76</v>
      </c>
      <c r="D47">
        <v>81765.759999999995</v>
      </c>
      <c r="E47">
        <v>827897.7</v>
      </c>
      <c r="F47">
        <v>283938.25</v>
      </c>
      <c r="G47">
        <v>43990.2</v>
      </c>
      <c r="H47">
        <v>11500</v>
      </c>
      <c r="J47">
        <v>42.21</v>
      </c>
      <c r="L47">
        <v>-354074.26</v>
      </c>
      <c r="M47">
        <v>2225815.7200000002</v>
      </c>
      <c r="N47">
        <v>217117.89</v>
      </c>
      <c r="Q47">
        <v>199843</v>
      </c>
      <c r="S47">
        <v>286181</v>
      </c>
      <c r="V47">
        <v>94211.74</v>
      </c>
      <c r="W47">
        <v>100047.82</v>
      </c>
    </row>
    <row r="48" spans="1:23" x14ac:dyDescent="0.25">
      <c r="A48" t="s">
        <v>2530</v>
      </c>
      <c r="B48">
        <v>151393.94</v>
      </c>
      <c r="C48">
        <v>68974.539999999994</v>
      </c>
      <c r="D48">
        <v>61732.800000000003</v>
      </c>
      <c r="E48">
        <v>828856.01</v>
      </c>
      <c r="F48">
        <v>198554.37</v>
      </c>
      <c r="G48">
        <v>7181.4</v>
      </c>
      <c r="H48">
        <v>8000</v>
      </c>
      <c r="J48">
        <v>0</v>
      </c>
      <c r="L48">
        <v>1006326.58</v>
      </c>
      <c r="M48">
        <v>216270.07999999999</v>
      </c>
      <c r="N48">
        <v>66301.399999999994</v>
      </c>
      <c r="O48">
        <v>159000</v>
      </c>
      <c r="Q48">
        <v>31388</v>
      </c>
      <c r="S48">
        <v>70853</v>
      </c>
      <c r="V48">
        <v>52654.04</v>
      </c>
      <c r="W48">
        <v>61448.76</v>
      </c>
    </row>
    <row r="49" spans="1:23" x14ac:dyDescent="0.25">
      <c r="A49" t="s">
        <v>2531</v>
      </c>
      <c r="B49">
        <v>549261.23</v>
      </c>
      <c r="C49">
        <v>562932.11</v>
      </c>
      <c r="D49">
        <v>144863.07999999999</v>
      </c>
      <c r="E49">
        <v>804862.41</v>
      </c>
      <c r="F49">
        <v>611645.36</v>
      </c>
      <c r="G49">
        <v>25734.2</v>
      </c>
      <c r="H49">
        <v>17550</v>
      </c>
      <c r="J49">
        <v>4743</v>
      </c>
      <c r="K49">
        <v>247922.95</v>
      </c>
      <c r="L49">
        <v>187589.13</v>
      </c>
      <c r="M49">
        <v>2200312.12</v>
      </c>
      <c r="N49">
        <v>266238.71000000002</v>
      </c>
      <c r="Q49">
        <v>199342.5</v>
      </c>
      <c r="S49">
        <v>305331.5</v>
      </c>
      <c r="V49">
        <v>141703.09</v>
      </c>
      <c r="W49">
        <v>28833.83</v>
      </c>
    </row>
    <row r="50" spans="1:23" x14ac:dyDescent="0.25">
      <c r="A50" t="s">
        <v>2532</v>
      </c>
      <c r="B50">
        <v>260655.17</v>
      </c>
      <c r="C50">
        <v>568946.63</v>
      </c>
      <c r="D50">
        <v>14432.02</v>
      </c>
      <c r="E50">
        <v>465856.1</v>
      </c>
      <c r="F50">
        <v>526040.19999999995</v>
      </c>
      <c r="G50">
        <v>15242</v>
      </c>
      <c r="H50">
        <v>8000</v>
      </c>
      <c r="J50">
        <v>3667.12</v>
      </c>
      <c r="L50">
        <v>-1493364.81</v>
      </c>
      <c r="M50">
        <v>2882325.41</v>
      </c>
      <c r="N50">
        <v>809194</v>
      </c>
      <c r="Q50">
        <v>178941</v>
      </c>
      <c r="S50">
        <v>216190</v>
      </c>
      <c r="V50">
        <v>60427.55</v>
      </c>
      <c r="W50">
        <v>291457.05</v>
      </c>
    </row>
    <row r="51" spans="1:23" x14ac:dyDescent="0.25">
      <c r="A51" t="s">
        <v>2533</v>
      </c>
      <c r="B51">
        <v>343379.46</v>
      </c>
      <c r="C51">
        <v>374547.72</v>
      </c>
      <c r="D51">
        <v>45062</v>
      </c>
      <c r="E51">
        <v>554514.82999999996</v>
      </c>
      <c r="F51">
        <v>30970.51</v>
      </c>
      <c r="G51">
        <v>7139.4</v>
      </c>
      <c r="H51">
        <v>35430.949999999997</v>
      </c>
      <c r="J51">
        <v>1188.95</v>
      </c>
      <c r="K51">
        <v>28061.200000000001</v>
      </c>
      <c r="L51">
        <v>-374989.08</v>
      </c>
      <c r="M51">
        <v>1671717.03</v>
      </c>
      <c r="N51">
        <v>111768.05</v>
      </c>
      <c r="O51">
        <v>628.05999999999995</v>
      </c>
      <c r="Q51">
        <v>116028.5</v>
      </c>
      <c r="S51">
        <v>139181.5</v>
      </c>
      <c r="V51">
        <v>102484.02</v>
      </c>
      <c r="W51">
        <v>6833.02</v>
      </c>
    </row>
    <row r="52" spans="1:23" x14ac:dyDescent="0.25">
      <c r="A52" t="s">
        <v>2534</v>
      </c>
      <c r="B52">
        <v>415674.76</v>
      </c>
      <c r="C52">
        <v>502060.96</v>
      </c>
      <c r="D52">
        <v>18079.400000000001</v>
      </c>
      <c r="E52">
        <v>579782.28</v>
      </c>
      <c r="F52">
        <v>323177</v>
      </c>
      <c r="G52">
        <v>18309</v>
      </c>
      <c r="H52">
        <v>8000</v>
      </c>
      <c r="J52">
        <v>42.98</v>
      </c>
      <c r="L52">
        <v>1261304.3600000001</v>
      </c>
      <c r="M52">
        <v>579857.57999999996</v>
      </c>
      <c r="N52">
        <v>67815</v>
      </c>
      <c r="Q52">
        <v>120218</v>
      </c>
      <c r="S52">
        <v>156338</v>
      </c>
      <c r="V52">
        <v>41390.910000000003</v>
      </c>
      <c r="W52">
        <v>19043.61</v>
      </c>
    </row>
    <row r="53" spans="1:23" x14ac:dyDescent="0.25">
      <c r="A53" t="s">
        <v>2535</v>
      </c>
      <c r="B53">
        <v>246916.81</v>
      </c>
      <c r="C53">
        <v>337533.72</v>
      </c>
      <c r="D53">
        <v>35365</v>
      </c>
      <c r="E53">
        <v>1022369.35</v>
      </c>
      <c r="F53">
        <v>63221.39</v>
      </c>
      <c r="G53">
        <v>9609.4</v>
      </c>
      <c r="H53">
        <v>7200</v>
      </c>
      <c r="J53">
        <v>0</v>
      </c>
      <c r="L53">
        <v>1210278.8999999999</v>
      </c>
      <c r="M53">
        <v>446722.69</v>
      </c>
      <c r="N53">
        <v>190622.06</v>
      </c>
      <c r="Q53">
        <v>133526.89000000001</v>
      </c>
      <c r="S53">
        <v>152783.89000000001</v>
      </c>
      <c r="V53">
        <v>46778.57</v>
      </c>
      <c r="W53">
        <v>92991.21</v>
      </c>
    </row>
    <row r="54" spans="1:23" x14ac:dyDescent="0.25">
      <c r="A54" t="s">
        <v>2536</v>
      </c>
      <c r="B54">
        <v>608227.18999999994</v>
      </c>
      <c r="C54">
        <v>0</v>
      </c>
      <c r="D54">
        <v>58243.75</v>
      </c>
      <c r="E54">
        <v>4</v>
      </c>
      <c r="F54">
        <v>191210.01</v>
      </c>
      <c r="G54">
        <v>1500</v>
      </c>
      <c r="H54">
        <v>33588.639999999999</v>
      </c>
      <c r="J54">
        <v>0</v>
      </c>
      <c r="L54">
        <v>-684985.61</v>
      </c>
      <c r="M54">
        <v>1557377.06</v>
      </c>
      <c r="N54">
        <v>33226</v>
      </c>
      <c r="Q54">
        <v>111061.2</v>
      </c>
      <c r="S54">
        <v>160423.20000000001</v>
      </c>
      <c r="V54">
        <v>29481.77</v>
      </c>
      <c r="W54">
        <v>4177.37</v>
      </c>
    </row>
    <row r="55" spans="1:23" x14ac:dyDescent="0.25">
      <c r="A55" t="s">
        <v>2537</v>
      </c>
      <c r="B55">
        <v>186660.97</v>
      </c>
      <c r="C55">
        <v>0</v>
      </c>
      <c r="D55">
        <v>48694.37</v>
      </c>
      <c r="E55">
        <v>722918</v>
      </c>
      <c r="F55">
        <v>49824.85</v>
      </c>
      <c r="H55">
        <v>3289.5</v>
      </c>
      <c r="J55">
        <v>11.79</v>
      </c>
      <c r="L55">
        <v>-271308.99</v>
      </c>
      <c r="M55">
        <v>1296912.72</v>
      </c>
      <c r="N55">
        <v>62824.15</v>
      </c>
      <c r="Q55">
        <v>149828</v>
      </c>
      <c r="S55">
        <v>199659</v>
      </c>
      <c r="V55">
        <v>23455.99</v>
      </c>
      <c r="W55">
        <v>10343.99</v>
      </c>
    </row>
    <row r="56" spans="1:23" x14ac:dyDescent="0.25">
      <c r="A56" t="s">
        <v>2538</v>
      </c>
      <c r="B56">
        <v>929030.77</v>
      </c>
      <c r="C56">
        <v>0</v>
      </c>
      <c r="D56">
        <v>46902</v>
      </c>
      <c r="E56">
        <v>280191.99</v>
      </c>
      <c r="F56">
        <v>245528.43</v>
      </c>
      <c r="G56">
        <v>2960</v>
      </c>
      <c r="H56">
        <v>32381.5</v>
      </c>
      <c r="J56">
        <v>1390.69</v>
      </c>
      <c r="L56">
        <v>-100594.14</v>
      </c>
      <c r="M56">
        <v>1593000.06</v>
      </c>
      <c r="N56">
        <v>78642.86</v>
      </c>
      <c r="Q56">
        <v>111275.5</v>
      </c>
      <c r="S56">
        <v>163406.5</v>
      </c>
      <c r="V56">
        <v>42644.3</v>
      </c>
      <c r="W56">
        <v>11352.48</v>
      </c>
    </row>
    <row r="57" spans="1:23" x14ac:dyDescent="0.25">
      <c r="A57" t="s">
        <v>2539</v>
      </c>
      <c r="B57">
        <v>1040481.54</v>
      </c>
      <c r="C57">
        <v>0</v>
      </c>
      <c r="D57">
        <v>20339.400000000001</v>
      </c>
      <c r="E57">
        <v>2</v>
      </c>
      <c r="F57">
        <v>332440.69</v>
      </c>
      <c r="G57">
        <v>2300</v>
      </c>
      <c r="H57">
        <v>16700</v>
      </c>
      <c r="J57">
        <v>23.36</v>
      </c>
      <c r="L57">
        <v>143752.88</v>
      </c>
      <c r="M57">
        <v>1262256.71</v>
      </c>
      <c r="N57">
        <v>55772</v>
      </c>
      <c r="Q57">
        <v>167083</v>
      </c>
      <c r="S57">
        <v>205614</v>
      </c>
      <c r="V57">
        <v>34641.18</v>
      </c>
      <c r="W57">
        <v>14369.14</v>
      </c>
    </row>
    <row r="58" spans="1:23" x14ac:dyDescent="0.25">
      <c r="A58" t="s">
        <v>2540</v>
      </c>
      <c r="B58">
        <v>203704.71</v>
      </c>
      <c r="C58">
        <v>0</v>
      </c>
      <c r="D58">
        <v>23839.8</v>
      </c>
      <c r="E58">
        <v>3</v>
      </c>
      <c r="F58">
        <v>494921.52</v>
      </c>
      <c r="G58">
        <v>0</v>
      </c>
      <c r="H58">
        <v>16481.349999999999</v>
      </c>
      <c r="J58">
        <v>23.36</v>
      </c>
      <c r="L58">
        <v>-1350335.74</v>
      </c>
      <c r="M58">
        <v>2075132.5</v>
      </c>
      <c r="N58">
        <v>33210</v>
      </c>
      <c r="Q58">
        <v>113161.7</v>
      </c>
      <c r="S58">
        <v>133406.70000000001</v>
      </c>
      <c r="V58">
        <v>17956.419999999998</v>
      </c>
      <c r="W58">
        <v>13841.02</v>
      </c>
    </row>
    <row r="59" spans="1:23" x14ac:dyDescent="0.25">
      <c r="A59" t="s">
        <v>2541</v>
      </c>
      <c r="B59">
        <v>349060.19</v>
      </c>
      <c r="C59">
        <v>0</v>
      </c>
      <c r="D59">
        <v>30675.15</v>
      </c>
      <c r="E59">
        <v>3</v>
      </c>
      <c r="F59">
        <v>183879.57</v>
      </c>
      <c r="G59">
        <v>4250</v>
      </c>
      <c r="H59">
        <v>20165.23</v>
      </c>
      <c r="J59">
        <v>668.31</v>
      </c>
      <c r="L59">
        <v>-2831443.66</v>
      </c>
      <c r="M59">
        <v>3409443.43</v>
      </c>
      <c r="N59">
        <v>34767</v>
      </c>
      <c r="Q59">
        <v>30527</v>
      </c>
      <c r="S59">
        <v>51089</v>
      </c>
      <c r="V59">
        <v>48337.279999999999</v>
      </c>
      <c r="W59">
        <v>5333.12</v>
      </c>
    </row>
    <row r="60" spans="1:23" x14ac:dyDescent="0.25">
      <c r="A60" t="s">
        <v>2542</v>
      </c>
      <c r="B60">
        <v>1813355.69</v>
      </c>
      <c r="C60">
        <v>0</v>
      </c>
      <c r="D60">
        <v>78097.33</v>
      </c>
      <c r="E60">
        <v>1159799.92</v>
      </c>
      <c r="F60">
        <v>519779.72</v>
      </c>
      <c r="J60">
        <v>120</v>
      </c>
      <c r="L60">
        <v>2602794.65</v>
      </c>
      <c r="M60">
        <v>280935.62</v>
      </c>
      <c r="N60">
        <v>87000</v>
      </c>
      <c r="O60">
        <v>668288</v>
      </c>
      <c r="Q60">
        <v>47985</v>
      </c>
      <c r="R60">
        <v>1728</v>
      </c>
      <c r="S60">
        <v>79433</v>
      </c>
      <c r="T60">
        <v>1728</v>
      </c>
      <c r="V60">
        <v>15130.05</v>
      </c>
      <c r="W60">
        <v>21527.56</v>
      </c>
    </row>
    <row r="61" spans="1:23" x14ac:dyDescent="0.25">
      <c r="A61" t="s">
        <v>2543</v>
      </c>
      <c r="B61">
        <v>194360.19</v>
      </c>
      <c r="C61">
        <v>0</v>
      </c>
      <c r="D61">
        <v>69696.61</v>
      </c>
      <c r="E61">
        <v>500751.33</v>
      </c>
      <c r="F61">
        <v>367640.34</v>
      </c>
      <c r="H61">
        <v>29960</v>
      </c>
      <c r="J61">
        <v>3552.38</v>
      </c>
      <c r="L61">
        <v>1068629.2</v>
      </c>
      <c r="M61">
        <v>179132.84</v>
      </c>
      <c r="N61">
        <v>151950</v>
      </c>
      <c r="Q61">
        <v>252724.5</v>
      </c>
      <c r="R61">
        <v>3152</v>
      </c>
      <c r="S61">
        <v>329472.5</v>
      </c>
      <c r="V61">
        <v>208345.15</v>
      </c>
      <c r="W61">
        <v>18834.8</v>
      </c>
    </row>
    <row r="62" spans="1:23" x14ac:dyDescent="0.25">
      <c r="A62" t="s">
        <v>2544</v>
      </c>
      <c r="B62">
        <v>512795.38</v>
      </c>
      <c r="C62">
        <v>0</v>
      </c>
      <c r="D62">
        <v>70896.61</v>
      </c>
      <c r="E62">
        <v>9</v>
      </c>
      <c r="F62">
        <v>271194.31</v>
      </c>
      <c r="H62">
        <v>5000</v>
      </c>
      <c r="J62">
        <v>0</v>
      </c>
      <c r="L62">
        <v>-2215367.0099999998</v>
      </c>
      <c r="M62">
        <v>2768470.84</v>
      </c>
      <c r="N62">
        <v>93050</v>
      </c>
      <c r="O62">
        <v>365470</v>
      </c>
      <c r="Q62">
        <v>129174.5</v>
      </c>
      <c r="R62">
        <v>2621</v>
      </c>
      <c r="S62">
        <v>188853.5</v>
      </c>
      <c r="T62">
        <v>3488</v>
      </c>
      <c r="V62">
        <v>95292.53</v>
      </c>
      <c r="W62">
        <v>5890</v>
      </c>
    </row>
    <row r="63" spans="1:23" x14ac:dyDescent="0.25">
      <c r="A63" t="s">
        <v>2545</v>
      </c>
      <c r="B63">
        <v>132915.65</v>
      </c>
      <c r="C63">
        <v>0</v>
      </c>
      <c r="D63">
        <v>124206.31</v>
      </c>
      <c r="E63">
        <v>127340.24</v>
      </c>
      <c r="F63">
        <v>362261.41</v>
      </c>
      <c r="H63">
        <v>15013.01</v>
      </c>
      <c r="J63">
        <v>2391</v>
      </c>
      <c r="L63">
        <v>-1118397.07</v>
      </c>
      <c r="M63">
        <v>2027508.56</v>
      </c>
      <c r="N63">
        <v>93000</v>
      </c>
      <c r="Q63">
        <v>77626.5</v>
      </c>
      <c r="R63">
        <v>3514.09</v>
      </c>
      <c r="S63">
        <v>195915.5</v>
      </c>
      <c r="T63">
        <v>2904</v>
      </c>
      <c r="V63">
        <v>141737.74</v>
      </c>
      <c r="W63">
        <v>13375.24</v>
      </c>
    </row>
    <row r="64" spans="1:23" x14ac:dyDescent="0.25">
      <c r="A64" t="s">
        <v>2546</v>
      </c>
      <c r="B64">
        <v>1448978.85</v>
      </c>
      <c r="C64">
        <v>0</v>
      </c>
      <c r="D64">
        <v>29569.4</v>
      </c>
      <c r="E64">
        <v>1214581.76</v>
      </c>
      <c r="F64">
        <v>286072.57</v>
      </c>
      <c r="J64">
        <v>100</v>
      </c>
      <c r="L64">
        <v>2840863.84</v>
      </c>
      <c r="M64">
        <v>179132.84</v>
      </c>
      <c r="N64">
        <v>146824</v>
      </c>
      <c r="Q64">
        <v>72978.5</v>
      </c>
      <c r="R64">
        <v>4256</v>
      </c>
      <c r="S64">
        <v>156616.5</v>
      </c>
      <c r="T64">
        <v>6504</v>
      </c>
      <c r="V64">
        <v>79830.44</v>
      </c>
      <c r="W64">
        <v>22001.66</v>
      </c>
    </row>
    <row r="65" spans="1:24" x14ac:dyDescent="0.25">
      <c r="A65" t="s">
        <v>2547</v>
      </c>
      <c r="B65">
        <v>634695.32999999996</v>
      </c>
      <c r="C65">
        <v>30467.35</v>
      </c>
      <c r="D65">
        <v>6656.5</v>
      </c>
      <c r="E65">
        <v>817603.29</v>
      </c>
      <c r="F65">
        <v>268210.3</v>
      </c>
      <c r="G65">
        <v>0</v>
      </c>
      <c r="H65">
        <v>43000</v>
      </c>
      <c r="I65">
        <v>61337.11</v>
      </c>
      <c r="J65">
        <v>3555.06</v>
      </c>
      <c r="L65">
        <v>-1163932.92</v>
      </c>
      <c r="M65">
        <v>2752937.45</v>
      </c>
      <c r="N65">
        <v>314131.39</v>
      </c>
      <c r="Q65">
        <v>192929.5</v>
      </c>
      <c r="S65">
        <v>259085.5</v>
      </c>
      <c r="T65">
        <v>160</v>
      </c>
      <c r="U65">
        <v>748</v>
      </c>
      <c r="V65">
        <v>161689.09</v>
      </c>
      <c r="W65">
        <v>24642.23</v>
      </c>
    </row>
    <row r="66" spans="1:24" x14ac:dyDescent="0.25">
      <c r="A66" t="s">
        <v>2548</v>
      </c>
      <c r="B66">
        <v>281138.14</v>
      </c>
      <c r="C66">
        <v>0</v>
      </c>
      <c r="D66">
        <v>129688.04</v>
      </c>
      <c r="E66">
        <v>307397.38</v>
      </c>
      <c r="F66">
        <v>446834.79</v>
      </c>
      <c r="G66">
        <v>0</v>
      </c>
      <c r="H66">
        <v>0</v>
      </c>
      <c r="I66">
        <v>144791.51</v>
      </c>
      <c r="J66">
        <v>5611.48</v>
      </c>
      <c r="L66">
        <v>-2464983.0499999998</v>
      </c>
      <c r="M66">
        <v>3437556.74</v>
      </c>
      <c r="N66">
        <v>319414.74</v>
      </c>
      <c r="Q66">
        <v>125471.5</v>
      </c>
      <c r="S66">
        <v>191142.5</v>
      </c>
      <c r="V66">
        <v>191949.31</v>
      </c>
      <c r="W66">
        <v>19712.759999999998</v>
      </c>
    </row>
    <row r="67" spans="1:24" x14ac:dyDescent="0.25">
      <c r="A67" t="s">
        <v>2549</v>
      </c>
      <c r="B67">
        <v>711194.99</v>
      </c>
      <c r="C67">
        <v>0</v>
      </c>
      <c r="D67">
        <v>122304.25</v>
      </c>
      <c r="E67">
        <v>1002753.31</v>
      </c>
      <c r="F67">
        <v>204870.84</v>
      </c>
      <c r="G67">
        <v>0</v>
      </c>
      <c r="H67">
        <v>0</v>
      </c>
      <c r="I67">
        <v>84575</v>
      </c>
      <c r="J67">
        <v>9020.7900000000009</v>
      </c>
      <c r="L67">
        <v>1070993.0900000001</v>
      </c>
      <c r="M67">
        <v>785641.8</v>
      </c>
      <c r="N67">
        <v>297666.59999999998</v>
      </c>
      <c r="Q67">
        <v>190710</v>
      </c>
      <c r="S67">
        <v>244658</v>
      </c>
      <c r="V67">
        <v>136288.92000000001</v>
      </c>
      <c r="W67">
        <v>16536.97</v>
      </c>
    </row>
    <row r="68" spans="1:24" x14ac:dyDescent="0.25">
      <c r="A68" t="s">
        <v>2550</v>
      </c>
      <c r="B68">
        <v>155393.82999999999</v>
      </c>
      <c r="C68">
        <v>0</v>
      </c>
      <c r="D68">
        <v>130666.18</v>
      </c>
      <c r="E68">
        <v>572045.22</v>
      </c>
      <c r="F68">
        <v>634691.98</v>
      </c>
      <c r="H68">
        <v>0</v>
      </c>
      <c r="J68">
        <v>5917.04</v>
      </c>
      <c r="L68">
        <v>1719853.37</v>
      </c>
      <c r="N68">
        <v>40333.480000000003</v>
      </c>
      <c r="Q68">
        <v>247618</v>
      </c>
      <c r="S68">
        <v>339830</v>
      </c>
      <c r="V68">
        <v>151964.29</v>
      </c>
      <c r="W68">
        <v>18071.39</v>
      </c>
      <c r="X68">
        <v>11059</v>
      </c>
    </row>
    <row r="69" spans="1:24" x14ac:dyDescent="0.25">
      <c r="A69" t="s">
        <v>2551</v>
      </c>
      <c r="B69">
        <v>622709.05000000005</v>
      </c>
      <c r="C69">
        <v>0</v>
      </c>
      <c r="D69">
        <v>50731.89</v>
      </c>
      <c r="E69">
        <v>945224.65</v>
      </c>
      <c r="F69">
        <v>327484.2</v>
      </c>
      <c r="J69">
        <v>11953.33</v>
      </c>
      <c r="L69">
        <v>2066909.56</v>
      </c>
      <c r="N69">
        <v>27282.85</v>
      </c>
      <c r="Q69">
        <v>131201</v>
      </c>
      <c r="S69">
        <v>181473</v>
      </c>
      <c r="V69">
        <v>76233</v>
      </c>
      <c r="W69">
        <v>20503.95</v>
      </c>
      <c r="X69">
        <v>12987</v>
      </c>
    </row>
    <row r="70" spans="1:24" x14ac:dyDescent="0.25">
      <c r="A70" t="s">
        <v>2552</v>
      </c>
      <c r="B70">
        <v>285220.84999999998</v>
      </c>
      <c r="C70">
        <v>0</v>
      </c>
      <c r="D70">
        <v>71165.64</v>
      </c>
      <c r="E70">
        <v>294533.65999999997</v>
      </c>
      <c r="F70">
        <v>201012.17</v>
      </c>
      <c r="J70">
        <v>750</v>
      </c>
      <c r="L70">
        <v>1034191.55</v>
      </c>
      <c r="N70">
        <v>10706</v>
      </c>
      <c r="Q70">
        <v>163429</v>
      </c>
      <c r="S70">
        <v>215769</v>
      </c>
      <c r="V70">
        <v>125620.49</v>
      </c>
      <c r="W70">
        <v>5048.74</v>
      </c>
      <c r="X70">
        <v>10706</v>
      </c>
    </row>
    <row r="71" spans="1:24" x14ac:dyDescent="0.25">
      <c r="A71" t="s">
        <v>2553</v>
      </c>
      <c r="B71">
        <v>965068.05</v>
      </c>
      <c r="C71">
        <v>0</v>
      </c>
      <c r="D71">
        <v>42046.61</v>
      </c>
      <c r="E71">
        <v>4010301.2</v>
      </c>
      <c r="F71">
        <v>223159.96</v>
      </c>
      <c r="H71">
        <v>15680</v>
      </c>
      <c r="J71">
        <v>5.4</v>
      </c>
      <c r="L71">
        <v>5390526.1500000004</v>
      </c>
      <c r="N71">
        <v>43675.91</v>
      </c>
      <c r="P71">
        <v>4669.47</v>
      </c>
      <c r="Q71">
        <v>174548.5</v>
      </c>
      <c r="S71">
        <v>209080.5</v>
      </c>
      <c r="V71">
        <v>148669.24</v>
      </c>
      <c r="W71">
        <v>27559.87</v>
      </c>
      <c r="X71">
        <v>3220</v>
      </c>
    </row>
    <row r="72" spans="1:24" x14ac:dyDescent="0.25">
      <c r="A72" t="s">
        <v>2554</v>
      </c>
      <c r="B72">
        <v>585774.02</v>
      </c>
      <c r="C72">
        <v>0</v>
      </c>
      <c r="D72">
        <v>18000</v>
      </c>
      <c r="E72">
        <v>1889797.59</v>
      </c>
      <c r="F72">
        <v>315000.2</v>
      </c>
      <c r="I72">
        <v>0</v>
      </c>
      <c r="J72">
        <v>2889.79</v>
      </c>
      <c r="L72">
        <v>2993520.51</v>
      </c>
      <c r="N72">
        <v>60288.05</v>
      </c>
      <c r="Q72">
        <v>442736</v>
      </c>
      <c r="S72">
        <v>503247</v>
      </c>
      <c r="T72">
        <v>320</v>
      </c>
      <c r="U72">
        <v>1107</v>
      </c>
      <c r="V72">
        <v>131243.24</v>
      </c>
      <c r="W72">
        <v>29552.3</v>
      </c>
      <c r="X72">
        <v>25393</v>
      </c>
    </row>
    <row r="73" spans="1:24" x14ac:dyDescent="0.25">
      <c r="A73" t="s">
        <v>2555</v>
      </c>
      <c r="B73">
        <v>518838.88</v>
      </c>
      <c r="C73">
        <v>0</v>
      </c>
      <c r="D73">
        <v>68381.8</v>
      </c>
      <c r="E73">
        <v>411919.52</v>
      </c>
      <c r="F73">
        <v>423883.08</v>
      </c>
      <c r="J73">
        <v>8035</v>
      </c>
      <c r="L73">
        <v>1618568.06</v>
      </c>
      <c r="N73">
        <v>53175.35</v>
      </c>
      <c r="P73">
        <v>2726.08</v>
      </c>
      <c r="Q73">
        <v>94489.5</v>
      </c>
      <c r="S73">
        <v>164384.5</v>
      </c>
      <c r="V73">
        <v>167852.77</v>
      </c>
      <c r="W73">
        <v>15990.44</v>
      </c>
      <c r="X73">
        <v>5743</v>
      </c>
    </row>
    <row r="74" spans="1:24" x14ac:dyDescent="0.25">
      <c r="A74" t="s">
        <v>2556</v>
      </c>
      <c r="B74">
        <v>277865.27</v>
      </c>
      <c r="C74">
        <v>0</v>
      </c>
      <c r="D74">
        <v>4074.51</v>
      </c>
      <c r="E74">
        <v>708403.98</v>
      </c>
      <c r="F74">
        <v>308231.12</v>
      </c>
      <c r="G74">
        <v>162</v>
      </c>
      <c r="H74">
        <v>4687.8100000000004</v>
      </c>
      <c r="J74">
        <v>34210.379999999997</v>
      </c>
      <c r="L74">
        <v>1381781.71</v>
      </c>
      <c r="N74">
        <v>29038.79</v>
      </c>
      <c r="Q74">
        <v>67193</v>
      </c>
      <c r="S74">
        <v>152174</v>
      </c>
      <c r="V74">
        <v>42803.43</v>
      </c>
      <c r="W74">
        <v>17864.38</v>
      </c>
      <c r="X74">
        <v>5657</v>
      </c>
    </row>
    <row r="75" spans="1:24" x14ac:dyDescent="0.25">
      <c r="A75" t="s">
        <v>2557</v>
      </c>
      <c r="B75">
        <v>731234.14</v>
      </c>
      <c r="C75">
        <v>133557.4</v>
      </c>
      <c r="D75">
        <v>22773.27</v>
      </c>
      <c r="E75">
        <v>1094675.6499999999</v>
      </c>
      <c r="F75">
        <v>699625.66</v>
      </c>
      <c r="H75">
        <v>10662.51</v>
      </c>
      <c r="J75">
        <v>2822.38</v>
      </c>
      <c r="L75">
        <v>2577097.9900000002</v>
      </c>
      <c r="N75">
        <v>271187</v>
      </c>
      <c r="Q75">
        <v>148877.5</v>
      </c>
      <c r="S75">
        <v>225311.5</v>
      </c>
      <c r="T75">
        <v>560</v>
      </c>
      <c r="U75">
        <v>2336</v>
      </c>
      <c r="V75">
        <v>40165.51</v>
      </c>
      <c r="W75">
        <v>60408.25</v>
      </c>
    </row>
    <row r="76" spans="1:24" x14ac:dyDescent="0.25">
      <c r="A76" t="s">
        <v>2558</v>
      </c>
      <c r="B76">
        <v>474520.97</v>
      </c>
      <c r="C76">
        <v>137552.78</v>
      </c>
      <c r="D76">
        <v>159901.21</v>
      </c>
      <c r="E76">
        <v>627300.87</v>
      </c>
      <c r="F76">
        <v>434921.47</v>
      </c>
      <c r="H76">
        <v>22755</v>
      </c>
      <c r="J76">
        <v>2797.03</v>
      </c>
      <c r="L76">
        <v>2030290.67</v>
      </c>
      <c r="N76">
        <v>5572.8</v>
      </c>
      <c r="Q76">
        <v>206818.5</v>
      </c>
      <c r="S76">
        <v>300463.5</v>
      </c>
      <c r="T76">
        <v>1000</v>
      </c>
      <c r="U76">
        <v>4168</v>
      </c>
      <c r="V76">
        <v>89914.36</v>
      </c>
      <c r="W76">
        <v>36376.94</v>
      </c>
      <c r="X76">
        <v>2113.9</v>
      </c>
    </row>
    <row r="77" spans="1:24" x14ac:dyDescent="0.25">
      <c r="A77" t="s">
        <v>2559</v>
      </c>
      <c r="B77">
        <v>568639.73</v>
      </c>
      <c r="C77">
        <v>1835</v>
      </c>
      <c r="D77">
        <v>21100</v>
      </c>
      <c r="E77">
        <v>2091.2800000000002</v>
      </c>
      <c r="F77">
        <v>81009.45</v>
      </c>
      <c r="H77">
        <v>11467.6</v>
      </c>
      <c r="J77">
        <v>0</v>
      </c>
      <c r="L77">
        <v>663442.71</v>
      </c>
      <c r="N77">
        <v>89511.6</v>
      </c>
      <c r="Q77">
        <v>79058</v>
      </c>
      <c r="S77">
        <v>101602</v>
      </c>
      <c r="T77">
        <v>1820</v>
      </c>
      <c r="U77">
        <v>2040</v>
      </c>
      <c r="V77">
        <v>56995.199999999997</v>
      </c>
      <c r="W77">
        <v>6347.25</v>
      </c>
    </row>
    <row r="78" spans="1:24" x14ac:dyDescent="0.25">
      <c r="A78" t="s">
        <v>2560</v>
      </c>
      <c r="B78">
        <v>534362.35</v>
      </c>
      <c r="C78">
        <v>118616.82</v>
      </c>
      <c r="D78">
        <v>38950</v>
      </c>
      <c r="E78">
        <v>460967.52</v>
      </c>
      <c r="F78">
        <v>62265.34</v>
      </c>
      <c r="H78">
        <v>15906</v>
      </c>
      <c r="J78">
        <v>2276.6999999999998</v>
      </c>
      <c r="L78">
        <v>1185177</v>
      </c>
      <c r="N78">
        <v>161705.29999999999</v>
      </c>
      <c r="Q78">
        <v>191439.5</v>
      </c>
      <c r="S78">
        <v>251559.5</v>
      </c>
      <c r="T78">
        <v>320</v>
      </c>
      <c r="U78">
        <v>1160</v>
      </c>
      <c r="V78">
        <v>72879.259999999995</v>
      </c>
      <c r="W78">
        <v>15073.71</v>
      </c>
      <c r="X78">
        <v>350</v>
      </c>
    </row>
    <row r="79" spans="1:24" x14ac:dyDescent="0.25">
      <c r="A79" t="s">
        <v>2561</v>
      </c>
      <c r="B79">
        <v>1060821.1499999999</v>
      </c>
      <c r="C79">
        <v>118672.49</v>
      </c>
      <c r="D79">
        <v>2000</v>
      </c>
      <c r="E79">
        <v>1257942.71</v>
      </c>
      <c r="F79">
        <v>570769.38</v>
      </c>
      <c r="H79">
        <v>11722</v>
      </c>
      <c r="J79">
        <v>2157.14</v>
      </c>
      <c r="L79">
        <v>3015015.68</v>
      </c>
      <c r="N79">
        <v>154269.5</v>
      </c>
      <c r="Q79">
        <v>160618.5</v>
      </c>
      <c r="S79">
        <v>210530.5</v>
      </c>
      <c r="T79">
        <v>800</v>
      </c>
      <c r="U79">
        <v>2968</v>
      </c>
      <c r="V79">
        <v>81046.2</v>
      </c>
      <c r="W79">
        <v>32806.89</v>
      </c>
      <c r="X79">
        <v>5425.5</v>
      </c>
    </row>
    <row r="80" spans="1:24" x14ac:dyDescent="0.25">
      <c r="A80" t="s">
        <v>2562</v>
      </c>
      <c r="B80">
        <v>1191768.22</v>
      </c>
      <c r="C80">
        <v>179373.88</v>
      </c>
      <c r="D80">
        <v>11000</v>
      </c>
      <c r="E80">
        <v>85249.2</v>
      </c>
      <c r="F80">
        <v>238108.23</v>
      </c>
      <c r="H80">
        <v>12200</v>
      </c>
      <c r="J80">
        <v>0</v>
      </c>
      <c r="L80">
        <v>1656558.1</v>
      </c>
      <c r="N80">
        <v>140724</v>
      </c>
      <c r="Q80">
        <v>109140.5</v>
      </c>
      <c r="S80">
        <v>118811.5</v>
      </c>
      <c r="T80">
        <v>720</v>
      </c>
      <c r="U80">
        <v>2292</v>
      </c>
      <c r="V80">
        <v>80181.820000000007</v>
      </c>
      <c r="W80">
        <v>10712.75</v>
      </c>
      <c r="X80">
        <v>405</v>
      </c>
    </row>
    <row r="81" spans="1:23" x14ac:dyDescent="0.25">
      <c r="A81" t="s">
        <v>2563</v>
      </c>
      <c r="B81">
        <v>100977.85</v>
      </c>
      <c r="C81">
        <v>0</v>
      </c>
      <c r="D81">
        <v>11494.31</v>
      </c>
      <c r="E81">
        <v>231703.13</v>
      </c>
      <c r="F81">
        <v>156742.12</v>
      </c>
      <c r="H81">
        <v>2000</v>
      </c>
      <c r="J81">
        <v>0</v>
      </c>
      <c r="L81">
        <v>251100.52</v>
      </c>
      <c r="M81">
        <v>300000</v>
      </c>
      <c r="N81">
        <v>6715.43</v>
      </c>
      <c r="Q81">
        <v>38864</v>
      </c>
      <c r="S81">
        <v>78482</v>
      </c>
      <c r="T81">
        <v>3784</v>
      </c>
      <c r="V81">
        <v>6057.92</v>
      </c>
      <c r="W81">
        <v>9438.6200000000008</v>
      </c>
    </row>
    <row r="82" spans="1:23" x14ac:dyDescent="0.25">
      <c r="A82" t="s">
        <v>2564</v>
      </c>
      <c r="B82">
        <v>346048.09</v>
      </c>
      <c r="C82">
        <v>0</v>
      </c>
      <c r="D82">
        <v>12350.73</v>
      </c>
      <c r="E82">
        <v>552399.82999999996</v>
      </c>
      <c r="F82">
        <v>90740.97</v>
      </c>
      <c r="H82">
        <v>0</v>
      </c>
      <c r="J82">
        <v>0</v>
      </c>
      <c r="L82">
        <v>-769235.34</v>
      </c>
      <c r="M82">
        <v>1891769.64</v>
      </c>
      <c r="N82">
        <v>0</v>
      </c>
      <c r="Q82">
        <v>94745</v>
      </c>
      <c r="S82">
        <v>142582</v>
      </c>
      <c r="T82">
        <v>1664</v>
      </c>
      <c r="V82">
        <v>20794.45</v>
      </c>
      <c r="W82">
        <v>50699.23</v>
      </c>
    </row>
    <row r="83" spans="1:23" x14ac:dyDescent="0.25">
      <c r="A83" t="s">
        <v>2565</v>
      </c>
      <c r="B83">
        <v>134633</v>
      </c>
      <c r="C83">
        <v>0</v>
      </c>
      <c r="D83">
        <v>2577.98</v>
      </c>
      <c r="E83">
        <v>656476.85</v>
      </c>
      <c r="F83">
        <v>534118.25</v>
      </c>
      <c r="H83">
        <v>0</v>
      </c>
      <c r="J83">
        <v>0</v>
      </c>
      <c r="L83">
        <v>-455401.26</v>
      </c>
      <c r="M83">
        <v>1862215.28</v>
      </c>
      <c r="N83">
        <v>2987.62</v>
      </c>
      <c r="Q83">
        <v>135410.5</v>
      </c>
      <c r="S83">
        <v>191631.5</v>
      </c>
      <c r="V83">
        <v>8000.5</v>
      </c>
      <c r="W83">
        <v>17774.060000000001</v>
      </c>
    </row>
    <row r="84" spans="1:23" x14ac:dyDescent="0.25">
      <c r="A84" t="s">
        <v>2566</v>
      </c>
      <c r="B84">
        <v>107939.03</v>
      </c>
      <c r="C84">
        <v>0</v>
      </c>
      <c r="D84">
        <v>22311.119999999999</v>
      </c>
      <c r="E84">
        <v>170504.12</v>
      </c>
      <c r="F84">
        <v>112167.58</v>
      </c>
      <c r="H84">
        <v>0</v>
      </c>
      <c r="J84">
        <v>0</v>
      </c>
      <c r="L84">
        <v>-1528618.89</v>
      </c>
      <c r="M84">
        <v>2000000</v>
      </c>
      <c r="N84">
        <v>1000</v>
      </c>
      <c r="Q84">
        <v>164374</v>
      </c>
      <c r="S84">
        <v>201825</v>
      </c>
      <c r="T84">
        <v>7172</v>
      </c>
      <c r="V84">
        <v>6077.78</v>
      </c>
      <c r="W84">
        <v>8758.48</v>
      </c>
    </row>
    <row r="85" spans="1:23" x14ac:dyDescent="0.25">
      <c r="A85" t="s">
        <v>2567</v>
      </c>
      <c r="B85">
        <v>84602.38</v>
      </c>
      <c r="C85">
        <v>0</v>
      </c>
      <c r="D85">
        <v>44197.63</v>
      </c>
      <c r="E85">
        <v>3107832.74</v>
      </c>
      <c r="F85">
        <v>966577.37</v>
      </c>
      <c r="H85">
        <v>0</v>
      </c>
      <c r="J85">
        <v>9085.56</v>
      </c>
      <c r="L85">
        <v>307053.34000000003</v>
      </c>
      <c r="M85">
        <v>4000000</v>
      </c>
      <c r="N85">
        <v>20042.849999999999</v>
      </c>
      <c r="Q85">
        <v>164374</v>
      </c>
      <c r="S85">
        <v>206884</v>
      </c>
      <c r="T85">
        <v>17760</v>
      </c>
      <c r="V85">
        <v>38519.370000000003</v>
      </c>
      <c r="W85">
        <v>34182.26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H123"/>
  <sheetViews>
    <sheetView topLeftCell="S1" zoomScale="99" zoomScaleNormal="99" workbookViewId="0">
      <selection activeCell="AG12" sqref="AG12:AG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27" width="8.796875"/>
    <col min="29" max="29" width="17.19921875" style="38" bestFit="1" customWidth="1"/>
    <col min="30" max="30" width="14.5" style="26" bestFit="1" customWidth="1"/>
    <col min="31" max="31" width="15.09765625" style="23" bestFit="1" customWidth="1"/>
    <col min="32" max="32" width="16.09765625" style="34" bestFit="1" customWidth="1"/>
    <col min="33" max="33" width="16.09765625" style="33" bestFit="1" customWidth="1"/>
    <col min="34" max="34" width="15.69921875" style="24" bestFit="1" customWidth="1"/>
    <col min="35" max="16384" width="9" style="1"/>
  </cols>
  <sheetData>
    <row r="1" spans="1:34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2063</v>
      </c>
      <c r="L1" t="s">
        <v>2064</v>
      </c>
      <c r="M1" t="s">
        <v>2066</v>
      </c>
      <c r="N1" t="s">
        <v>2067</v>
      </c>
      <c r="O1" t="s">
        <v>2183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2075</v>
      </c>
      <c r="V1" t="s">
        <v>2076</v>
      </c>
      <c r="W1" t="s">
        <v>2077</v>
      </c>
      <c r="X1" t="s">
        <v>2078</v>
      </c>
      <c r="Y1" t="s">
        <v>2079</v>
      </c>
      <c r="Z1" t="s">
        <v>2080</v>
      </c>
      <c r="AA1" t="s">
        <v>2081</v>
      </c>
      <c r="AB1" t="s">
        <v>2083</v>
      </c>
      <c r="AC1" s="37" t="s">
        <v>0</v>
      </c>
      <c r="AD1" s="25" t="s">
        <v>1</v>
      </c>
      <c r="AE1" s="12" t="s">
        <v>2</v>
      </c>
      <c r="AF1" s="15" t="s">
        <v>3</v>
      </c>
      <c r="AG1" s="16" t="s">
        <v>4</v>
      </c>
      <c r="AH1" s="45" t="s">
        <v>5</v>
      </c>
    </row>
    <row r="2" spans="1:34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2189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2103</v>
      </c>
      <c r="V2" t="s">
        <v>2104</v>
      </c>
      <c r="W2" t="s">
        <v>2105</v>
      </c>
      <c r="X2" t="s">
        <v>2106</v>
      </c>
      <c r="Y2" t="s">
        <v>2107</v>
      </c>
      <c r="Z2" t="s">
        <v>2108</v>
      </c>
      <c r="AA2" t="s">
        <v>2109</v>
      </c>
      <c r="AB2" t="s">
        <v>2111</v>
      </c>
      <c r="AC2" s="37"/>
      <c r="AD2" s="25"/>
      <c r="AE2" s="12"/>
      <c r="AF2" s="17"/>
      <c r="AG2" s="18"/>
      <c r="AH2" s="12"/>
    </row>
    <row r="3" spans="1:34" x14ac:dyDescent="0.25">
      <c r="C3" s="52" t="s">
        <v>578</v>
      </c>
      <c r="E3" t="s">
        <v>2112</v>
      </c>
      <c r="F3">
        <v>40089614.890000001</v>
      </c>
      <c r="G3">
        <v>7670879.1900000004</v>
      </c>
      <c r="H3">
        <v>4120442.2</v>
      </c>
      <c r="I3">
        <v>49275423.520000003</v>
      </c>
      <c r="J3">
        <v>31267990.370000001</v>
      </c>
      <c r="K3">
        <v>282891</v>
      </c>
      <c r="L3">
        <v>532217.44999999995</v>
      </c>
      <c r="M3">
        <v>290703.62</v>
      </c>
      <c r="N3">
        <v>213116.88</v>
      </c>
      <c r="O3">
        <v>686540.65</v>
      </c>
      <c r="P3">
        <v>27181237.07</v>
      </c>
      <c r="Q3">
        <v>105746449.20999999</v>
      </c>
      <c r="R3">
        <v>6950689.1600000001</v>
      </c>
      <c r="S3">
        <v>1202738.9099999999</v>
      </c>
      <c r="T3">
        <v>9084.57</v>
      </c>
      <c r="U3">
        <v>11687698.880000001</v>
      </c>
      <c r="V3">
        <v>1055400.0900000001</v>
      </c>
      <c r="W3">
        <v>14971284.880000001</v>
      </c>
      <c r="X3">
        <v>52584</v>
      </c>
      <c r="Y3">
        <v>18155</v>
      </c>
      <c r="Z3">
        <v>6301867.5199999996</v>
      </c>
      <c r="AA3">
        <v>1984466.52</v>
      </c>
      <c r="AB3">
        <v>86059.4</v>
      </c>
      <c r="AC3" s="56">
        <f>SUM(AC4:AC123)</f>
        <v>51880936.279999994</v>
      </c>
      <c r="AD3" s="60">
        <f>SUM(AD4:AD123)</f>
        <v>1318928.95</v>
      </c>
      <c r="AE3" s="19">
        <f>SUM(AE4:AE123)</f>
        <v>50562007.329999998</v>
      </c>
      <c r="AF3" s="20">
        <f>SUM(AF4:AF123)</f>
        <v>20905611.610000007</v>
      </c>
      <c r="AG3" s="14" t="e">
        <f>SUM(#REF!)</f>
        <v>#REF!</v>
      </c>
      <c r="AH3" s="24" t="e">
        <f>SUM(AH4:AH123)</f>
        <v>#REF!</v>
      </c>
    </row>
    <row r="4" spans="1:34" x14ac:dyDescent="0.25">
      <c r="AC4" s="56">
        <f t="shared" ref="AC4:AC11" si="0">SUM(F4:I4)</f>
        <v>0</v>
      </c>
      <c r="AD4" s="60">
        <f t="shared" ref="AD4:AD11" si="1">SUM(L4:O4)</f>
        <v>0</v>
      </c>
      <c r="AE4" s="19">
        <f>AC4-AD4</f>
        <v>0</v>
      </c>
      <c r="AF4" s="20">
        <f t="shared" ref="AF4:AF11" si="2">SUM(T4:AB4)</f>
        <v>0</v>
      </c>
      <c r="AG4" s="14" t="e">
        <f>SUM(#REF!)</f>
        <v>#REF!</v>
      </c>
      <c r="AH4" s="24" t="e">
        <f>AF4-AG4</f>
        <v>#REF!</v>
      </c>
    </row>
    <row r="5" spans="1:34" x14ac:dyDescent="0.25">
      <c r="AC5" s="56">
        <f t="shared" si="0"/>
        <v>0</v>
      </c>
      <c r="AD5" s="60">
        <f t="shared" si="1"/>
        <v>0</v>
      </c>
      <c r="AE5" s="19">
        <f t="shared" ref="AE5:AE11" si="3">AC5-AD5</f>
        <v>0</v>
      </c>
      <c r="AF5" s="20">
        <f t="shared" si="2"/>
        <v>0</v>
      </c>
      <c r="AG5" s="14" t="e">
        <f>SUM(#REF!)</f>
        <v>#REF!</v>
      </c>
      <c r="AH5" s="24" t="e">
        <f t="shared" ref="AH5:AH68" si="4">AF5-AG5</f>
        <v>#REF!</v>
      </c>
    </row>
    <row r="6" spans="1:34" x14ac:dyDescent="0.25">
      <c r="AC6" s="56">
        <f t="shared" si="0"/>
        <v>0</v>
      </c>
      <c r="AD6" s="60">
        <f t="shared" si="1"/>
        <v>0</v>
      </c>
      <c r="AE6" s="19">
        <f t="shared" si="3"/>
        <v>0</v>
      </c>
      <c r="AF6" s="20">
        <f t="shared" si="2"/>
        <v>0</v>
      </c>
      <c r="AG6" s="14" t="e">
        <f>SUM(#REF!)</f>
        <v>#REF!</v>
      </c>
      <c r="AH6" s="24" t="e">
        <f t="shared" si="4"/>
        <v>#REF!</v>
      </c>
    </row>
    <row r="7" spans="1:34" x14ac:dyDescent="0.25">
      <c r="A7" s="1" t="s">
        <v>473</v>
      </c>
      <c r="AC7" s="56">
        <f t="shared" si="0"/>
        <v>0</v>
      </c>
      <c r="AD7" s="60">
        <f t="shared" si="1"/>
        <v>0</v>
      </c>
      <c r="AE7" s="19">
        <f t="shared" si="3"/>
        <v>0</v>
      </c>
      <c r="AF7" s="20">
        <f t="shared" si="2"/>
        <v>0</v>
      </c>
      <c r="AG7" s="14" t="e">
        <f>SUM(#REF!)</f>
        <v>#REF!</v>
      </c>
      <c r="AH7" s="24" t="e">
        <f t="shared" si="4"/>
        <v>#REF!</v>
      </c>
    </row>
    <row r="8" spans="1:34" x14ac:dyDescent="0.25">
      <c r="AC8" s="56">
        <f t="shared" si="0"/>
        <v>0</v>
      </c>
      <c r="AD8" s="60">
        <f t="shared" si="1"/>
        <v>0</v>
      </c>
      <c r="AE8" s="19">
        <f t="shared" si="3"/>
        <v>0</v>
      </c>
      <c r="AF8" s="20">
        <f t="shared" si="2"/>
        <v>0</v>
      </c>
      <c r="AG8" s="14" t="e">
        <f>SUM(#REF!)</f>
        <v>#REF!</v>
      </c>
      <c r="AH8" s="24" t="e">
        <f t="shared" si="4"/>
        <v>#REF!</v>
      </c>
    </row>
    <row r="9" spans="1:34" x14ac:dyDescent="0.25">
      <c r="AC9" s="56">
        <f t="shared" si="0"/>
        <v>0</v>
      </c>
      <c r="AD9" s="60">
        <f t="shared" si="1"/>
        <v>0</v>
      </c>
      <c r="AE9" s="19">
        <f t="shared" si="3"/>
        <v>0</v>
      </c>
      <c r="AF9" s="20">
        <f t="shared" si="2"/>
        <v>0</v>
      </c>
      <c r="AG9" s="14" t="e">
        <f>SUM(#REF!)</f>
        <v>#REF!</v>
      </c>
      <c r="AH9" s="24" t="e">
        <f t="shared" si="4"/>
        <v>#REF!</v>
      </c>
    </row>
    <row r="10" spans="1:34" x14ac:dyDescent="0.25">
      <c r="AC10" s="56">
        <f t="shared" si="0"/>
        <v>0</v>
      </c>
      <c r="AD10" s="60">
        <f t="shared" si="1"/>
        <v>0</v>
      </c>
      <c r="AE10" s="19">
        <f t="shared" si="3"/>
        <v>0</v>
      </c>
      <c r="AF10" s="20">
        <f t="shared" si="2"/>
        <v>0</v>
      </c>
      <c r="AG10" s="14" t="e">
        <f>SUM(#REF!)</f>
        <v>#REF!</v>
      </c>
      <c r="AH10" s="24" t="e">
        <f t="shared" si="4"/>
        <v>#REF!</v>
      </c>
    </row>
    <row r="11" spans="1:34" x14ac:dyDescent="0.25">
      <c r="AC11" s="56">
        <f t="shared" si="0"/>
        <v>0</v>
      </c>
      <c r="AD11" s="60">
        <f t="shared" si="1"/>
        <v>0</v>
      </c>
      <c r="AE11" s="19">
        <f t="shared" si="3"/>
        <v>0</v>
      </c>
      <c r="AF11" s="20">
        <f t="shared" si="2"/>
        <v>0</v>
      </c>
      <c r="AG11" s="14" t="e">
        <f>SUM(#REF!)</f>
        <v>#REF!</v>
      </c>
      <c r="AH11" s="24" t="e">
        <f t="shared" si="4"/>
        <v>#REF!</v>
      </c>
    </row>
    <row r="12" spans="1:34" x14ac:dyDescent="0.25">
      <c r="A12" s="1" t="s">
        <v>363</v>
      </c>
      <c r="B12" s="1" t="s">
        <v>365</v>
      </c>
      <c r="C12" s="52">
        <v>4017</v>
      </c>
      <c r="D12" s="52" t="s">
        <v>785</v>
      </c>
      <c r="E12" t="s">
        <v>2494</v>
      </c>
      <c r="F12">
        <v>670185.35</v>
      </c>
      <c r="G12">
        <v>192434.54</v>
      </c>
      <c r="H12">
        <v>71113.89</v>
      </c>
      <c r="I12">
        <v>688225.91</v>
      </c>
      <c r="J12">
        <v>167572.16</v>
      </c>
      <c r="K12">
        <v>0</v>
      </c>
      <c r="N12">
        <v>18.690000000000001</v>
      </c>
      <c r="P12">
        <v>1156400.6599999999</v>
      </c>
      <c r="Q12">
        <v>685585.33</v>
      </c>
      <c r="R12">
        <v>29375.79</v>
      </c>
      <c r="U12">
        <v>109119.5</v>
      </c>
      <c r="W12">
        <v>109119.5</v>
      </c>
      <c r="Z12">
        <v>67180.350000000006</v>
      </c>
      <c r="AA12">
        <v>14668.27</v>
      </c>
      <c r="AC12" s="56">
        <f>SUM(F12:H12)</f>
        <v>933733.78</v>
      </c>
      <c r="AD12" s="184">
        <f>SUM(K12:N12)</f>
        <v>18.690000000000001</v>
      </c>
      <c r="AE12" s="19">
        <f>AC12-AD12</f>
        <v>933715.09000000008</v>
      </c>
      <c r="AF12" s="20">
        <f>SUM(R12:V12)</f>
        <v>138495.29</v>
      </c>
      <c r="AG12" s="14">
        <f>SUM(W12:AB12)</f>
        <v>190968.12</v>
      </c>
      <c r="AH12" s="24">
        <f t="shared" si="4"/>
        <v>-52472.829999999987</v>
      </c>
    </row>
    <row r="13" spans="1:34" x14ac:dyDescent="0.25">
      <c r="A13" s="1" t="s">
        <v>363</v>
      </c>
      <c r="B13" s="1" t="s">
        <v>365</v>
      </c>
      <c r="C13" s="52">
        <v>4254</v>
      </c>
      <c r="D13" s="52" t="s">
        <v>786</v>
      </c>
      <c r="E13" t="s">
        <v>2495</v>
      </c>
      <c r="F13">
        <v>997083.68</v>
      </c>
      <c r="G13">
        <v>138615.12</v>
      </c>
      <c r="H13">
        <v>101205</v>
      </c>
      <c r="I13">
        <v>885880.76</v>
      </c>
      <c r="J13">
        <v>424999.24</v>
      </c>
      <c r="K13">
        <v>0</v>
      </c>
      <c r="N13">
        <v>0</v>
      </c>
      <c r="P13">
        <v>1023392.65</v>
      </c>
      <c r="Q13">
        <v>1517319.83</v>
      </c>
      <c r="R13">
        <v>86156.160000000003</v>
      </c>
      <c r="U13">
        <v>234811.5</v>
      </c>
      <c r="W13">
        <v>234811.5</v>
      </c>
      <c r="Z13">
        <v>54128.29</v>
      </c>
      <c r="AA13">
        <v>24956.55</v>
      </c>
      <c r="AC13" s="56">
        <f t="shared" ref="AC13:AC76" si="5">SUM(F13:H13)</f>
        <v>1236903.8</v>
      </c>
      <c r="AD13" s="184">
        <f t="shared" ref="AD13:AD76" si="6">SUM(K13:N13)</f>
        <v>0</v>
      </c>
      <c r="AE13" s="19">
        <f t="shared" ref="AE13:AE76" si="7">AC13-AD13</f>
        <v>1236903.8</v>
      </c>
      <c r="AF13" s="20">
        <f t="shared" ref="AF13:AF76" si="8">SUM(R13:V13)</f>
        <v>320967.66000000003</v>
      </c>
      <c r="AG13" s="14">
        <f t="shared" ref="AG13:AG76" si="9">SUM(W13:AB13)</f>
        <v>313896.33999999997</v>
      </c>
      <c r="AH13" s="24">
        <f t="shared" si="4"/>
        <v>7071.3200000000652</v>
      </c>
    </row>
    <row r="14" spans="1:34" x14ac:dyDescent="0.25">
      <c r="A14" s="1" t="s">
        <v>363</v>
      </c>
      <c r="B14" s="1" t="s">
        <v>365</v>
      </c>
      <c r="C14" s="52">
        <v>2828</v>
      </c>
      <c r="D14" s="52" t="s">
        <v>787</v>
      </c>
      <c r="E14" t="s">
        <v>2496</v>
      </c>
      <c r="F14">
        <v>52007.31</v>
      </c>
      <c r="G14">
        <v>104343.02</v>
      </c>
      <c r="H14">
        <v>38075.120000000003</v>
      </c>
      <c r="I14">
        <v>404151.33</v>
      </c>
      <c r="J14">
        <v>234380.44</v>
      </c>
      <c r="K14">
        <v>0</v>
      </c>
      <c r="N14">
        <v>0</v>
      </c>
      <c r="P14">
        <v>-463331.8</v>
      </c>
      <c r="Q14">
        <v>1326846.8</v>
      </c>
      <c r="R14">
        <v>47118.66</v>
      </c>
      <c r="U14">
        <v>101472.7</v>
      </c>
      <c r="W14">
        <v>101472.7</v>
      </c>
      <c r="Z14">
        <v>61673</v>
      </c>
      <c r="AA14">
        <v>16003.44</v>
      </c>
      <c r="AC14" s="56">
        <f t="shared" si="5"/>
        <v>194425.45</v>
      </c>
      <c r="AD14" s="184">
        <f t="shared" si="6"/>
        <v>0</v>
      </c>
      <c r="AE14" s="19">
        <f t="shared" si="7"/>
        <v>194425.45</v>
      </c>
      <c r="AF14" s="20">
        <f t="shared" si="8"/>
        <v>148591.35999999999</v>
      </c>
      <c r="AG14" s="14">
        <f t="shared" si="9"/>
        <v>179149.14</v>
      </c>
      <c r="AH14" s="24">
        <f t="shared" si="4"/>
        <v>-30557.780000000028</v>
      </c>
    </row>
    <row r="15" spans="1:34" x14ac:dyDescent="0.25">
      <c r="A15" s="1" t="s">
        <v>363</v>
      </c>
      <c r="B15" s="1" t="s">
        <v>365</v>
      </c>
      <c r="C15" s="52">
        <v>4184</v>
      </c>
      <c r="D15" s="52" t="s">
        <v>788</v>
      </c>
      <c r="E15" t="s">
        <v>2497</v>
      </c>
      <c r="F15">
        <v>339069.14</v>
      </c>
      <c r="G15">
        <v>120940.62</v>
      </c>
      <c r="H15">
        <v>57634.78</v>
      </c>
      <c r="I15">
        <v>7</v>
      </c>
      <c r="J15">
        <v>225442.38</v>
      </c>
      <c r="K15">
        <v>0</v>
      </c>
      <c r="N15">
        <v>0</v>
      </c>
      <c r="P15">
        <v>-514896.34</v>
      </c>
      <c r="Q15">
        <v>1336486.2</v>
      </c>
      <c r="R15">
        <v>64031.05</v>
      </c>
      <c r="U15">
        <v>252325.5</v>
      </c>
      <c r="W15">
        <v>300588.09999999998</v>
      </c>
      <c r="Z15">
        <v>75852.87</v>
      </c>
      <c r="AA15">
        <v>18411.52</v>
      </c>
      <c r="AC15" s="56">
        <f t="shared" si="5"/>
        <v>517644.54000000004</v>
      </c>
      <c r="AD15" s="184">
        <f t="shared" si="6"/>
        <v>0</v>
      </c>
      <c r="AE15" s="19">
        <f t="shared" si="7"/>
        <v>517644.54000000004</v>
      </c>
      <c r="AF15" s="20">
        <f t="shared" si="8"/>
        <v>316356.55</v>
      </c>
      <c r="AG15" s="14">
        <f t="shared" si="9"/>
        <v>394852.49</v>
      </c>
      <c r="AH15" s="24">
        <f t="shared" si="4"/>
        <v>-78495.94</v>
      </c>
    </row>
    <row r="16" spans="1:34" x14ac:dyDescent="0.25">
      <c r="A16" s="1" t="s">
        <v>363</v>
      </c>
      <c r="B16" s="1" t="s">
        <v>365</v>
      </c>
      <c r="C16" s="52">
        <v>7069</v>
      </c>
      <c r="D16" s="52" t="s">
        <v>789</v>
      </c>
      <c r="E16" t="s">
        <v>2498</v>
      </c>
      <c r="F16">
        <v>577497.89</v>
      </c>
      <c r="G16">
        <v>94968.4</v>
      </c>
      <c r="H16">
        <v>59431.360000000001</v>
      </c>
      <c r="I16">
        <v>743521.79</v>
      </c>
      <c r="J16">
        <v>300914.46999999997</v>
      </c>
      <c r="K16">
        <v>0</v>
      </c>
      <c r="N16">
        <v>0</v>
      </c>
      <c r="P16">
        <v>-321628.40999999997</v>
      </c>
      <c r="Q16">
        <v>2146839.4900000002</v>
      </c>
      <c r="R16">
        <v>49348.72</v>
      </c>
      <c r="S16">
        <v>3220</v>
      </c>
      <c r="T16">
        <v>0.69</v>
      </c>
      <c r="U16">
        <v>298868.5</v>
      </c>
      <c r="W16">
        <v>311531.5</v>
      </c>
      <c r="Z16">
        <v>72108.429999999993</v>
      </c>
      <c r="AA16">
        <v>15675.15</v>
      </c>
      <c r="AB16">
        <v>1000</v>
      </c>
      <c r="AC16" s="56">
        <f t="shared" si="5"/>
        <v>731897.65</v>
      </c>
      <c r="AD16" s="184">
        <f t="shared" si="6"/>
        <v>0</v>
      </c>
      <c r="AE16" s="19">
        <f t="shared" si="7"/>
        <v>731897.65</v>
      </c>
      <c r="AF16" s="20">
        <f t="shared" si="8"/>
        <v>351437.91000000003</v>
      </c>
      <c r="AG16" s="14">
        <f t="shared" si="9"/>
        <v>400315.08</v>
      </c>
      <c r="AH16" s="24">
        <f t="shared" si="4"/>
        <v>-48877.169999999984</v>
      </c>
    </row>
    <row r="17" spans="1:34" x14ac:dyDescent="0.25">
      <c r="A17" s="1" t="s">
        <v>363</v>
      </c>
      <c r="B17" s="1" t="s">
        <v>365</v>
      </c>
      <c r="C17" s="52">
        <v>6198</v>
      </c>
      <c r="D17" s="52" t="s">
        <v>790</v>
      </c>
      <c r="E17" t="s">
        <v>2499</v>
      </c>
      <c r="F17">
        <v>199269.85</v>
      </c>
      <c r="G17">
        <v>28034.76</v>
      </c>
      <c r="H17">
        <v>125063.22</v>
      </c>
      <c r="I17">
        <v>167654.68</v>
      </c>
      <c r="J17">
        <v>266414.46000000002</v>
      </c>
      <c r="K17">
        <v>2600</v>
      </c>
      <c r="N17">
        <v>0</v>
      </c>
      <c r="P17">
        <v>-801047.73</v>
      </c>
      <c r="Q17">
        <v>1602780.76</v>
      </c>
      <c r="R17">
        <v>78963.289999999994</v>
      </c>
      <c r="U17">
        <v>248073.5</v>
      </c>
      <c r="W17">
        <v>265713.5</v>
      </c>
      <c r="Z17">
        <v>65443.88</v>
      </c>
      <c r="AA17">
        <v>13775.47</v>
      </c>
      <c r="AC17" s="56">
        <f t="shared" si="5"/>
        <v>352367.83</v>
      </c>
      <c r="AD17" s="184">
        <f t="shared" si="6"/>
        <v>2600</v>
      </c>
      <c r="AE17" s="19">
        <f t="shared" si="7"/>
        <v>349767.83</v>
      </c>
      <c r="AF17" s="20">
        <f t="shared" si="8"/>
        <v>327036.78999999998</v>
      </c>
      <c r="AG17" s="14">
        <f t="shared" si="9"/>
        <v>344932.85</v>
      </c>
      <c r="AH17" s="24">
        <f t="shared" si="4"/>
        <v>-17896.059999999998</v>
      </c>
    </row>
    <row r="18" spans="1:34" x14ac:dyDescent="0.25">
      <c r="A18" s="1" t="s">
        <v>363</v>
      </c>
      <c r="B18" s="1" t="s">
        <v>365</v>
      </c>
      <c r="C18" s="52">
        <v>2120</v>
      </c>
      <c r="D18" s="52" t="s">
        <v>791</v>
      </c>
      <c r="E18" t="s">
        <v>2500</v>
      </c>
      <c r="F18">
        <v>615441.5</v>
      </c>
      <c r="G18">
        <v>160794.51999999999</v>
      </c>
      <c r="H18">
        <v>25258</v>
      </c>
      <c r="I18">
        <v>173701.05</v>
      </c>
      <c r="J18">
        <v>512862.88</v>
      </c>
      <c r="K18">
        <v>0</v>
      </c>
      <c r="L18">
        <v>8000</v>
      </c>
      <c r="N18">
        <v>1617.04</v>
      </c>
      <c r="P18">
        <v>-465622.99</v>
      </c>
      <c r="Q18">
        <v>2036704.82</v>
      </c>
      <c r="R18">
        <v>44739.61</v>
      </c>
      <c r="U18">
        <v>116803.5</v>
      </c>
      <c r="W18">
        <v>154917.5</v>
      </c>
      <c r="Z18">
        <v>61163.81</v>
      </c>
      <c r="AA18">
        <v>38102.720000000001</v>
      </c>
      <c r="AC18" s="56">
        <f t="shared" si="5"/>
        <v>801494.02</v>
      </c>
      <c r="AD18" s="184">
        <f t="shared" si="6"/>
        <v>9617.0400000000009</v>
      </c>
      <c r="AE18" s="19">
        <f t="shared" si="7"/>
        <v>791876.98</v>
      </c>
      <c r="AF18" s="20">
        <f t="shared" si="8"/>
        <v>161543.10999999999</v>
      </c>
      <c r="AG18" s="14">
        <f t="shared" si="9"/>
        <v>254184.03</v>
      </c>
      <c r="AH18" s="24">
        <f t="shared" si="4"/>
        <v>-92640.920000000013</v>
      </c>
    </row>
    <row r="19" spans="1:34" x14ac:dyDescent="0.25">
      <c r="A19" s="1" t="s">
        <v>363</v>
      </c>
      <c r="B19" s="1" t="s">
        <v>365</v>
      </c>
      <c r="C19" s="52">
        <v>808</v>
      </c>
      <c r="D19" s="52" t="s">
        <v>792</v>
      </c>
      <c r="E19" t="s">
        <v>2501</v>
      </c>
      <c r="F19">
        <v>174223.78</v>
      </c>
      <c r="G19">
        <v>48292.67</v>
      </c>
      <c r="H19">
        <v>247890</v>
      </c>
      <c r="I19">
        <v>659152.25</v>
      </c>
      <c r="J19">
        <v>49300.06</v>
      </c>
      <c r="K19">
        <v>0</v>
      </c>
      <c r="L19">
        <v>0</v>
      </c>
      <c r="N19">
        <v>0</v>
      </c>
      <c r="P19">
        <v>1115887.48</v>
      </c>
      <c r="Q19">
        <v>118427.08</v>
      </c>
      <c r="R19">
        <v>31190.84</v>
      </c>
      <c r="U19">
        <v>53840</v>
      </c>
      <c r="W19">
        <v>53840</v>
      </c>
      <c r="Z19">
        <v>75159.899999999994</v>
      </c>
      <c r="AA19">
        <v>11486.74</v>
      </c>
      <c r="AC19" s="56">
        <f t="shared" si="5"/>
        <v>470406.45</v>
      </c>
      <c r="AD19" s="184">
        <f t="shared" si="6"/>
        <v>0</v>
      </c>
      <c r="AE19" s="19">
        <f t="shared" si="7"/>
        <v>470406.45</v>
      </c>
      <c r="AF19" s="20">
        <f t="shared" si="8"/>
        <v>85030.84</v>
      </c>
      <c r="AG19" s="14">
        <f t="shared" si="9"/>
        <v>140486.63999999998</v>
      </c>
      <c r="AH19" s="24">
        <f t="shared" si="4"/>
        <v>-55455.799999999988</v>
      </c>
    </row>
    <row r="20" spans="1:34" x14ac:dyDescent="0.25">
      <c r="A20" s="1" t="s">
        <v>363</v>
      </c>
      <c r="B20" s="1" t="s">
        <v>365</v>
      </c>
      <c r="C20" s="52">
        <v>5257</v>
      </c>
      <c r="D20" s="52" t="s">
        <v>793</v>
      </c>
      <c r="E20" t="s">
        <v>2502</v>
      </c>
      <c r="F20">
        <v>1799086.5</v>
      </c>
      <c r="G20">
        <v>460453.76</v>
      </c>
      <c r="H20">
        <v>44395.73</v>
      </c>
      <c r="I20">
        <v>3982.66</v>
      </c>
      <c r="J20">
        <v>3755380.65</v>
      </c>
      <c r="K20">
        <v>0</v>
      </c>
      <c r="L20">
        <v>0</v>
      </c>
      <c r="N20">
        <v>0</v>
      </c>
      <c r="P20">
        <v>4382208.2300000004</v>
      </c>
      <c r="Q20">
        <v>1863971.92</v>
      </c>
      <c r="R20">
        <v>67551.5</v>
      </c>
      <c r="U20">
        <v>210574</v>
      </c>
      <c r="V20">
        <v>50000</v>
      </c>
      <c r="W20">
        <v>210574</v>
      </c>
      <c r="Z20">
        <v>274990.34000000003</v>
      </c>
      <c r="AA20">
        <v>25442.01</v>
      </c>
      <c r="AC20" s="56">
        <f t="shared" si="5"/>
        <v>2303935.9899999998</v>
      </c>
      <c r="AD20" s="184">
        <f t="shared" si="6"/>
        <v>0</v>
      </c>
      <c r="AE20" s="19">
        <f t="shared" si="7"/>
        <v>2303935.9899999998</v>
      </c>
      <c r="AF20" s="20">
        <f t="shared" si="8"/>
        <v>328125.5</v>
      </c>
      <c r="AG20" s="14">
        <f t="shared" si="9"/>
        <v>511006.35000000003</v>
      </c>
      <c r="AH20" s="24">
        <f t="shared" si="4"/>
        <v>-182880.85000000003</v>
      </c>
    </row>
    <row r="21" spans="1:34" x14ac:dyDescent="0.25">
      <c r="A21" s="1" t="s">
        <v>363</v>
      </c>
      <c r="B21" s="1" t="s">
        <v>365</v>
      </c>
      <c r="C21" s="52">
        <v>5547</v>
      </c>
      <c r="D21" s="52" t="s">
        <v>794</v>
      </c>
      <c r="E21" t="s">
        <v>2503</v>
      </c>
      <c r="F21">
        <v>572102.89</v>
      </c>
      <c r="G21">
        <v>68561.66</v>
      </c>
      <c r="H21">
        <v>157170.38</v>
      </c>
      <c r="I21">
        <v>423202.13</v>
      </c>
      <c r="J21">
        <v>743824.83</v>
      </c>
      <c r="K21">
        <v>0</v>
      </c>
      <c r="N21">
        <v>0</v>
      </c>
      <c r="P21">
        <v>-515784.16</v>
      </c>
      <c r="Q21">
        <v>2519990.75</v>
      </c>
      <c r="R21">
        <v>86860.61</v>
      </c>
      <c r="U21">
        <v>256987.5</v>
      </c>
      <c r="W21">
        <v>287459.5</v>
      </c>
      <c r="Z21">
        <v>67103.009999999995</v>
      </c>
      <c r="AA21">
        <v>27630.3</v>
      </c>
      <c r="AB21">
        <v>1000</v>
      </c>
      <c r="AC21" s="56">
        <f t="shared" si="5"/>
        <v>797834.93</v>
      </c>
      <c r="AD21" s="184">
        <f t="shared" si="6"/>
        <v>0</v>
      </c>
      <c r="AE21" s="19">
        <f t="shared" si="7"/>
        <v>797834.93</v>
      </c>
      <c r="AF21" s="20">
        <f t="shared" si="8"/>
        <v>343848.11</v>
      </c>
      <c r="AG21" s="14">
        <f t="shared" si="9"/>
        <v>383192.81</v>
      </c>
      <c r="AH21" s="24">
        <f t="shared" si="4"/>
        <v>-39344.700000000012</v>
      </c>
    </row>
    <row r="22" spans="1:34" x14ac:dyDescent="0.25">
      <c r="A22" s="1" t="s">
        <v>363</v>
      </c>
      <c r="B22" s="1" t="s">
        <v>365</v>
      </c>
      <c r="C22" s="52">
        <v>4817</v>
      </c>
      <c r="D22" s="52" t="s">
        <v>795</v>
      </c>
      <c r="E22" t="s">
        <v>2504</v>
      </c>
      <c r="F22">
        <v>296021.23</v>
      </c>
      <c r="G22">
        <v>93198.87</v>
      </c>
      <c r="H22">
        <v>55795.27</v>
      </c>
      <c r="I22">
        <v>6</v>
      </c>
      <c r="J22">
        <v>182260.69</v>
      </c>
      <c r="K22">
        <v>29400</v>
      </c>
      <c r="L22">
        <v>0</v>
      </c>
      <c r="N22">
        <v>437.73</v>
      </c>
      <c r="P22">
        <v>-4349337.78</v>
      </c>
      <c r="Q22">
        <v>4994895.4800000004</v>
      </c>
      <c r="R22">
        <v>67326.39</v>
      </c>
      <c r="U22">
        <v>208744.5</v>
      </c>
      <c r="W22">
        <v>208744.5</v>
      </c>
      <c r="Z22">
        <v>105236.42</v>
      </c>
      <c r="AA22">
        <v>10203.34</v>
      </c>
      <c r="AC22" s="56">
        <f t="shared" si="5"/>
        <v>445015.37</v>
      </c>
      <c r="AD22" s="184">
        <f t="shared" si="6"/>
        <v>29837.73</v>
      </c>
      <c r="AE22" s="19">
        <f t="shared" si="7"/>
        <v>415177.64</v>
      </c>
      <c r="AF22" s="20">
        <f t="shared" si="8"/>
        <v>276070.89</v>
      </c>
      <c r="AG22" s="14">
        <f t="shared" si="9"/>
        <v>324184.26</v>
      </c>
      <c r="AH22" s="24">
        <f t="shared" si="4"/>
        <v>-48113.369999999995</v>
      </c>
    </row>
    <row r="23" spans="1:34" x14ac:dyDescent="0.25">
      <c r="A23" s="1" t="s">
        <v>363</v>
      </c>
      <c r="B23" s="1" t="s">
        <v>365</v>
      </c>
      <c r="C23" s="52">
        <v>4661</v>
      </c>
      <c r="D23" s="52" t="s">
        <v>796</v>
      </c>
      <c r="E23" t="s">
        <v>2505</v>
      </c>
      <c r="F23">
        <v>125025.58</v>
      </c>
      <c r="G23">
        <v>47198.03</v>
      </c>
      <c r="H23">
        <v>47140.959999999999</v>
      </c>
      <c r="I23">
        <v>1440182.29</v>
      </c>
      <c r="J23">
        <v>873542.88</v>
      </c>
      <c r="K23">
        <v>0</v>
      </c>
      <c r="N23">
        <v>0</v>
      </c>
      <c r="P23">
        <v>1035374.16</v>
      </c>
      <c r="Q23">
        <v>1550129.81</v>
      </c>
      <c r="R23">
        <v>88687.31</v>
      </c>
      <c r="S23">
        <v>3500</v>
      </c>
      <c r="U23">
        <v>226392.5</v>
      </c>
      <c r="W23">
        <v>240965.9</v>
      </c>
      <c r="Z23">
        <v>97967.32</v>
      </c>
      <c r="AA23">
        <v>32060.82</v>
      </c>
      <c r="AC23" s="56">
        <f t="shared" si="5"/>
        <v>219364.56999999998</v>
      </c>
      <c r="AD23" s="184">
        <f t="shared" si="6"/>
        <v>0</v>
      </c>
      <c r="AE23" s="19">
        <f t="shared" si="7"/>
        <v>219364.56999999998</v>
      </c>
      <c r="AF23" s="20">
        <f t="shared" si="8"/>
        <v>318579.81</v>
      </c>
      <c r="AG23" s="14">
        <f t="shared" si="9"/>
        <v>370994.04</v>
      </c>
      <c r="AH23" s="24">
        <f t="shared" si="4"/>
        <v>-52414.229999999981</v>
      </c>
    </row>
    <row r="24" spans="1:34" x14ac:dyDescent="0.25">
      <c r="A24" s="1" t="s">
        <v>363</v>
      </c>
      <c r="B24" s="1" t="s">
        <v>365</v>
      </c>
      <c r="C24" s="52">
        <v>7585</v>
      </c>
      <c r="D24" s="52" t="s">
        <v>797</v>
      </c>
      <c r="E24" t="s">
        <v>2506</v>
      </c>
      <c r="F24">
        <v>176272.69</v>
      </c>
      <c r="G24">
        <v>144869.57</v>
      </c>
      <c r="H24">
        <v>17042</v>
      </c>
      <c r="I24">
        <v>8</v>
      </c>
      <c r="J24">
        <v>321430.45</v>
      </c>
      <c r="K24">
        <v>0</v>
      </c>
      <c r="N24">
        <v>0</v>
      </c>
      <c r="P24">
        <v>-2179833.0499999998</v>
      </c>
      <c r="Q24">
        <v>2878887.21</v>
      </c>
      <c r="R24">
        <v>75514.77</v>
      </c>
      <c r="U24">
        <v>203633.5</v>
      </c>
      <c r="W24">
        <v>237789.5</v>
      </c>
      <c r="Z24">
        <v>66074.210000000006</v>
      </c>
      <c r="AA24">
        <v>14716.01</v>
      </c>
      <c r="AC24" s="56">
        <f t="shared" si="5"/>
        <v>338184.26</v>
      </c>
      <c r="AD24" s="184">
        <f t="shared" si="6"/>
        <v>0</v>
      </c>
      <c r="AE24" s="19">
        <f t="shared" si="7"/>
        <v>338184.26</v>
      </c>
      <c r="AF24" s="20">
        <f t="shared" si="8"/>
        <v>279148.27</v>
      </c>
      <c r="AG24" s="14">
        <f t="shared" si="9"/>
        <v>318579.72000000003</v>
      </c>
      <c r="AH24" s="24">
        <f t="shared" si="4"/>
        <v>-39431.450000000012</v>
      </c>
    </row>
    <row r="25" spans="1:34" x14ac:dyDescent="0.25">
      <c r="A25" s="1" t="s">
        <v>363</v>
      </c>
      <c r="B25" s="1" t="s">
        <v>365</v>
      </c>
      <c r="C25" s="52">
        <v>6519</v>
      </c>
      <c r="D25" s="52" t="s">
        <v>798</v>
      </c>
      <c r="E25" t="s">
        <v>2507</v>
      </c>
      <c r="F25">
        <v>243170</v>
      </c>
      <c r="G25">
        <v>159117.13</v>
      </c>
      <c r="H25">
        <v>39691.58</v>
      </c>
      <c r="I25">
        <v>11484.5</v>
      </c>
      <c r="J25">
        <v>900897.62</v>
      </c>
      <c r="K25">
        <v>0</v>
      </c>
      <c r="N25">
        <v>0</v>
      </c>
      <c r="P25">
        <v>-656123.97</v>
      </c>
      <c r="Q25">
        <v>2079998.65</v>
      </c>
      <c r="R25">
        <v>46034.78</v>
      </c>
      <c r="U25">
        <v>221644.5</v>
      </c>
      <c r="W25">
        <v>247054.5</v>
      </c>
      <c r="Z25">
        <v>64271.92</v>
      </c>
      <c r="AA25">
        <v>25866.71</v>
      </c>
      <c r="AC25" s="56">
        <f t="shared" si="5"/>
        <v>441978.71</v>
      </c>
      <c r="AD25" s="184">
        <f t="shared" si="6"/>
        <v>0</v>
      </c>
      <c r="AE25" s="19">
        <f t="shared" si="7"/>
        <v>441978.71</v>
      </c>
      <c r="AF25" s="20">
        <f t="shared" si="8"/>
        <v>267679.28000000003</v>
      </c>
      <c r="AG25" s="14">
        <f t="shared" si="9"/>
        <v>337193.13</v>
      </c>
      <c r="AH25" s="24">
        <f t="shared" si="4"/>
        <v>-69513.849999999977</v>
      </c>
    </row>
    <row r="26" spans="1:34" x14ac:dyDescent="0.25">
      <c r="A26" s="1" t="s">
        <v>363</v>
      </c>
      <c r="B26" s="1" t="s">
        <v>365</v>
      </c>
      <c r="C26" s="52">
        <v>4531</v>
      </c>
      <c r="D26" s="52" t="s">
        <v>799</v>
      </c>
      <c r="E26" t="s">
        <v>2508</v>
      </c>
      <c r="F26">
        <v>233179.9</v>
      </c>
      <c r="G26">
        <v>183860.27</v>
      </c>
      <c r="H26">
        <v>159900.15</v>
      </c>
      <c r="I26">
        <v>522220.36</v>
      </c>
      <c r="J26">
        <v>255111.21</v>
      </c>
      <c r="K26">
        <v>0</v>
      </c>
      <c r="N26">
        <v>0</v>
      </c>
      <c r="P26">
        <v>1008084.87</v>
      </c>
      <c r="Q26">
        <v>413083.29</v>
      </c>
      <c r="R26">
        <v>46796.04</v>
      </c>
      <c r="U26">
        <v>210668.5</v>
      </c>
      <c r="W26">
        <v>239050.5</v>
      </c>
      <c r="Z26">
        <v>67587.360000000001</v>
      </c>
      <c r="AA26">
        <v>16722.95</v>
      </c>
      <c r="AB26">
        <v>1000</v>
      </c>
      <c r="AC26" s="56">
        <f t="shared" si="5"/>
        <v>576940.31999999995</v>
      </c>
      <c r="AD26" s="184">
        <f t="shared" si="6"/>
        <v>0</v>
      </c>
      <c r="AE26" s="19">
        <f t="shared" si="7"/>
        <v>576940.31999999995</v>
      </c>
      <c r="AF26" s="20">
        <f t="shared" si="8"/>
        <v>257464.54</v>
      </c>
      <c r="AG26" s="14">
        <f t="shared" si="9"/>
        <v>324360.81</v>
      </c>
      <c r="AH26" s="24">
        <f t="shared" si="4"/>
        <v>-66896.26999999999</v>
      </c>
    </row>
    <row r="27" spans="1:34" x14ac:dyDescent="0.25">
      <c r="A27" s="1" t="s">
        <v>363</v>
      </c>
      <c r="B27" s="1" t="s">
        <v>365</v>
      </c>
      <c r="C27" s="52">
        <v>2937</v>
      </c>
      <c r="D27" s="52" t="s">
        <v>800</v>
      </c>
      <c r="E27" t="s">
        <v>2509</v>
      </c>
      <c r="F27">
        <v>151168.26</v>
      </c>
      <c r="G27">
        <v>37904.04</v>
      </c>
      <c r="H27">
        <v>28650.98</v>
      </c>
      <c r="I27">
        <v>240360.77</v>
      </c>
      <c r="J27">
        <v>234084.56</v>
      </c>
      <c r="K27">
        <v>0</v>
      </c>
      <c r="N27">
        <v>0</v>
      </c>
      <c r="P27">
        <v>-1623409.05</v>
      </c>
      <c r="Q27">
        <v>2337378.21</v>
      </c>
      <c r="R27">
        <v>48212</v>
      </c>
      <c r="U27">
        <v>194152.5</v>
      </c>
      <c r="W27">
        <v>194152.5</v>
      </c>
      <c r="Z27">
        <v>54479.38</v>
      </c>
      <c r="AA27">
        <v>15533.17</v>
      </c>
      <c r="AC27" s="56">
        <f t="shared" si="5"/>
        <v>217723.28000000003</v>
      </c>
      <c r="AD27" s="184">
        <f t="shared" si="6"/>
        <v>0</v>
      </c>
      <c r="AE27" s="19">
        <f t="shared" si="7"/>
        <v>217723.28000000003</v>
      </c>
      <c r="AF27" s="20">
        <f t="shared" si="8"/>
        <v>242364.5</v>
      </c>
      <c r="AG27" s="14">
        <f t="shared" si="9"/>
        <v>264165.05</v>
      </c>
      <c r="AH27" s="24">
        <f t="shared" si="4"/>
        <v>-21800.549999999988</v>
      </c>
    </row>
    <row r="28" spans="1:34" x14ac:dyDescent="0.25">
      <c r="A28" s="1" t="s">
        <v>363</v>
      </c>
      <c r="B28" s="1" t="s">
        <v>365</v>
      </c>
      <c r="C28" s="52">
        <v>2576</v>
      </c>
      <c r="D28" s="52" t="s">
        <v>801</v>
      </c>
      <c r="E28" t="s">
        <v>2510</v>
      </c>
      <c r="F28">
        <v>436202</v>
      </c>
      <c r="G28">
        <v>147081.64000000001</v>
      </c>
      <c r="H28">
        <v>39857.32</v>
      </c>
      <c r="I28">
        <v>6</v>
      </c>
      <c r="J28">
        <v>240676.17</v>
      </c>
      <c r="K28">
        <v>0</v>
      </c>
      <c r="L28">
        <v>6760</v>
      </c>
      <c r="N28">
        <v>0</v>
      </c>
      <c r="P28">
        <v>-1546729.95</v>
      </c>
      <c r="Q28">
        <v>2446216.73</v>
      </c>
      <c r="R28">
        <v>29504.93</v>
      </c>
      <c r="U28">
        <v>169333.5</v>
      </c>
      <c r="W28">
        <v>194680.5</v>
      </c>
      <c r="Z28">
        <v>38906.29</v>
      </c>
      <c r="AA28">
        <v>7675.29</v>
      </c>
      <c r="AC28" s="56">
        <f t="shared" si="5"/>
        <v>623140.96</v>
      </c>
      <c r="AD28" s="184">
        <f t="shared" si="6"/>
        <v>6760</v>
      </c>
      <c r="AE28" s="19">
        <f t="shared" si="7"/>
        <v>616380.96</v>
      </c>
      <c r="AF28" s="20">
        <f t="shared" si="8"/>
        <v>198838.43</v>
      </c>
      <c r="AG28" s="14">
        <f t="shared" si="9"/>
        <v>241262.08000000002</v>
      </c>
      <c r="AH28" s="24">
        <f t="shared" si="4"/>
        <v>-42423.650000000023</v>
      </c>
    </row>
    <row r="29" spans="1:34" x14ac:dyDescent="0.25">
      <c r="A29" s="1" t="s">
        <v>368</v>
      </c>
      <c r="B29" s="1" t="s">
        <v>369</v>
      </c>
      <c r="C29" s="52">
        <v>3880</v>
      </c>
      <c r="D29" s="52" t="s">
        <v>802</v>
      </c>
      <c r="E29" t="s">
        <v>2511</v>
      </c>
      <c r="F29">
        <v>469156.98</v>
      </c>
      <c r="G29">
        <v>29892.94</v>
      </c>
      <c r="H29">
        <v>99587.11</v>
      </c>
      <c r="I29">
        <v>436379.69</v>
      </c>
      <c r="J29">
        <v>1509912.51</v>
      </c>
      <c r="N29">
        <v>8500</v>
      </c>
      <c r="P29">
        <v>628783.84</v>
      </c>
      <c r="Q29">
        <v>1940194.37</v>
      </c>
      <c r="R29">
        <v>89024.9</v>
      </c>
      <c r="U29">
        <v>170965</v>
      </c>
      <c r="V29">
        <v>65700</v>
      </c>
      <c r="W29">
        <v>226634</v>
      </c>
      <c r="Z29">
        <v>98540</v>
      </c>
      <c r="AA29">
        <v>33064.879999999997</v>
      </c>
      <c r="AC29" s="56">
        <f t="shared" si="5"/>
        <v>598637.03</v>
      </c>
      <c r="AD29" s="184">
        <f t="shared" si="6"/>
        <v>8500</v>
      </c>
      <c r="AE29" s="19">
        <f t="shared" si="7"/>
        <v>590137.03</v>
      </c>
      <c r="AF29" s="20">
        <f t="shared" si="8"/>
        <v>325689.90000000002</v>
      </c>
      <c r="AG29" s="14">
        <f t="shared" si="9"/>
        <v>358238.88</v>
      </c>
      <c r="AH29" s="24">
        <f t="shared" si="4"/>
        <v>-32548.979999999981</v>
      </c>
    </row>
    <row r="30" spans="1:34" x14ac:dyDescent="0.25">
      <c r="A30" s="1" t="s">
        <v>368</v>
      </c>
      <c r="B30" s="1" t="s">
        <v>369</v>
      </c>
      <c r="C30" s="52">
        <v>3169</v>
      </c>
      <c r="D30" s="52" t="s">
        <v>803</v>
      </c>
      <c r="E30" t="s">
        <v>2512</v>
      </c>
      <c r="F30">
        <v>915390.79</v>
      </c>
      <c r="G30">
        <v>7827</v>
      </c>
      <c r="H30">
        <v>23935.35</v>
      </c>
      <c r="I30">
        <v>1394861.73</v>
      </c>
      <c r="J30">
        <v>367284.27</v>
      </c>
      <c r="N30">
        <v>2120.2199999999998</v>
      </c>
      <c r="P30">
        <v>2594590.89</v>
      </c>
      <c r="Q30">
        <v>225942.27</v>
      </c>
      <c r="R30">
        <v>21171.65</v>
      </c>
      <c r="U30">
        <v>99543.39</v>
      </c>
      <c r="V30">
        <v>262800</v>
      </c>
      <c r="W30">
        <v>145497.39000000001</v>
      </c>
      <c r="Z30">
        <v>326245.08</v>
      </c>
      <c r="AA30">
        <v>25126.81</v>
      </c>
      <c r="AC30" s="56">
        <f t="shared" si="5"/>
        <v>947153.14</v>
      </c>
      <c r="AD30" s="184">
        <f t="shared" si="6"/>
        <v>2120.2199999999998</v>
      </c>
      <c r="AE30" s="19">
        <f t="shared" si="7"/>
        <v>945032.92</v>
      </c>
      <c r="AF30" s="20">
        <f t="shared" si="8"/>
        <v>383515.04000000004</v>
      </c>
      <c r="AG30" s="14">
        <f t="shared" si="9"/>
        <v>496869.28</v>
      </c>
      <c r="AH30" s="24">
        <f t="shared" si="4"/>
        <v>-113354.23999999999</v>
      </c>
    </row>
    <row r="31" spans="1:34" x14ac:dyDescent="0.25">
      <c r="A31" s="1" t="s">
        <v>368</v>
      </c>
      <c r="B31" s="1" t="s">
        <v>369</v>
      </c>
      <c r="C31" s="52">
        <v>7059</v>
      </c>
      <c r="D31" s="52" t="s">
        <v>804</v>
      </c>
      <c r="E31" t="s">
        <v>2513</v>
      </c>
      <c r="F31">
        <v>1164880.73</v>
      </c>
      <c r="G31">
        <v>5155.7700000000004</v>
      </c>
      <c r="H31">
        <v>81545.31</v>
      </c>
      <c r="I31">
        <v>747692.95</v>
      </c>
      <c r="J31">
        <v>341756.77</v>
      </c>
      <c r="N31">
        <v>159.36000000000001</v>
      </c>
      <c r="P31">
        <v>1660801.71</v>
      </c>
      <c r="Q31">
        <v>519805.36</v>
      </c>
      <c r="R31">
        <v>134154.5</v>
      </c>
      <c r="U31">
        <v>270830</v>
      </c>
      <c r="V31">
        <v>378863</v>
      </c>
      <c r="W31">
        <v>409862</v>
      </c>
      <c r="Z31">
        <v>198198.96</v>
      </c>
      <c r="AA31">
        <v>15521.44</v>
      </c>
      <c r="AC31" s="56">
        <f t="shared" si="5"/>
        <v>1251581.81</v>
      </c>
      <c r="AD31" s="184">
        <f t="shared" si="6"/>
        <v>159.36000000000001</v>
      </c>
      <c r="AE31" s="19">
        <f t="shared" si="7"/>
        <v>1251422.45</v>
      </c>
      <c r="AF31" s="20">
        <f t="shared" si="8"/>
        <v>783847.5</v>
      </c>
      <c r="AG31" s="14">
        <f t="shared" si="9"/>
        <v>623582.39999999991</v>
      </c>
      <c r="AH31" s="24">
        <f t="shared" si="4"/>
        <v>160265.10000000009</v>
      </c>
    </row>
    <row r="32" spans="1:34" x14ac:dyDescent="0.25">
      <c r="A32" s="1" t="s">
        <v>368</v>
      </c>
      <c r="B32" s="1" t="s">
        <v>369</v>
      </c>
      <c r="C32" s="52">
        <v>4668</v>
      </c>
      <c r="D32" s="52" t="s">
        <v>805</v>
      </c>
      <c r="E32" t="s">
        <v>2514</v>
      </c>
      <c r="F32">
        <v>446016.56</v>
      </c>
      <c r="G32">
        <v>13887.15</v>
      </c>
      <c r="H32">
        <v>28641.119999999999</v>
      </c>
      <c r="I32">
        <v>1790447.97</v>
      </c>
      <c r="J32">
        <v>741884.09</v>
      </c>
      <c r="N32">
        <v>53.55</v>
      </c>
      <c r="P32">
        <v>2812463.93</v>
      </c>
      <c r="Q32">
        <v>164243.42000000001</v>
      </c>
      <c r="R32">
        <v>62218.67</v>
      </c>
      <c r="U32">
        <v>170271.5</v>
      </c>
      <c r="V32">
        <v>128008</v>
      </c>
      <c r="W32">
        <v>212422.5</v>
      </c>
      <c r="X32">
        <v>160</v>
      </c>
      <c r="Y32">
        <v>288</v>
      </c>
      <c r="Z32">
        <v>73500.479999999996</v>
      </c>
      <c r="AA32">
        <v>30011.200000000001</v>
      </c>
      <c r="AC32" s="56">
        <f t="shared" si="5"/>
        <v>488544.83</v>
      </c>
      <c r="AD32" s="184">
        <f t="shared" si="6"/>
        <v>53.55</v>
      </c>
      <c r="AE32" s="19">
        <f t="shared" si="7"/>
        <v>488491.28</v>
      </c>
      <c r="AF32" s="20">
        <f t="shared" si="8"/>
        <v>360498.17</v>
      </c>
      <c r="AG32" s="14">
        <f t="shared" si="9"/>
        <v>316382.18</v>
      </c>
      <c r="AH32" s="24">
        <f t="shared" si="4"/>
        <v>44115.989999999991</v>
      </c>
    </row>
    <row r="33" spans="1:34" x14ac:dyDescent="0.25">
      <c r="A33" s="1" t="s">
        <v>368</v>
      </c>
      <c r="B33" s="1" t="s">
        <v>369</v>
      </c>
      <c r="C33" s="52">
        <v>5951</v>
      </c>
      <c r="D33" s="52" t="s">
        <v>806</v>
      </c>
      <c r="E33" t="s">
        <v>2515</v>
      </c>
      <c r="F33">
        <v>173028.64</v>
      </c>
      <c r="G33">
        <v>6124.06</v>
      </c>
      <c r="H33">
        <v>76637.69</v>
      </c>
      <c r="I33">
        <v>401696.93</v>
      </c>
      <c r="J33">
        <v>340167.23</v>
      </c>
      <c r="N33">
        <v>12.8</v>
      </c>
      <c r="P33">
        <v>-2550345.2999999998</v>
      </c>
      <c r="Q33">
        <v>3631737.05</v>
      </c>
      <c r="R33">
        <v>16196.88</v>
      </c>
      <c r="U33">
        <v>142541</v>
      </c>
      <c r="W33">
        <v>178430</v>
      </c>
      <c r="Z33">
        <v>46234.59</v>
      </c>
      <c r="AA33">
        <v>17823.29</v>
      </c>
      <c r="AC33" s="56">
        <f t="shared" si="5"/>
        <v>255790.39</v>
      </c>
      <c r="AD33" s="184">
        <f t="shared" si="6"/>
        <v>12.8</v>
      </c>
      <c r="AE33" s="19">
        <f t="shared" si="7"/>
        <v>255777.59000000003</v>
      </c>
      <c r="AF33" s="20">
        <f t="shared" si="8"/>
        <v>158737.88</v>
      </c>
      <c r="AG33" s="14">
        <f t="shared" si="9"/>
        <v>242487.88</v>
      </c>
      <c r="AH33" s="24">
        <f t="shared" si="4"/>
        <v>-83750</v>
      </c>
    </row>
    <row r="34" spans="1:34" x14ac:dyDescent="0.25">
      <c r="A34" s="1" t="s">
        <v>368</v>
      </c>
      <c r="B34" s="1" t="s">
        <v>369</v>
      </c>
      <c r="C34" s="52">
        <v>4528</v>
      </c>
      <c r="D34" s="52" t="s">
        <v>807</v>
      </c>
      <c r="E34" t="s">
        <v>2516</v>
      </c>
      <c r="F34">
        <v>441634.79</v>
      </c>
      <c r="G34">
        <v>24958.09</v>
      </c>
      <c r="H34">
        <v>43099.71</v>
      </c>
      <c r="I34">
        <v>192305.52</v>
      </c>
      <c r="J34">
        <v>1277294.3999999999</v>
      </c>
      <c r="N34">
        <v>70.86</v>
      </c>
      <c r="P34">
        <v>1480347.34</v>
      </c>
      <c r="Q34">
        <v>669957.9</v>
      </c>
      <c r="R34">
        <v>56034.51</v>
      </c>
      <c r="U34">
        <v>61796</v>
      </c>
      <c r="W34">
        <v>110150</v>
      </c>
      <c r="X34">
        <v>1320</v>
      </c>
      <c r="Z34">
        <v>141627.47</v>
      </c>
      <c r="AA34">
        <v>35816.629999999997</v>
      </c>
      <c r="AC34" s="56">
        <f t="shared" si="5"/>
        <v>509692.59</v>
      </c>
      <c r="AD34" s="184">
        <f t="shared" si="6"/>
        <v>70.86</v>
      </c>
      <c r="AE34" s="19">
        <f t="shared" si="7"/>
        <v>509621.73000000004</v>
      </c>
      <c r="AF34" s="20">
        <f t="shared" si="8"/>
        <v>117830.51000000001</v>
      </c>
      <c r="AG34" s="14">
        <f t="shared" si="9"/>
        <v>288914.09999999998</v>
      </c>
      <c r="AH34" s="24">
        <f t="shared" si="4"/>
        <v>-171083.58999999997</v>
      </c>
    </row>
    <row r="35" spans="1:34" x14ac:dyDescent="0.25">
      <c r="A35" s="1" t="s">
        <v>368</v>
      </c>
      <c r="B35" s="1" t="s">
        <v>369</v>
      </c>
      <c r="C35" s="52">
        <v>5805</v>
      </c>
      <c r="D35" s="52" t="s">
        <v>808</v>
      </c>
      <c r="E35" t="s">
        <v>2517</v>
      </c>
      <c r="F35">
        <v>1314552.1599999999</v>
      </c>
      <c r="G35">
        <v>64660</v>
      </c>
      <c r="H35">
        <v>17027.78</v>
      </c>
      <c r="I35">
        <v>408050.13</v>
      </c>
      <c r="J35">
        <v>297929.07</v>
      </c>
      <c r="N35">
        <v>5.97</v>
      </c>
      <c r="P35">
        <v>-366433.55</v>
      </c>
      <c r="Q35">
        <v>2501284.2200000002</v>
      </c>
      <c r="R35">
        <v>82279.899999999994</v>
      </c>
      <c r="U35">
        <v>116172</v>
      </c>
      <c r="V35">
        <v>65358</v>
      </c>
      <c r="W35">
        <v>173688</v>
      </c>
      <c r="Z35">
        <v>106112.56</v>
      </c>
      <c r="AA35">
        <v>16646.84</v>
      </c>
      <c r="AC35" s="56">
        <f t="shared" si="5"/>
        <v>1396239.94</v>
      </c>
      <c r="AD35" s="184">
        <f t="shared" si="6"/>
        <v>5.97</v>
      </c>
      <c r="AE35" s="19">
        <f t="shared" si="7"/>
        <v>1396233.97</v>
      </c>
      <c r="AF35" s="20">
        <f t="shared" si="8"/>
        <v>263809.90000000002</v>
      </c>
      <c r="AG35" s="14">
        <f t="shared" si="9"/>
        <v>296447.40000000002</v>
      </c>
      <c r="AH35" s="24">
        <f t="shared" si="4"/>
        <v>-32637.5</v>
      </c>
    </row>
    <row r="36" spans="1:34" x14ac:dyDescent="0.25">
      <c r="A36" s="1" t="s">
        <v>368</v>
      </c>
      <c r="B36" s="1" t="s">
        <v>369</v>
      </c>
      <c r="C36" s="52">
        <v>3290</v>
      </c>
      <c r="D36" s="52" t="s">
        <v>809</v>
      </c>
      <c r="E36" t="s">
        <v>2518</v>
      </c>
      <c r="F36">
        <v>237666.73</v>
      </c>
      <c r="G36">
        <v>10836.7</v>
      </c>
      <c r="H36">
        <v>18982.38</v>
      </c>
      <c r="I36">
        <v>1494814.49</v>
      </c>
      <c r="J36">
        <v>496756.82</v>
      </c>
      <c r="N36">
        <v>5629.92</v>
      </c>
      <c r="P36">
        <v>615558.96</v>
      </c>
      <c r="Q36">
        <v>1692932.58</v>
      </c>
      <c r="R36">
        <v>67524.77</v>
      </c>
      <c r="T36">
        <v>1666.47</v>
      </c>
      <c r="U36">
        <v>67756.5</v>
      </c>
      <c r="W36">
        <v>111296.5</v>
      </c>
      <c r="Z36">
        <v>56690.8</v>
      </c>
      <c r="AA36">
        <v>24024.78</v>
      </c>
      <c r="AC36" s="56">
        <f t="shared" si="5"/>
        <v>267485.81</v>
      </c>
      <c r="AD36" s="184">
        <f t="shared" si="6"/>
        <v>5629.92</v>
      </c>
      <c r="AE36" s="19">
        <f t="shared" si="7"/>
        <v>261855.88999999998</v>
      </c>
      <c r="AF36" s="20">
        <f t="shared" si="8"/>
        <v>136947.74</v>
      </c>
      <c r="AG36" s="14">
        <f t="shared" si="9"/>
        <v>192012.08</v>
      </c>
      <c r="AH36" s="24">
        <f t="shared" si="4"/>
        <v>-55064.34</v>
      </c>
    </row>
    <row r="37" spans="1:34" x14ac:dyDescent="0.25">
      <c r="A37" s="1" t="s">
        <v>368</v>
      </c>
      <c r="B37" s="1" t="s">
        <v>369</v>
      </c>
      <c r="C37" s="52">
        <v>5014</v>
      </c>
      <c r="D37" s="52" t="s">
        <v>810</v>
      </c>
      <c r="E37" t="s">
        <v>2519</v>
      </c>
      <c r="F37">
        <v>717600.78</v>
      </c>
      <c r="G37">
        <v>8889.5</v>
      </c>
      <c r="H37">
        <v>51269.81</v>
      </c>
      <c r="I37">
        <v>912180.79</v>
      </c>
      <c r="J37">
        <v>753269.03</v>
      </c>
      <c r="N37">
        <v>8650</v>
      </c>
      <c r="P37">
        <v>907675.31</v>
      </c>
      <c r="Q37">
        <v>1663595.16</v>
      </c>
      <c r="R37">
        <v>81927.600000000006</v>
      </c>
      <c r="U37">
        <v>187691</v>
      </c>
      <c r="W37">
        <v>211820</v>
      </c>
      <c r="Z37">
        <v>163350.44</v>
      </c>
      <c r="AA37">
        <v>31158.720000000001</v>
      </c>
      <c r="AC37" s="56">
        <f t="shared" si="5"/>
        <v>777760.09000000008</v>
      </c>
      <c r="AD37" s="184">
        <f t="shared" si="6"/>
        <v>8650</v>
      </c>
      <c r="AE37" s="19">
        <f t="shared" si="7"/>
        <v>769110.09000000008</v>
      </c>
      <c r="AF37" s="20">
        <f t="shared" si="8"/>
        <v>269618.59999999998</v>
      </c>
      <c r="AG37" s="14">
        <f t="shared" si="9"/>
        <v>406329.16000000003</v>
      </c>
      <c r="AH37" s="24">
        <f t="shared" si="4"/>
        <v>-136710.56000000006</v>
      </c>
    </row>
    <row r="38" spans="1:34" x14ac:dyDescent="0.25">
      <c r="A38" s="1" t="s">
        <v>368</v>
      </c>
      <c r="B38" s="1" t="s">
        <v>369</v>
      </c>
      <c r="C38" s="52">
        <v>4611</v>
      </c>
      <c r="D38" s="52" t="s">
        <v>811</v>
      </c>
      <c r="E38" t="s">
        <v>2520</v>
      </c>
      <c r="F38">
        <v>400506.79</v>
      </c>
      <c r="G38">
        <v>35002.300000000003</v>
      </c>
      <c r="H38">
        <v>9735.7000000000007</v>
      </c>
      <c r="I38">
        <v>470463.57</v>
      </c>
      <c r="J38">
        <v>800049.43</v>
      </c>
      <c r="N38">
        <v>5.92</v>
      </c>
      <c r="P38">
        <v>-1471800.28</v>
      </c>
      <c r="Q38">
        <v>3267492.72</v>
      </c>
      <c r="R38">
        <v>56132.39</v>
      </c>
      <c r="U38">
        <v>266315.5</v>
      </c>
      <c r="W38">
        <v>299016.5</v>
      </c>
      <c r="Z38">
        <v>69511.75</v>
      </c>
      <c r="AA38">
        <v>33860.21</v>
      </c>
      <c r="AC38" s="56">
        <f t="shared" si="5"/>
        <v>445244.79</v>
      </c>
      <c r="AD38" s="184">
        <f t="shared" si="6"/>
        <v>5.92</v>
      </c>
      <c r="AE38" s="19">
        <f t="shared" si="7"/>
        <v>445238.87</v>
      </c>
      <c r="AF38" s="20">
        <f t="shared" si="8"/>
        <v>322447.89</v>
      </c>
      <c r="AG38" s="14">
        <f t="shared" si="9"/>
        <v>402388.46</v>
      </c>
      <c r="AH38" s="24">
        <f t="shared" si="4"/>
        <v>-79940.570000000007</v>
      </c>
    </row>
    <row r="39" spans="1:34" x14ac:dyDescent="0.25">
      <c r="A39" s="1" t="s">
        <v>372</v>
      </c>
      <c r="B39" s="1" t="s">
        <v>373</v>
      </c>
      <c r="C39" s="52">
        <v>2051</v>
      </c>
      <c r="D39" s="52" t="s">
        <v>812</v>
      </c>
      <c r="E39" t="s">
        <v>2521</v>
      </c>
      <c r="F39">
        <v>363014.64</v>
      </c>
      <c r="G39">
        <v>301948.94</v>
      </c>
      <c r="H39">
        <v>36589.32</v>
      </c>
      <c r="I39">
        <v>474970.75</v>
      </c>
      <c r="J39">
        <v>189279.11</v>
      </c>
      <c r="K39">
        <v>22544.2</v>
      </c>
      <c r="L39">
        <v>14400</v>
      </c>
      <c r="N39">
        <v>25.03</v>
      </c>
      <c r="O39">
        <v>17688.88</v>
      </c>
      <c r="P39">
        <v>-425566.73</v>
      </c>
      <c r="Q39">
        <v>1814650.86</v>
      </c>
      <c r="R39">
        <v>61910.400000000001</v>
      </c>
      <c r="U39">
        <v>145145</v>
      </c>
      <c r="W39">
        <v>200964</v>
      </c>
      <c r="Z39">
        <v>56368.959999999999</v>
      </c>
      <c r="AA39">
        <v>27661.919999999998</v>
      </c>
      <c r="AC39" s="56">
        <f t="shared" si="5"/>
        <v>701552.9</v>
      </c>
      <c r="AD39" s="184">
        <f t="shared" si="6"/>
        <v>36969.229999999996</v>
      </c>
      <c r="AE39" s="19">
        <f t="shared" si="7"/>
        <v>664583.67000000004</v>
      </c>
      <c r="AF39" s="20">
        <f t="shared" si="8"/>
        <v>207055.4</v>
      </c>
      <c r="AG39" s="14">
        <f t="shared" si="9"/>
        <v>284994.88</v>
      </c>
      <c r="AH39" s="24">
        <f t="shared" si="4"/>
        <v>-77939.48000000001</v>
      </c>
    </row>
    <row r="40" spans="1:34" x14ac:dyDescent="0.25">
      <c r="A40" s="1" t="s">
        <v>372</v>
      </c>
      <c r="B40" s="1" t="s">
        <v>373</v>
      </c>
      <c r="C40" s="52">
        <v>1787</v>
      </c>
      <c r="D40" s="52" t="s">
        <v>813</v>
      </c>
      <c r="E40" t="s">
        <v>2522</v>
      </c>
      <c r="F40">
        <v>401199.35999999999</v>
      </c>
      <c r="G40">
        <v>184696.3</v>
      </c>
      <c r="H40">
        <v>64232.06</v>
      </c>
      <c r="I40">
        <v>815917.76</v>
      </c>
      <c r="J40">
        <v>30545.14</v>
      </c>
      <c r="K40">
        <v>9024.4</v>
      </c>
      <c r="L40">
        <v>8000</v>
      </c>
      <c r="N40">
        <v>62859.12</v>
      </c>
      <c r="O40">
        <v>22253.21</v>
      </c>
      <c r="P40">
        <v>-451219.05</v>
      </c>
      <c r="Q40">
        <v>1914111.01</v>
      </c>
      <c r="R40">
        <v>38250</v>
      </c>
      <c r="S40">
        <v>126.79</v>
      </c>
      <c r="U40">
        <v>205682.5</v>
      </c>
      <c r="W40">
        <v>249405.5</v>
      </c>
      <c r="Z40">
        <v>55745.17</v>
      </c>
      <c r="AA40">
        <v>7346.69</v>
      </c>
      <c r="AC40" s="56">
        <f t="shared" si="5"/>
        <v>650127.72</v>
      </c>
      <c r="AD40" s="184">
        <f t="shared" si="6"/>
        <v>79883.520000000004</v>
      </c>
      <c r="AE40" s="19">
        <f t="shared" si="7"/>
        <v>570244.19999999995</v>
      </c>
      <c r="AF40" s="20">
        <f t="shared" si="8"/>
        <v>244059.29</v>
      </c>
      <c r="AG40" s="14">
        <f t="shared" si="9"/>
        <v>312497.36</v>
      </c>
      <c r="AH40" s="24">
        <f t="shared" si="4"/>
        <v>-68438.069999999978</v>
      </c>
    </row>
    <row r="41" spans="1:34" x14ac:dyDescent="0.25">
      <c r="A41" s="1" t="s">
        <v>372</v>
      </c>
      <c r="B41" s="1" t="s">
        <v>373</v>
      </c>
      <c r="C41" s="52">
        <v>2904</v>
      </c>
      <c r="D41" s="52" t="s">
        <v>814</v>
      </c>
      <c r="E41" t="s">
        <v>2523</v>
      </c>
      <c r="F41">
        <v>200138.52</v>
      </c>
      <c r="G41">
        <v>279877.68</v>
      </c>
      <c r="H41">
        <v>37451</v>
      </c>
      <c r="I41">
        <v>1639474.2</v>
      </c>
      <c r="J41">
        <v>129060.84</v>
      </c>
      <c r="K41">
        <v>19015.2</v>
      </c>
      <c r="L41">
        <v>12900</v>
      </c>
      <c r="N41">
        <v>1000.38</v>
      </c>
      <c r="O41">
        <v>9583.58</v>
      </c>
      <c r="P41">
        <v>2103290.58</v>
      </c>
      <c r="Q41">
        <v>174893.33</v>
      </c>
      <c r="R41">
        <v>30266.05</v>
      </c>
      <c r="S41">
        <v>416.66</v>
      </c>
      <c r="U41">
        <v>117274.5</v>
      </c>
      <c r="V41">
        <v>35000</v>
      </c>
      <c r="W41">
        <v>145324.5</v>
      </c>
      <c r="X41">
        <v>400</v>
      </c>
      <c r="Y41">
        <v>1048</v>
      </c>
      <c r="Z41">
        <v>48972.74</v>
      </c>
      <c r="AA41">
        <v>21892.799999999999</v>
      </c>
      <c r="AC41" s="56">
        <f t="shared" si="5"/>
        <v>517467.19999999995</v>
      </c>
      <c r="AD41" s="184">
        <f t="shared" si="6"/>
        <v>32915.58</v>
      </c>
      <c r="AE41" s="19">
        <f t="shared" si="7"/>
        <v>484551.61999999994</v>
      </c>
      <c r="AF41" s="20">
        <f t="shared" si="8"/>
        <v>182957.21</v>
      </c>
      <c r="AG41" s="14">
        <f t="shared" si="9"/>
        <v>217638.03999999998</v>
      </c>
      <c r="AH41" s="24">
        <f t="shared" si="4"/>
        <v>-34680.829999999987</v>
      </c>
    </row>
    <row r="42" spans="1:34" x14ac:dyDescent="0.25">
      <c r="A42" s="1" t="s">
        <v>372</v>
      </c>
      <c r="B42" s="1" t="s">
        <v>373</v>
      </c>
      <c r="C42" s="52">
        <v>3978</v>
      </c>
      <c r="D42" s="52" t="s">
        <v>815</v>
      </c>
      <c r="E42" t="s">
        <v>2524</v>
      </c>
      <c r="F42">
        <v>1301193.82</v>
      </c>
      <c r="G42">
        <v>491715.64</v>
      </c>
      <c r="H42">
        <v>124827</v>
      </c>
      <c r="I42">
        <v>904136.4</v>
      </c>
      <c r="J42">
        <v>127615.03</v>
      </c>
      <c r="K42">
        <v>31196.6</v>
      </c>
      <c r="L42">
        <v>26700</v>
      </c>
      <c r="N42">
        <v>2852.02</v>
      </c>
      <c r="O42">
        <v>361030.83</v>
      </c>
      <c r="P42">
        <v>653915.39</v>
      </c>
      <c r="Q42">
        <v>1897157.59</v>
      </c>
      <c r="R42">
        <v>186341.89</v>
      </c>
      <c r="S42">
        <v>2089.4</v>
      </c>
      <c r="U42">
        <v>180386.5</v>
      </c>
      <c r="W42">
        <v>243066.5</v>
      </c>
      <c r="Z42">
        <v>125727.5</v>
      </c>
      <c r="AA42">
        <v>23388.33</v>
      </c>
      <c r="AC42" s="56">
        <f t="shared" si="5"/>
        <v>1917736.46</v>
      </c>
      <c r="AD42" s="184">
        <f t="shared" si="6"/>
        <v>60748.619999999995</v>
      </c>
      <c r="AE42" s="19">
        <f t="shared" si="7"/>
        <v>1856987.8399999999</v>
      </c>
      <c r="AF42" s="20">
        <f t="shared" si="8"/>
        <v>368817.79000000004</v>
      </c>
      <c r="AG42" s="14">
        <f t="shared" si="9"/>
        <v>392182.33</v>
      </c>
      <c r="AH42" s="24">
        <f t="shared" si="4"/>
        <v>-23364.539999999979</v>
      </c>
    </row>
    <row r="43" spans="1:34" x14ac:dyDescent="0.25">
      <c r="A43" s="1" t="s">
        <v>372</v>
      </c>
      <c r="B43" s="1" t="s">
        <v>373</v>
      </c>
      <c r="C43" s="52">
        <v>3763</v>
      </c>
      <c r="D43" s="52" t="s">
        <v>816</v>
      </c>
      <c r="E43" t="s">
        <v>2525</v>
      </c>
      <c r="F43">
        <v>2524795</v>
      </c>
      <c r="G43">
        <v>244224.81</v>
      </c>
      <c r="H43">
        <v>44956.32</v>
      </c>
      <c r="I43">
        <v>1283045.04</v>
      </c>
      <c r="J43">
        <v>402752.32</v>
      </c>
      <c r="K43">
        <v>12636.4</v>
      </c>
      <c r="L43">
        <v>8000</v>
      </c>
      <c r="N43">
        <v>13</v>
      </c>
      <c r="P43">
        <v>2752724.87</v>
      </c>
      <c r="Q43">
        <v>1769380.27</v>
      </c>
      <c r="R43">
        <v>107734.85</v>
      </c>
      <c r="T43">
        <v>21.86</v>
      </c>
      <c r="U43">
        <v>239514.5</v>
      </c>
      <c r="V43">
        <v>1000</v>
      </c>
      <c r="W43">
        <v>304136.5</v>
      </c>
      <c r="Z43">
        <v>68682.539999999994</v>
      </c>
      <c r="AA43">
        <v>18433.22</v>
      </c>
      <c r="AC43" s="56">
        <f t="shared" si="5"/>
        <v>2813976.13</v>
      </c>
      <c r="AD43" s="184">
        <f t="shared" si="6"/>
        <v>20649.400000000001</v>
      </c>
      <c r="AE43" s="19">
        <f t="shared" si="7"/>
        <v>2793326.73</v>
      </c>
      <c r="AF43" s="20">
        <f t="shared" si="8"/>
        <v>348271.21</v>
      </c>
      <c r="AG43" s="14">
        <f t="shared" si="9"/>
        <v>391252.26</v>
      </c>
      <c r="AH43" s="24">
        <f t="shared" si="4"/>
        <v>-42981.049999999988</v>
      </c>
    </row>
    <row r="44" spans="1:34" x14ac:dyDescent="0.25">
      <c r="A44" s="1" t="s">
        <v>372</v>
      </c>
      <c r="B44" s="1" t="s">
        <v>373</v>
      </c>
      <c r="C44" s="52">
        <v>973</v>
      </c>
      <c r="D44" s="52" t="s">
        <v>817</v>
      </c>
      <c r="E44" t="s">
        <v>2526</v>
      </c>
      <c r="F44">
        <v>668614.63</v>
      </c>
      <c r="G44">
        <v>142828.19</v>
      </c>
      <c r="H44">
        <v>20531.599999999999</v>
      </c>
      <c r="I44">
        <v>653503.88</v>
      </c>
      <c r="J44">
        <v>424047.02</v>
      </c>
      <c r="K44">
        <v>8539.4</v>
      </c>
      <c r="L44">
        <v>8000</v>
      </c>
      <c r="N44">
        <v>5</v>
      </c>
      <c r="P44">
        <v>-969130.87</v>
      </c>
      <c r="Q44">
        <v>2854151.72</v>
      </c>
      <c r="R44">
        <v>113455.5</v>
      </c>
      <c r="U44">
        <v>91105</v>
      </c>
      <c r="V44">
        <v>53400</v>
      </c>
      <c r="W44">
        <v>127268</v>
      </c>
      <c r="Z44">
        <v>80340.039999999994</v>
      </c>
      <c r="AA44">
        <v>42392.39</v>
      </c>
      <c r="AC44" s="56">
        <f t="shared" si="5"/>
        <v>831974.42</v>
      </c>
      <c r="AD44" s="184">
        <f t="shared" si="6"/>
        <v>16544.400000000001</v>
      </c>
      <c r="AE44" s="19">
        <f t="shared" si="7"/>
        <v>815430.02</v>
      </c>
      <c r="AF44" s="20">
        <f t="shared" si="8"/>
        <v>257960.5</v>
      </c>
      <c r="AG44" s="14">
        <f t="shared" si="9"/>
        <v>250000.43</v>
      </c>
      <c r="AH44" s="24">
        <f t="shared" si="4"/>
        <v>7960.070000000007</v>
      </c>
    </row>
    <row r="45" spans="1:34" x14ac:dyDescent="0.25">
      <c r="A45" s="1" t="s">
        <v>372</v>
      </c>
      <c r="B45" s="1" t="s">
        <v>373</v>
      </c>
      <c r="C45" s="52">
        <v>4069</v>
      </c>
      <c r="D45" s="52" t="s">
        <v>818</v>
      </c>
      <c r="E45" t="s">
        <v>2527</v>
      </c>
      <c r="F45">
        <v>282171.88</v>
      </c>
      <c r="G45">
        <v>116540.23</v>
      </c>
      <c r="H45">
        <v>8956.0400000000009</v>
      </c>
      <c r="I45">
        <v>330885.90000000002</v>
      </c>
      <c r="J45">
        <v>261153.2</v>
      </c>
      <c r="K45">
        <v>8884</v>
      </c>
      <c r="L45">
        <v>8000</v>
      </c>
      <c r="N45">
        <v>0</v>
      </c>
      <c r="P45">
        <v>-809725.23</v>
      </c>
      <c r="Q45">
        <v>1832494.5</v>
      </c>
      <c r="R45">
        <v>35240.01</v>
      </c>
      <c r="U45">
        <v>118128</v>
      </c>
      <c r="W45">
        <v>145817</v>
      </c>
      <c r="Z45">
        <v>36446.03</v>
      </c>
      <c r="AA45">
        <v>11051</v>
      </c>
      <c r="AC45" s="56">
        <f t="shared" si="5"/>
        <v>407668.14999999997</v>
      </c>
      <c r="AD45" s="184">
        <f t="shared" si="6"/>
        <v>16884</v>
      </c>
      <c r="AE45" s="19">
        <f t="shared" si="7"/>
        <v>390784.14999999997</v>
      </c>
      <c r="AF45" s="20">
        <f t="shared" si="8"/>
        <v>153368.01</v>
      </c>
      <c r="AG45" s="14">
        <f t="shared" si="9"/>
        <v>193314.03</v>
      </c>
      <c r="AH45" s="24">
        <f t="shared" si="4"/>
        <v>-39946.01999999999</v>
      </c>
    </row>
    <row r="46" spans="1:34" x14ac:dyDescent="0.25">
      <c r="A46" s="1" t="s">
        <v>372</v>
      </c>
      <c r="B46" s="1" t="s">
        <v>373</v>
      </c>
      <c r="C46" s="52">
        <v>5012</v>
      </c>
      <c r="D46" s="52" t="s">
        <v>819</v>
      </c>
      <c r="E46" t="s">
        <v>2528</v>
      </c>
      <c r="F46">
        <v>163333.99</v>
      </c>
      <c r="G46">
        <v>153294.10999999999</v>
      </c>
      <c r="H46">
        <v>22288.7</v>
      </c>
      <c r="I46">
        <v>263981.71999999997</v>
      </c>
      <c r="J46">
        <v>445413.98</v>
      </c>
      <c r="K46">
        <v>673.2</v>
      </c>
      <c r="L46">
        <v>13116.35</v>
      </c>
      <c r="N46">
        <v>28.04</v>
      </c>
      <c r="P46">
        <v>-374885.28</v>
      </c>
      <c r="Q46">
        <v>1474437.8</v>
      </c>
      <c r="R46">
        <v>74659.86</v>
      </c>
      <c r="U46">
        <v>152376</v>
      </c>
      <c r="W46">
        <v>202745</v>
      </c>
      <c r="Z46">
        <v>68796.710000000006</v>
      </c>
      <c r="AA46">
        <v>20551.759999999998</v>
      </c>
      <c r="AC46" s="56">
        <f t="shared" si="5"/>
        <v>338916.8</v>
      </c>
      <c r="AD46" s="184">
        <f t="shared" si="6"/>
        <v>13817.590000000002</v>
      </c>
      <c r="AE46" s="19">
        <f t="shared" si="7"/>
        <v>325099.20999999996</v>
      </c>
      <c r="AF46" s="20">
        <f t="shared" si="8"/>
        <v>227035.86</v>
      </c>
      <c r="AG46" s="14">
        <f t="shared" si="9"/>
        <v>292093.47000000003</v>
      </c>
      <c r="AH46" s="24">
        <f t="shared" si="4"/>
        <v>-65057.610000000044</v>
      </c>
    </row>
    <row r="47" spans="1:34" x14ac:dyDescent="0.25">
      <c r="A47" s="1" t="s">
        <v>372</v>
      </c>
      <c r="B47" s="1" t="s">
        <v>373</v>
      </c>
      <c r="C47" s="52">
        <v>5988</v>
      </c>
      <c r="D47" s="52" t="s">
        <v>820</v>
      </c>
      <c r="E47" t="s">
        <v>2529</v>
      </c>
      <c r="F47">
        <v>487412.73</v>
      </c>
      <c r="G47">
        <v>182779.76</v>
      </c>
      <c r="H47">
        <v>81765.759999999995</v>
      </c>
      <c r="I47">
        <v>827897.7</v>
      </c>
      <c r="J47">
        <v>283938.25</v>
      </c>
      <c r="K47">
        <v>43990.2</v>
      </c>
      <c r="L47">
        <v>11500</v>
      </c>
      <c r="N47">
        <v>42.21</v>
      </c>
      <c r="P47">
        <v>-354074.26</v>
      </c>
      <c r="Q47">
        <v>2225815.7200000002</v>
      </c>
      <c r="R47">
        <v>217117.89</v>
      </c>
      <c r="U47">
        <v>199843</v>
      </c>
      <c r="W47">
        <v>286181</v>
      </c>
      <c r="Z47">
        <v>94211.74</v>
      </c>
      <c r="AA47">
        <v>100047.82</v>
      </c>
      <c r="AC47" s="56">
        <f t="shared" si="5"/>
        <v>751958.25</v>
      </c>
      <c r="AD47" s="184">
        <f t="shared" si="6"/>
        <v>55532.409999999996</v>
      </c>
      <c r="AE47" s="19">
        <f t="shared" si="7"/>
        <v>696425.84</v>
      </c>
      <c r="AF47" s="20">
        <f t="shared" si="8"/>
        <v>416960.89</v>
      </c>
      <c r="AG47" s="14">
        <f t="shared" si="9"/>
        <v>480440.56</v>
      </c>
      <c r="AH47" s="24">
        <f t="shared" si="4"/>
        <v>-63479.669999999984</v>
      </c>
    </row>
    <row r="48" spans="1:34" x14ac:dyDescent="0.25">
      <c r="A48" s="1" t="s">
        <v>372</v>
      </c>
      <c r="B48" s="1" t="s">
        <v>373</v>
      </c>
      <c r="C48" s="52">
        <v>2518</v>
      </c>
      <c r="D48" s="52" t="s">
        <v>821</v>
      </c>
      <c r="E48" t="s">
        <v>2530</v>
      </c>
      <c r="F48">
        <v>151393.94</v>
      </c>
      <c r="G48">
        <v>68974.539999999994</v>
      </c>
      <c r="H48">
        <v>61732.800000000003</v>
      </c>
      <c r="I48">
        <v>828856.01</v>
      </c>
      <c r="J48">
        <v>198554.37</v>
      </c>
      <c r="K48">
        <v>7181.4</v>
      </c>
      <c r="L48">
        <v>8000</v>
      </c>
      <c r="N48">
        <v>0</v>
      </c>
      <c r="P48">
        <v>1006326.58</v>
      </c>
      <c r="Q48">
        <v>216270.07999999999</v>
      </c>
      <c r="R48">
        <v>66301.399999999994</v>
      </c>
      <c r="S48">
        <v>159000</v>
      </c>
      <c r="U48">
        <v>31388</v>
      </c>
      <c r="W48">
        <v>70853</v>
      </c>
      <c r="Z48">
        <v>52654.04</v>
      </c>
      <c r="AA48">
        <v>61448.76</v>
      </c>
      <c r="AC48" s="56">
        <f t="shared" si="5"/>
        <v>282101.27999999997</v>
      </c>
      <c r="AD48" s="184">
        <f t="shared" si="6"/>
        <v>15181.4</v>
      </c>
      <c r="AE48" s="19">
        <f t="shared" si="7"/>
        <v>266919.87999999995</v>
      </c>
      <c r="AF48" s="20">
        <f t="shared" si="8"/>
        <v>256689.4</v>
      </c>
      <c r="AG48" s="14">
        <f t="shared" si="9"/>
        <v>184955.80000000002</v>
      </c>
      <c r="AH48" s="24">
        <f t="shared" si="4"/>
        <v>71733.599999999977</v>
      </c>
    </row>
    <row r="49" spans="1:34" x14ac:dyDescent="0.25">
      <c r="A49" s="1" t="s">
        <v>372</v>
      </c>
      <c r="B49" s="1" t="s">
        <v>373</v>
      </c>
      <c r="C49" s="52">
        <v>5747</v>
      </c>
      <c r="D49" s="52" t="s">
        <v>822</v>
      </c>
      <c r="E49" t="s">
        <v>2531</v>
      </c>
      <c r="F49">
        <v>549261.23</v>
      </c>
      <c r="G49">
        <v>562932.11</v>
      </c>
      <c r="H49">
        <v>144863.07999999999</v>
      </c>
      <c r="I49">
        <v>804862.41</v>
      </c>
      <c r="J49">
        <v>611645.36</v>
      </c>
      <c r="K49">
        <v>25734.2</v>
      </c>
      <c r="L49">
        <v>17550</v>
      </c>
      <c r="N49">
        <v>4743</v>
      </c>
      <c r="O49">
        <v>247922.95</v>
      </c>
      <c r="P49">
        <v>187589.13</v>
      </c>
      <c r="Q49">
        <v>2200312.12</v>
      </c>
      <c r="R49">
        <v>266238.71000000002</v>
      </c>
      <c r="U49">
        <v>199342.5</v>
      </c>
      <c r="W49">
        <v>305331.5</v>
      </c>
      <c r="Z49">
        <v>141703.09</v>
      </c>
      <c r="AA49">
        <v>28833.83</v>
      </c>
      <c r="AC49" s="56">
        <f t="shared" si="5"/>
        <v>1257056.42</v>
      </c>
      <c r="AD49" s="184">
        <f t="shared" si="6"/>
        <v>48027.199999999997</v>
      </c>
      <c r="AE49" s="19">
        <f t="shared" si="7"/>
        <v>1209029.22</v>
      </c>
      <c r="AF49" s="20">
        <f t="shared" si="8"/>
        <v>465581.21</v>
      </c>
      <c r="AG49" s="14">
        <f t="shared" si="9"/>
        <v>475868.42</v>
      </c>
      <c r="AH49" s="24">
        <f t="shared" si="4"/>
        <v>-10287.209999999963</v>
      </c>
    </row>
    <row r="50" spans="1:34" x14ac:dyDescent="0.25">
      <c r="A50" s="1" t="s">
        <v>372</v>
      </c>
      <c r="B50" s="1" t="s">
        <v>373</v>
      </c>
      <c r="C50" s="52">
        <v>3454</v>
      </c>
      <c r="D50" s="52" t="s">
        <v>823</v>
      </c>
      <c r="E50" t="s">
        <v>2532</v>
      </c>
      <c r="F50">
        <v>260655.17</v>
      </c>
      <c r="G50">
        <v>568946.63</v>
      </c>
      <c r="H50">
        <v>14432.02</v>
      </c>
      <c r="I50">
        <v>465856.1</v>
      </c>
      <c r="J50">
        <v>526040.19999999995</v>
      </c>
      <c r="K50">
        <v>15242</v>
      </c>
      <c r="L50">
        <v>8000</v>
      </c>
      <c r="N50">
        <v>3667.12</v>
      </c>
      <c r="P50">
        <v>-1493364.81</v>
      </c>
      <c r="Q50">
        <v>2882325.41</v>
      </c>
      <c r="R50">
        <v>809194</v>
      </c>
      <c r="U50">
        <v>178941</v>
      </c>
      <c r="W50">
        <v>216190</v>
      </c>
      <c r="Z50">
        <v>60427.55</v>
      </c>
      <c r="AA50">
        <v>291457.05</v>
      </c>
      <c r="AC50" s="56">
        <f t="shared" si="5"/>
        <v>844033.82000000007</v>
      </c>
      <c r="AD50" s="184">
        <f t="shared" si="6"/>
        <v>26909.119999999999</v>
      </c>
      <c r="AE50" s="19">
        <f t="shared" si="7"/>
        <v>817124.70000000007</v>
      </c>
      <c r="AF50" s="20">
        <f t="shared" si="8"/>
        <v>988135</v>
      </c>
      <c r="AG50" s="14">
        <f t="shared" si="9"/>
        <v>568074.6</v>
      </c>
      <c r="AH50" s="24">
        <f t="shared" si="4"/>
        <v>420060.4</v>
      </c>
    </row>
    <row r="51" spans="1:34" x14ac:dyDescent="0.25">
      <c r="A51" s="1" t="s">
        <v>372</v>
      </c>
      <c r="B51" s="1" t="s">
        <v>373</v>
      </c>
      <c r="C51" s="52">
        <v>3787</v>
      </c>
      <c r="D51" s="52" t="s">
        <v>824</v>
      </c>
      <c r="E51" t="s">
        <v>2533</v>
      </c>
      <c r="F51">
        <v>343379.46</v>
      </c>
      <c r="G51">
        <v>374547.72</v>
      </c>
      <c r="H51">
        <v>45062</v>
      </c>
      <c r="I51">
        <v>554514.82999999996</v>
      </c>
      <c r="J51">
        <v>30970.51</v>
      </c>
      <c r="K51">
        <v>7139.4</v>
      </c>
      <c r="L51">
        <v>35430.949999999997</v>
      </c>
      <c r="N51">
        <v>1188.95</v>
      </c>
      <c r="O51">
        <v>28061.200000000001</v>
      </c>
      <c r="P51">
        <v>-374989.08</v>
      </c>
      <c r="Q51">
        <v>1671717.03</v>
      </c>
      <c r="R51">
        <v>111768.05</v>
      </c>
      <c r="S51">
        <v>628.05999999999995</v>
      </c>
      <c r="U51">
        <v>116028.5</v>
      </c>
      <c r="W51">
        <v>139181.5</v>
      </c>
      <c r="Z51">
        <v>102484.02</v>
      </c>
      <c r="AA51">
        <v>6833.02</v>
      </c>
      <c r="AC51" s="56">
        <f t="shared" si="5"/>
        <v>762989.17999999993</v>
      </c>
      <c r="AD51" s="184">
        <f t="shared" si="6"/>
        <v>43759.299999999996</v>
      </c>
      <c r="AE51" s="19">
        <f t="shared" si="7"/>
        <v>719229.87999999989</v>
      </c>
      <c r="AF51" s="20">
        <f t="shared" si="8"/>
        <v>228424.61</v>
      </c>
      <c r="AG51" s="14">
        <f t="shared" si="9"/>
        <v>248498.54</v>
      </c>
      <c r="AH51" s="24">
        <f t="shared" si="4"/>
        <v>-20073.930000000022</v>
      </c>
    </row>
    <row r="52" spans="1:34" x14ac:dyDescent="0.25">
      <c r="A52" s="1" t="s">
        <v>372</v>
      </c>
      <c r="B52" s="1" t="s">
        <v>373</v>
      </c>
      <c r="C52" s="52">
        <v>4306</v>
      </c>
      <c r="D52" s="52" t="s">
        <v>825</v>
      </c>
      <c r="E52" t="s">
        <v>2534</v>
      </c>
      <c r="F52">
        <v>415674.76</v>
      </c>
      <c r="G52">
        <v>502060.96</v>
      </c>
      <c r="H52">
        <v>18079.400000000001</v>
      </c>
      <c r="I52">
        <v>579782.28</v>
      </c>
      <c r="J52">
        <v>323177</v>
      </c>
      <c r="K52">
        <v>18309</v>
      </c>
      <c r="L52">
        <v>8000</v>
      </c>
      <c r="N52">
        <v>42.98</v>
      </c>
      <c r="P52">
        <v>1261304.3600000001</v>
      </c>
      <c r="Q52">
        <v>579857.57999999996</v>
      </c>
      <c r="R52">
        <v>67815</v>
      </c>
      <c r="U52">
        <v>120218</v>
      </c>
      <c r="W52">
        <v>156338</v>
      </c>
      <c r="Z52">
        <v>41390.910000000003</v>
      </c>
      <c r="AA52">
        <v>19043.61</v>
      </c>
      <c r="AC52" s="56">
        <f t="shared" si="5"/>
        <v>935815.12</v>
      </c>
      <c r="AD52" s="184">
        <f t="shared" si="6"/>
        <v>26351.98</v>
      </c>
      <c r="AE52" s="19">
        <f t="shared" si="7"/>
        <v>909463.14</v>
      </c>
      <c r="AF52" s="20">
        <f t="shared" si="8"/>
        <v>188033</v>
      </c>
      <c r="AG52" s="14">
        <f t="shared" si="9"/>
        <v>216772.52000000002</v>
      </c>
      <c r="AH52" s="24">
        <f t="shared" si="4"/>
        <v>-28739.520000000019</v>
      </c>
    </row>
    <row r="53" spans="1:34" x14ac:dyDescent="0.25">
      <c r="A53" s="1" t="s">
        <v>372</v>
      </c>
      <c r="B53" s="1" t="s">
        <v>373</v>
      </c>
      <c r="C53" s="52">
        <v>2587</v>
      </c>
      <c r="D53" s="52" t="s">
        <v>826</v>
      </c>
      <c r="E53" t="s">
        <v>2535</v>
      </c>
      <c r="F53">
        <v>246916.81</v>
      </c>
      <c r="G53">
        <v>337533.72</v>
      </c>
      <c r="H53">
        <v>35365</v>
      </c>
      <c r="I53">
        <v>1022369.35</v>
      </c>
      <c r="J53">
        <v>63221.39</v>
      </c>
      <c r="K53">
        <v>9609.4</v>
      </c>
      <c r="L53">
        <v>7200</v>
      </c>
      <c r="N53">
        <v>0</v>
      </c>
      <c r="P53">
        <v>1210278.8999999999</v>
      </c>
      <c r="Q53">
        <v>446722.69</v>
      </c>
      <c r="R53">
        <v>190622.06</v>
      </c>
      <c r="U53">
        <v>133526.89000000001</v>
      </c>
      <c r="W53">
        <v>152783.89000000001</v>
      </c>
      <c r="Z53">
        <v>46778.57</v>
      </c>
      <c r="AA53">
        <v>92991.21</v>
      </c>
      <c r="AC53" s="56">
        <f t="shared" si="5"/>
        <v>619815.53</v>
      </c>
      <c r="AD53" s="184">
        <f t="shared" si="6"/>
        <v>16809.400000000001</v>
      </c>
      <c r="AE53" s="19">
        <f t="shared" si="7"/>
        <v>603006.13</v>
      </c>
      <c r="AF53" s="20">
        <f t="shared" si="8"/>
        <v>324148.95</v>
      </c>
      <c r="AG53" s="14">
        <f t="shared" si="9"/>
        <v>292553.67000000004</v>
      </c>
      <c r="AH53" s="24">
        <f t="shared" si="4"/>
        <v>31595.27999999997</v>
      </c>
    </row>
    <row r="54" spans="1:34" x14ac:dyDescent="0.25">
      <c r="A54" s="1" t="s">
        <v>376</v>
      </c>
      <c r="B54" s="1" t="s">
        <v>377</v>
      </c>
      <c r="C54" s="52">
        <v>2455</v>
      </c>
      <c r="D54" s="52" t="s">
        <v>827</v>
      </c>
      <c r="E54" t="s">
        <v>2536</v>
      </c>
      <c r="F54">
        <v>608227.18999999994</v>
      </c>
      <c r="G54">
        <v>0</v>
      </c>
      <c r="H54">
        <v>58243.75</v>
      </c>
      <c r="I54">
        <v>4</v>
      </c>
      <c r="J54">
        <v>191210.01</v>
      </c>
      <c r="K54">
        <v>1500</v>
      </c>
      <c r="L54">
        <v>33588.639999999999</v>
      </c>
      <c r="N54">
        <v>0</v>
      </c>
      <c r="P54">
        <v>-684985.61</v>
      </c>
      <c r="Q54">
        <v>1557377.06</v>
      </c>
      <c r="R54">
        <v>33226</v>
      </c>
      <c r="U54">
        <v>111061.2</v>
      </c>
      <c r="W54">
        <v>160423.20000000001</v>
      </c>
      <c r="Z54">
        <v>29481.77</v>
      </c>
      <c r="AA54">
        <v>4177.37</v>
      </c>
      <c r="AC54" s="56">
        <f t="shared" si="5"/>
        <v>666470.93999999994</v>
      </c>
      <c r="AD54" s="184">
        <f t="shared" si="6"/>
        <v>35088.639999999999</v>
      </c>
      <c r="AE54" s="19">
        <f t="shared" si="7"/>
        <v>631382.29999999993</v>
      </c>
      <c r="AF54" s="20">
        <f t="shared" si="8"/>
        <v>144287.20000000001</v>
      </c>
      <c r="AG54" s="14">
        <f t="shared" si="9"/>
        <v>194082.34</v>
      </c>
      <c r="AH54" s="24">
        <f t="shared" si="4"/>
        <v>-49795.139999999985</v>
      </c>
    </row>
    <row r="55" spans="1:34" x14ac:dyDescent="0.25">
      <c r="A55" s="1" t="s">
        <v>376</v>
      </c>
      <c r="B55" s="1" t="s">
        <v>377</v>
      </c>
      <c r="C55" s="52">
        <v>2020</v>
      </c>
      <c r="D55" s="52" t="s">
        <v>828</v>
      </c>
      <c r="E55" t="s">
        <v>2537</v>
      </c>
      <c r="F55">
        <v>186660.97</v>
      </c>
      <c r="G55">
        <v>0</v>
      </c>
      <c r="H55">
        <v>48694.37</v>
      </c>
      <c r="I55">
        <v>722918</v>
      </c>
      <c r="J55">
        <v>49824.85</v>
      </c>
      <c r="L55">
        <v>3289.5</v>
      </c>
      <c r="N55">
        <v>11.79</v>
      </c>
      <c r="P55">
        <v>-271308.99</v>
      </c>
      <c r="Q55">
        <v>1296912.72</v>
      </c>
      <c r="R55">
        <v>62824.15</v>
      </c>
      <c r="U55">
        <v>149828</v>
      </c>
      <c r="W55">
        <v>199659</v>
      </c>
      <c r="Z55">
        <v>23455.99</v>
      </c>
      <c r="AA55">
        <v>10343.99</v>
      </c>
      <c r="AC55" s="56">
        <f t="shared" si="5"/>
        <v>235355.34</v>
      </c>
      <c r="AD55" s="184">
        <f t="shared" si="6"/>
        <v>3301.29</v>
      </c>
      <c r="AE55" s="19">
        <f t="shared" si="7"/>
        <v>232054.05</v>
      </c>
      <c r="AF55" s="20">
        <f t="shared" si="8"/>
        <v>212652.15</v>
      </c>
      <c r="AG55" s="14">
        <f t="shared" si="9"/>
        <v>233458.97999999998</v>
      </c>
      <c r="AH55" s="24">
        <f t="shared" si="4"/>
        <v>-20806.829999999987</v>
      </c>
    </row>
    <row r="56" spans="1:34" x14ac:dyDescent="0.25">
      <c r="A56" s="1" t="s">
        <v>376</v>
      </c>
      <c r="B56" s="1" t="s">
        <v>377</v>
      </c>
      <c r="C56" s="52">
        <v>3422</v>
      </c>
      <c r="D56" s="52" t="s">
        <v>829</v>
      </c>
      <c r="E56" t="s">
        <v>2538</v>
      </c>
      <c r="F56">
        <v>929030.77</v>
      </c>
      <c r="G56">
        <v>0</v>
      </c>
      <c r="H56">
        <v>46902</v>
      </c>
      <c r="I56">
        <v>280191.99</v>
      </c>
      <c r="J56">
        <v>245528.43</v>
      </c>
      <c r="K56">
        <v>2960</v>
      </c>
      <c r="L56">
        <v>32381.5</v>
      </c>
      <c r="N56">
        <v>1390.69</v>
      </c>
      <c r="P56">
        <v>-100594.14</v>
      </c>
      <c r="Q56">
        <v>1593000.06</v>
      </c>
      <c r="R56">
        <v>78642.86</v>
      </c>
      <c r="U56">
        <v>111275.5</v>
      </c>
      <c r="W56">
        <v>163406.5</v>
      </c>
      <c r="Z56">
        <v>42644.3</v>
      </c>
      <c r="AA56">
        <v>11352.48</v>
      </c>
      <c r="AC56" s="56">
        <f t="shared" si="5"/>
        <v>975932.77</v>
      </c>
      <c r="AD56" s="184">
        <f t="shared" si="6"/>
        <v>36732.19</v>
      </c>
      <c r="AE56" s="19">
        <f t="shared" si="7"/>
        <v>939200.58000000007</v>
      </c>
      <c r="AF56" s="20">
        <f t="shared" si="8"/>
        <v>189918.36</v>
      </c>
      <c r="AG56" s="14">
        <f t="shared" si="9"/>
        <v>217403.28</v>
      </c>
      <c r="AH56" s="24">
        <f t="shared" si="4"/>
        <v>-27484.920000000013</v>
      </c>
    </row>
    <row r="57" spans="1:34" x14ac:dyDescent="0.25">
      <c r="A57" s="1" t="s">
        <v>376</v>
      </c>
      <c r="B57" s="1" t="s">
        <v>377</v>
      </c>
      <c r="C57" s="52">
        <v>2553</v>
      </c>
      <c r="D57" s="52" t="s">
        <v>830</v>
      </c>
      <c r="E57" t="s">
        <v>2539</v>
      </c>
      <c r="F57">
        <v>1040481.54</v>
      </c>
      <c r="G57">
        <v>0</v>
      </c>
      <c r="H57">
        <v>20339.400000000001</v>
      </c>
      <c r="I57">
        <v>2</v>
      </c>
      <c r="J57">
        <v>332440.69</v>
      </c>
      <c r="K57">
        <v>2300</v>
      </c>
      <c r="L57">
        <v>16700</v>
      </c>
      <c r="N57">
        <v>23.36</v>
      </c>
      <c r="P57">
        <v>143752.88</v>
      </c>
      <c r="Q57">
        <v>1262256.71</v>
      </c>
      <c r="R57">
        <v>55772</v>
      </c>
      <c r="U57">
        <v>167083</v>
      </c>
      <c r="W57">
        <v>205614</v>
      </c>
      <c r="Z57">
        <v>34641.18</v>
      </c>
      <c r="AA57">
        <v>14369.14</v>
      </c>
      <c r="AC57" s="56">
        <f t="shared" si="5"/>
        <v>1060820.94</v>
      </c>
      <c r="AD57" s="184">
        <f t="shared" si="6"/>
        <v>19023.36</v>
      </c>
      <c r="AE57" s="19">
        <f t="shared" si="7"/>
        <v>1041797.58</v>
      </c>
      <c r="AF57" s="20">
        <f t="shared" si="8"/>
        <v>222855</v>
      </c>
      <c r="AG57" s="14">
        <f t="shared" si="9"/>
        <v>254624.32</v>
      </c>
      <c r="AH57" s="24">
        <f t="shared" si="4"/>
        <v>-31769.320000000007</v>
      </c>
    </row>
    <row r="58" spans="1:34" x14ac:dyDescent="0.25">
      <c r="A58" s="1" t="s">
        <v>376</v>
      </c>
      <c r="B58" s="1" t="s">
        <v>377</v>
      </c>
      <c r="C58" s="52">
        <v>961</v>
      </c>
      <c r="D58" s="52" t="s">
        <v>831</v>
      </c>
      <c r="E58" t="s">
        <v>2540</v>
      </c>
      <c r="F58">
        <v>203704.71</v>
      </c>
      <c r="G58">
        <v>0</v>
      </c>
      <c r="H58">
        <v>23839.8</v>
      </c>
      <c r="I58">
        <v>3</v>
      </c>
      <c r="J58">
        <v>494921.52</v>
      </c>
      <c r="K58">
        <v>0</v>
      </c>
      <c r="L58">
        <v>16481.349999999999</v>
      </c>
      <c r="N58">
        <v>23.36</v>
      </c>
      <c r="P58">
        <v>-1350335.74</v>
      </c>
      <c r="Q58">
        <v>2075132.5</v>
      </c>
      <c r="R58">
        <v>33210</v>
      </c>
      <c r="U58">
        <v>113161.7</v>
      </c>
      <c r="W58">
        <v>133406.70000000001</v>
      </c>
      <c r="Z58">
        <v>17956.419999999998</v>
      </c>
      <c r="AA58">
        <v>13841.02</v>
      </c>
      <c r="AC58" s="56">
        <f t="shared" si="5"/>
        <v>227544.50999999998</v>
      </c>
      <c r="AD58" s="184">
        <f t="shared" si="6"/>
        <v>16504.71</v>
      </c>
      <c r="AE58" s="19">
        <f t="shared" si="7"/>
        <v>211039.8</v>
      </c>
      <c r="AF58" s="20">
        <f t="shared" si="8"/>
        <v>146371.70000000001</v>
      </c>
      <c r="AG58" s="14">
        <f t="shared" si="9"/>
        <v>165204.13999999998</v>
      </c>
      <c r="AH58" s="24">
        <f t="shared" si="4"/>
        <v>-18832.439999999973</v>
      </c>
    </row>
    <row r="59" spans="1:34" x14ac:dyDescent="0.25">
      <c r="A59" s="1" t="s">
        <v>376</v>
      </c>
      <c r="B59" s="1" t="s">
        <v>377</v>
      </c>
      <c r="C59" s="52">
        <v>2039</v>
      </c>
      <c r="D59" s="52" t="s">
        <v>832</v>
      </c>
      <c r="E59" t="s">
        <v>2541</v>
      </c>
      <c r="F59">
        <v>349060.19</v>
      </c>
      <c r="G59">
        <v>0</v>
      </c>
      <c r="H59">
        <v>30675.15</v>
      </c>
      <c r="I59">
        <v>3</v>
      </c>
      <c r="J59">
        <v>183879.57</v>
      </c>
      <c r="K59">
        <v>4250</v>
      </c>
      <c r="L59">
        <v>20165.23</v>
      </c>
      <c r="N59">
        <v>668.31</v>
      </c>
      <c r="P59">
        <v>-2831443.66</v>
      </c>
      <c r="Q59">
        <v>3409443.43</v>
      </c>
      <c r="R59">
        <v>34767</v>
      </c>
      <c r="U59">
        <v>30527</v>
      </c>
      <c r="W59">
        <v>51089</v>
      </c>
      <c r="Z59">
        <v>48337.279999999999</v>
      </c>
      <c r="AA59">
        <v>5333.12</v>
      </c>
      <c r="AC59" s="56">
        <f t="shared" si="5"/>
        <v>379735.34</v>
      </c>
      <c r="AD59" s="184">
        <f t="shared" si="6"/>
        <v>25083.54</v>
      </c>
      <c r="AE59" s="19">
        <f t="shared" si="7"/>
        <v>354651.80000000005</v>
      </c>
      <c r="AF59" s="20">
        <f t="shared" si="8"/>
        <v>65294</v>
      </c>
      <c r="AG59" s="14">
        <f t="shared" si="9"/>
        <v>104759.4</v>
      </c>
      <c r="AH59" s="24">
        <f t="shared" si="4"/>
        <v>-39465.399999999994</v>
      </c>
    </row>
    <row r="60" spans="1:34" x14ac:dyDescent="0.25">
      <c r="A60" s="1" t="s">
        <v>380</v>
      </c>
      <c r="B60" s="1" t="s">
        <v>381</v>
      </c>
      <c r="C60" s="52">
        <v>3187</v>
      </c>
      <c r="D60" s="52" t="s">
        <v>833</v>
      </c>
      <c r="E60" t="s">
        <v>2542</v>
      </c>
      <c r="F60">
        <v>1813355.69</v>
      </c>
      <c r="G60">
        <v>0</v>
      </c>
      <c r="H60">
        <v>78097.33</v>
      </c>
      <c r="I60">
        <v>1159799.92</v>
      </c>
      <c r="J60">
        <v>519779.72</v>
      </c>
      <c r="N60">
        <v>120</v>
      </c>
      <c r="P60">
        <v>2602794.65</v>
      </c>
      <c r="Q60">
        <v>280935.62</v>
      </c>
      <c r="R60">
        <v>87000</v>
      </c>
      <c r="S60">
        <v>668288</v>
      </c>
      <c r="U60">
        <v>47985</v>
      </c>
      <c r="V60">
        <v>1728</v>
      </c>
      <c r="W60">
        <v>79433</v>
      </c>
      <c r="X60">
        <v>1728</v>
      </c>
      <c r="Z60">
        <v>15130.05</v>
      </c>
      <c r="AA60">
        <v>21527.56</v>
      </c>
      <c r="AC60" s="56">
        <f t="shared" si="5"/>
        <v>1891453.02</v>
      </c>
      <c r="AD60" s="184">
        <f t="shared" si="6"/>
        <v>120</v>
      </c>
      <c r="AE60" s="19">
        <f t="shared" si="7"/>
        <v>1891333.02</v>
      </c>
      <c r="AF60" s="20">
        <f t="shared" si="8"/>
        <v>805001</v>
      </c>
      <c r="AG60" s="14">
        <f t="shared" si="9"/>
        <v>117818.61</v>
      </c>
      <c r="AH60" s="24">
        <f t="shared" si="4"/>
        <v>687182.39</v>
      </c>
    </row>
    <row r="61" spans="1:34" x14ac:dyDescent="0.25">
      <c r="A61" s="1" t="s">
        <v>380</v>
      </c>
      <c r="B61" s="1" t="s">
        <v>381</v>
      </c>
      <c r="C61" s="52">
        <v>4931</v>
      </c>
      <c r="D61" s="52" t="s">
        <v>834</v>
      </c>
      <c r="E61" t="s">
        <v>2543</v>
      </c>
      <c r="F61">
        <v>194360.19</v>
      </c>
      <c r="G61">
        <v>0</v>
      </c>
      <c r="H61">
        <v>69696.61</v>
      </c>
      <c r="I61">
        <v>500751.33</v>
      </c>
      <c r="J61">
        <v>367640.34</v>
      </c>
      <c r="L61">
        <v>29960</v>
      </c>
      <c r="N61">
        <v>3552.38</v>
      </c>
      <c r="P61">
        <v>1068629.2</v>
      </c>
      <c r="Q61">
        <v>179132.84</v>
      </c>
      <c r="R61">
        <v>151950</v>
      </c>
      <c r="U61">
        <v>252724.5</v>
      </c>
      <c r="V61">
        <v>3152</v>
      </c>
      <c r="W61">
        <v>329472.5</v>
      </c>
      <c r="Z61">
        <v>208345.15</v>
      </c>
      <c r="AA61">
        <v>18834.8</v>
      </c>
      <c r="AC61" s="56">
        <f t="shared" si="5"/>
        <v>264056.8</v>
      </c>
      <c r="AD61" s="184">
        <f t="shared" si="6"/>
        <v>33512.379999999997</v>
      </c>
      <c r="AE61" s="19">
        <f t="shared" si="7"/>
        <v>230544.41999999998</v>
      </c>
      <c r="AF61" s="20">
        <f t="shared" si="8"/>
        <v>407826.5</v>
      </c>
      <c r="AG61" s="14">
        <f t="shared" si="9"/>
        <v>556652.45000000007</v>
      </c>
      <c r="AH61" s="24">
        <f t="shared" si="4"/>
        <v>-148825.95000000007</v>
      </c>
    </row>
    <row r="62" spans="1:34" x14ac:dyDescent="0.25">
      <c r="A62" s="1" t="s">
        <v>474</v>
      </c>
      <c r="B62" s="1" t="s">
        <v>381</v>
      </c>
      <c r="C62" s="52">
        <v>2673</v>
      </c>
      <c r="D62" s="52" t="s">
        <v>835</v>
      </c>
      <c r="E62" t="s">
        <v>2544</v>
      </c>
      <c r="F62">
        <v>512795.38</v>
      </c>
      <c r="G62">
        <v>0</v>
      </c>
      <c r="H62">
        <v>70896.61</v>
      </c>
      <c r="I62">
        <v>9</v>
      </c>
      <c r="J62">
        <v>271194.31</v>
      </c>
      <c r="L62">
        <v>5000</v>
      </c>
      <c r="N62">
        <v>0</v>
      </c>
      <c r="P62">
        <v>-2215367.0099999998</v>
      </c>
      <c r="Q62">
        <v>2768470.84</v>
      </c>
      <c r="R62">
        <v>93050</v>
      </c>
      <c r="S62">
        <v>365470</v>
      </c>
      <c r="U62">
        <v>129174.5</v>
      </c>
      <c r="V62">
        <v>2621</v>
      </c>
      <c r="W62">
        <v>188853.5</v>
      </c>
      <c r="X62">
        <v>3488</v>
      </c>
      <c r="Z62">
        <v>95292.53</v>
      </c>
      <c r="AA62">
        <v>5890</v>
      </c>
      <c r="AC62" s="56">
        <f t="shared" si="5"/>
        <v>583691.99</v>
      </c>
      <c r="AD62" s="184">
        <f t="shared" si="6"/>
        <v>5000</v>
      </c>
      <c r="AE62" s="19">
        <f t="shared" si="7"/>
        <v>578691.99</v>
      </c>
      <c r="AF62" s="20">
        <f t="shared" si="8"/>
        <v>590315.5</v>
      </c>
      <c r="AG62" s="14">
        <f t="shared" si="9"/>
        <v>293524.03000000003</v>
      </c>
      <c r="AH62" s="24">
        <f t="shared" si="4"/>
        <v>296791.46999999997</v>
      </c>
    </row>
    <row r="63" spans="1:34" x14ac:dyDescent="0.25">
      <c r="A63" s="1" t="s">
        <v>380</v>
      </c>
      <c r="B63" s="1" t="s">
        <v>381</v>
      </c>
      <c r="C63" s="52">
        <v>3204</v>
      </c>
      <c r="D63" s="52" t="s">
        <v>836</v>
      </c>
      <c r="E63" t="s">
        <v>2545</v>
      </c>
      <c r="F63">
        <v>132915.65</v>
      </c>
      <c r="G63">
        <v>0</v>
      </c>
      <c r="H63">
        <v>124206.31</v>
      </c>
      <c r="I63">
        <v>127340.24</v>
      </c>
      <c r="J63">
        <v>362261.41</v>
      </c>
      <c r="L63">
        <v>15013.01</v>
      </c>
      <c r="N63">
        <v>2391</v>
      </c>
      <c r="P63">
        <v>-1118397.07</v>
      </c>
      <c r="Q63">
        <v>2027508.56</v>
      </c>
      <c r="R63">
        <v>93000</v>
      </c>
      <c r="U63">
        <v>77626.5</v>
      </c>
      <c r="V63">
        <v>3514.09</v>
      </c>
      <c r="W63">
        <v>195915.5</v>
      </c>
      <c r="X63">
        <v>2904</v>
      </c>
      <c r="Z63">
        <v>141737.74</v>
      </c>
      <c r="AA63">
        <v>13375.24</v>
      </c>
      <c r="AC63" s="56">
        <f t="shared" si="5"/>
        <v>257121.96</v>
      </c>
      <c r="AD63" s="184">
        <f t="shared" si="6"/>
        <v>17404.010000000002</v>
      </c>
      <c r="AE63" s="19">
        <f t="shared" si="7"/>
        <v>239717.94999999998</v>
      </c>
      <c r="AF63" s="20">
        <f t="shared" si="8"/>
        <v>174140.59</v>
      </c>
      <c r="AG63" s="14">
        <f t="shared" si="9"/>
        <v>353932.48</v>
      </c>
      <c r="AH63" s="24">
        <f t="shared" si="4"/>
        <v>-179791.88999999998</v>
      </c>
    </row>
    <row r="64" spans="1:34" x14ac:dyDescent="0.25">
      <c r="A64" s="1" t="s">
        <v>380</v>
      </c>
      <c r="B64" s="1" t="s">
        <v>381</v>
      </c>
      <c r="C64" s="52">
        <v>2244</v>
      </c>
      <c r="D64" s="52" t="s">
        <v>837</v>
      </c>
      <c r="E64" t="s">
        <v>2546</v>
      </c>
      <c r="F64">
        <v>1448978.85</v>
      </c>
      <c r="G64">
        <v>0</v>
      </c>
      <c r="H64">
        <v>29569.4</v>
      </c>
      <c r="I64">
        <v>1214581.76</v>
      </c>
      <c r="J64">
        <v>286072.57</v>
      </c>
      <c r="N64">
        <v>100</v>
      </c>
      <c r="P64">
        <v>2840863.84</v>
      </c>
      <c r="Q64">
        <v>179132.84</v>
      </c>
      <c r="R64">
        <v>146824</v>
      </c>
      <c r="U64">
        <v>72978.5</v>
      </c>
      <c r="V64">
        <v>4256</v>
      </c>
      <c r="W64">
        <v>156616.5</v>
      </c>
      <c r="X64">
        <v>6504</v>
      </c>
      <c r="Z64">
        <v>79830.44</v>
      </c>
      <c r="AA64">
        <v>22001.66</v>
      </c>
      <c r="AC64" s="56">
        <f t="shared" si="5"/>
        <v>1478548.25</v>
      </c>
      <c r="AD64" s="184">
        <f t="shared" si="6"/>
        <v>100</v>
      </c>
      <c r="AE64" s="19">
        <f t="shared" si="7"/>
        <v>1478448.25</v>
      </c>
      <c r="AF64" s="20">
        <f t="shared" si="8"/>
        <v>224058.5</v>
      </c>
      <c r="AG64" s="14">
        <f t="shared" si="9"/>
        <v>264952.59999999998</v>
      </c>
      <c r="AH64" s="24">
        <f t="shared" si="4"/>
        <v>-40894.099999999977</v>
      </c>
    </row>
    <row r="65" spans="1:34" x14ac:dyDescent="0.25">
      <c r="A65" s="1" t="s">
        <v>384</v>
      </c>
      <c r="B65" s="1" t="s">
        <v>385</v>
      </c>
      <c r="C65" s="52">
        <v>5619</v>
      </c>
      <c r="D65" s="52" t="s">
        <v>838</v>
      </c>
      <c r="E65" t="s">
        <v>2547</v>
      </c>
      <c r="F65">
        <v>634695.32999999996</v>
      </c>
      <c r="G65">
        <v>30467.35</v>
      </c>
      <c r="H65">
        <v>6656.5</v>
      </c>
      <c r="I65">
        <v>817603.29</v>
      </c>
      <c r="J65">
        <v>268210.3</v>
      </c>
      <c r="K65">
        <v>0</v>
      </c>
      <c r="L65">
        <v>43000</v>
      </c>
      <c r="M65">
        <v>61337.11</v>
      </c>
      <c r="N65">
        <v>3555.06</v>
      </c>
      <c r="P65">
        <v>-1163932.92</v>
      </c>
      <c r="Q65">
        <v>2752937.45</v>
      </c>
      <c r="R65">
        <v>314131.39</v>
      </c>
      <c r="U65">
        <v>192929.5</v>
      </c>
      <c r="W65">
        <v>259085.5</v>
      </c>
      <c r="X65">
        <v>160</v>
      </c>
      <c r="Y65">
        <v>748</v>
      </c>
      <c r="Z65">
        <v>161689.09</v>
      </c>
      <c r="AA65">
        <v>24642.23</v>
      </c>
      <c r="AC65" s="56">
        <f t="shared" si="5"/>
        <v>671819.17999999993</v>
      </c>
      <c r="AD65" s="184">
        <f t="shared" si="6"/>
        <v>107892.17</v>
      </c>
      <c r="AE65" s="19">
        <f t="shared" si="7"/>
        <v>563927.00999999989</v>
      </c>
      <c r="AF65" s="20">
        <f t="shared" si="8"/>
        <v>507060.89</v>
      </c>
      <c r="AG65" s="14">
        <f t="shared" si="9"/>
        <v>446324.81999999995</v>
      </c>
      <c r="AH65" s="24">
        <f t="shared" si="4"/>
        <v>60736.070000000065</v>
      </c>
    </row>
    <row r="66" spans="1:34" x14ac:dyDescent="0.25">
      <c r="A66" s="1" t="s">
        <v>384</v>
      </c>
      <c r="B66" s="1" t="s">
        <v>385</v>
      </c>
      <c r="C66" s="52">
        <v>5086</v>
      </c>
      <c r="D66" s="52" t="s">
        <v>839</v>
      </c>
      <c r="E66" t="s">
        <v>2548</v>
      </c>
      <c r="F66">
        <v>281138.14</v>
      </c>
      <c r="G66">
        <v>0</v>
      </c>
      <c r="H66">
        <v>129688.04</v>
      </c>
      <c r="I66">
        <v>307397.38</v>
      </c>
      <c r="J66">
        <v>446834.79</v>
      </c>
      <c r="K66">
        <v>0</v>
      </c>
      <c r="L66">
        <v>0</v>
      </c>
      <c r="M66">
        <v>144791.51</v>
      </c>
      <c r="N66">
        <v>5611.48</v>
      </c>
      <c r="P66">
        <v>-2464983.0499999998</v>
      </c>
      <c r="Q66">
        <v>3437556.74</v>
      </c>
      <c r="R66">
        <v>319414.74</v>
      </c>
      <c r="U66">
        <v>125471.5</v>
      </c>
      <c r="W66">
        <v>191142.5</v>
      </c>
      <c r="Z66">
        <v>191949.31</v>
      </c>
      <c r="AA66">
        <v>19712.759999999998</v>
      </c>
      <c r="AC66" s="56">
        <f t="shared" si="5"/>
        <v>410826.18</v>
      </c>
      <c r="AD66" s="184">
        <f t="shared" si="6"/>
        <v>150402.99000000002</v>
      </c>
      <c r="AE66" s="19">
        <f t="shared" si="7"/>
        <v>260423.18999999997</v>
      </c>
      <c r="AF66" s="20">
        <f t="shared" si="8"/>
        <v>444886.24</v>
      </c>
      <c r="AG66" s="14">
        <f t="shared" si="9"/>
        <v>402804.57</v>
      </c>
      <c r="AH66" s="24">
        <f t="shared" si="4"/>
        <v>42081.669999999984</v>
      </c>
    </row>
    <row r="67" spans="1:34" x14ac:dyDescent="0.25">
      <c r="A67" s="1" t="s">
        <v>384</v>
      </c>
      <c r="B67" s="1" t="s">
        <v>385</v>
      </c>
      <c r="C67" s="52">
        <v>7208</v>
      </c>
      <c r="D67" s="52" t="s">
        <v>840</v>
      </c>
      <c r="E67" t="s">
        <v>2549</v>
      </c>
      <c r="F67">
        <v>711194.99</v>
      </c>
      <c r="G67">
        <v>0</v>
      </c>
      <c r="H67">
        <v>122304.25</v>
      </c>
      <c r="I67">
        <v>1002753.31</v>
      </c>
      <c r="J67">
        <v>204870.84</v>
      </c>
      <c r="K67">
        <v>0</v>
      </c>
      <c r="L67">
        <v>0</v>
      </c>
      <c r="M67">
        <v>84575</v>
      </c>
      <c r="N67">
        <v>9020.7900000000009</v>
      </c>
      <c r="P67">
        <v>1070993.0900000001</v>
      </c>
      <c r="Q67">
        <v>785641.8</v>
      </c>
      <c r="R67">
        <v>297666.59999999998</v>
      </c>
      <c r="U67">
        <v>190710</v>
      </c>
      <c r="W67">
        <v>244658</v>
      </c>
      <c r="Z67">
        <v>136288.92000000001</v>
      </c>
      <c r="AA67">
        <v>16536.97</v>
      </c>
      <c r="AC67" s="56">
        <f t="shared" si="5"/>
        <v>833499.24</v>
      </c>
      <c r="AD67" s="184">
        <f t="shared" si="6"/>
        <v>93595.790000000008</v>
      </c>
      <c r="AE67" s="19">
        <f t="shared" si="7"/>
        <v>739903.45</v>
      </c>
      <c r="AF67" s="20">
        <f t="shared" si="8"/>
        <v>488376.6</v>
      </c>
      <c r="AG67" s="14">
        <f t="shared" si="9"/>
        <v>397483.89</v>
      </c>
      <c r="AH67" s="24">
        <f t="shared" si="4"/>
        <v>90892.709999999963</v>
      </c>
    </row>
    <row r="68" spans="1:34" x14ac:dyDescent="0.25">
      <c r="A68" s="1" t="s">
        <v>388</v>
      </c>
      <c r="B68" s="1" t="s">
        <v>389</v>
      </c>
      <c r="C68" s="52">
        <v>2983</v>
      </c>
      <c r="D68" s="52" t="s">
        <v>841</v>
      </c>
      <c r="E68" t="s">
        <v>2550</v>
      </c>
      <c r="F68">
        <v>155393.82999999999</v>
      </c>
      <c r="G68">
        <v>0</v>
      </c>
      <c r="H68">
        <v>130666.18</v>
      </c>
      <c r="I68">
        <v>572045.22</v>
      </c>
      <c r="J68">
        <v>634691.98</v>
      </c>
      <c r="L68">
        <v>0</v>
      </c>
      <c r="N68">
        <v>5917.04</v>
      </c>
      <c r="P68">
        <v>1719853.37</v>
      </c>
      <c r="R68">
        <v>40333.480000000003</v>
      </c>
      <c r="U68">
        <v>247618</v>
      </c>
      <c r="W68">
        <v>339830</v>
      </c>
      <c r="Z68">
        <v>151964.29</v>
      </c>
      <c r="AA68">
        <v>18071.39</v>
      </c>
      <c r="AB68">
        <v>11059</v>
      </c>
      <c r="AC68" s="56">
        <f t="shared" si="5"/>
        <v>286060.01</v>
      </c>
      <c r="AD68" s="184">
        <f t="shared" si="6"/>
        <v>5917.04</v>
      </c>
      <c r="AE68" s="19">
        <f t="shared" si="7"/>
        <v>280142.97000000003</v>
      </c>
      <c r="AF68" s="20">
        <f t="shared" si="8"/>
        <v>287951.48</v>
      </c>
      <c r="AG68" s="14">
        <f t="shared" si="9"/>
        <v>520924.68000000005</v>
      </c>
      <c r="AH68" s="24">
        <f t="shared" si="4"/>
        <v>-232973.20000000007</v>
      </c>
    </row>
    <row r="69" spans="1:34" x14ac:dyDescent="0.25">
      <c r="A69" s="1" t="s">
        <v>388</v>
      </c>
      <c r="B69" s="1" t="s">
        <v>389</v>
      </c>
      <c r="C69" s="52">
        <v>3185</v>
      </c>
      <c r="D69" s="52" t="s">
        <v>842</v>
      </c>
      <c r="E69" t="s">
        <v>2551</v>
      </c>
      <c r="F69">
        <v>622709.05000000005</v>
      </c>
      <c r="G69">
        <v>0</v>
      </c>
      <c r="H69">
        <v>50731.89</v>
      </c>
      <c r="I69">
        <v>945224.65</v>
      </c>
      <c r="J69">
        <v>327484.2</v>
      </c>
      <c r="N69">
        <v>11953.33</v>
      </c>
      <c r="P69">
        <v>2066909.56</v>
      </c>
      <c r="R69">
        <v>27282.85</v>
      </c>
      <c r="U69">
        <v>131201</v>
      </c>
      <c r="W69">
        <v>181473</v>
      </c>
      <c r="Z69">
        <v>76233</v>
      </c>
      <c r="AA69">
        <v>20503.95</v>
      </c>
      <c r="AB69">
        <v>12987</v>
      </c>
      <c r="AC69" s="56">
        <f t="shared" si="5"/>
        <v>673440.94000000006</v>
      </c>
      <c r="AD69" s="184">
        <f t="shared" si="6"/>
        <v>11953.33</v>
      </c>
      <c r="AE69" s="19">
        <f t="shared" si="7"/>
        <v>661487.6100000001</v>
      </c>
      <c r="AF69" s="20">
        <f t="shared" si="8"/>
        <v>158483.85</v>
      </c>
      <c r="AG69" s="14">
        <f t="shared" si="9"/>
        <v>291196.95</v>
      </c>
      <c r="AH69" s="24">
        <f t="shared" ref="AH69:AH83" si="10">AF69-AG69</f>
        <v>-132713.1</v>
      </c>
    </row>
    <row r="70" spans="1:34" x14ac:dyDescent="0.25">
      <c r="A70" s="1" t="s">
        <v>388</v>
      </c>
      <c r="B70" s="1" t="s">
        <v>389</v>
      </c>
      <c r="C70" s="52">
        <v>5687</v>
      </c>
      <c r="D70" s="52" t="s">
        <v>843</v>
      </c>
      <c r="E70" t="s">
        <v>2552</v>
      </c>
      <c r="F70">
        <v>285220.84999999998</v>
      </c>
      <c r="G70">
        <v>0</v>
      </c>
      <c r="H70">
        <v>71165.64</v>
      </c>
      <c r="I70">
        <v>294533.65999999997</v>
      </c>
      <c r="J70">
        <v>201012.17</v>
      </c>
      <c r="N70">
        <v>750</v>
      </c>
      <c r="P70">
        <v>1034191.55</v>
      </c>
      <c r="R70">
        <v>10706</v>
      </c>
      <c r="U70">
        <v>163429</v>
      </c>
      <c r="W70">
        <v>215769</v>
      </c>
      <c r="Z70">
        <v>125620.49</v>
      </c>
      <c r="AA70">
        <v>5048.74</v>
      </c>
      <c r="AB70">
        <v>10706</v>
      </c>
      <c r="AC70" s="56">
        <f t="shared" si="5"/>
        <v>356386.49</v>
      </c>
      <c r="AD70" s="184">
        <f t="shared" si="6"/>
        <v>750</v>
      </c>
      <c r="AE70" s="19">
        <f t="shared" si="7"/>
        <v>355636.49</v>
      </c>
      <c r="AF70" s="20">
        <f t="shared" si="8"/>
        <v>174135</v>
      </c>
      <c r="AG70" s="14">
        <f t="shared" si="9"/>
        <v>357144.23</v>
      </c>
      <c r="AH70" s="24">
        <f t="shared" si="10"/>
        <v>-183009.22999999998</v>
      </c>
    </row>
    <row r="71" spans="1:34" x14ac:dyDescent="0.25">
      <c r="A71" s="1" t="s">
        <v>388</v>
      </c>
      <c r="B71" s="1" t="s">
        <v>389</v>
      </c>
      <c r="C71" s="52">
        <v>5400</v>
      </c>
      <c r="D71" s="52" t="s">
        <v>844</v>
      </c>
      <c r="E71" t="s">
        <v>2553</v>
      </c>
      <c r="F71">
        <v>965068.05</v>
      </c>
      <c r="G71">
        <v>0</v>
      </c>
      <c r="H71">
        <v>42046.61</v>
      </c>
      <c r="I71">
        <v>4010301.2</v>
      </c>
      <c r="J71">
        <v>223159.96</v>
      </c>
      <c r="L71">
        <v>15680</v>
      </c>
      <c r="N71">
        <v>5.4</v>
      </c>
      <c r="P71">
        <v>5390526.1500000004</v>
      </c>
      <c r="R71">
        <v>43675.91</v>
      </c>
      <c r="T71">
        <v>4669.47</v>
      </c>
      <c r="U71">
        <v>174548.5</v>
      </c>
      <c r="W71">
        <v>209080.5</v>
      </c>
      <c r="Z71">
        <v>148669.24</v>
      </c>
      <c r="AA71">
        <v>27559.87</v>
      </c>
      <c r="AB71">
        <v>3220</v>
      </c>
      <c r="AC71" s="56">
        <f t="shared" si="5"/>
        <v>1007114.66</v>
      </c>
      <c r="AD71" s="184">
        <f t="shared" si="6"/>
        <v>15685.4</v>
      </c>
      <c r="AE71" s="19">
        <f t="shared" si="7"/>
        <v>991429.26</v>
      </c>
      <c r="AF71" s="20">
        <f t="shared" si="8"/>
        <v>222893.88</v>
      </c>
      <c r="AG71" s="14">
        <f t="shared" si="9"/>
        <v>388529.61</v>
      </c>
      <c r="AH71" s="24">
        <f t="shared" si="10"/>
        <v>-165635.72999999998</v>
      </c>
    </row>
    <row r="72" spans="1:34" x14ac:dyDescent="0.25">
      <c r="A72" s="1" t="s">
        <v>388</v>
      </c>
      <c r="B72" s="1" t="s">
        <v>389</v>
      </c>
      <c r="C72" s="52">
        <v>9957</v>
      </c>
      <c r="D72" s="52" t="s">
        <v>845</v>
      </c>
      <c r="E72" t="s">
        <v>2554</v>
      </c>
      <c r="F72">
        <v>585774.02</v>
      </c>
      <c r="G72">
        <v>0</v>
      </c>
      <c r="H72">
        <v>18000</v>
      </c>
      <c r="I72">
        <v>1889797.59</v>
      </c>
      <c r="J72">
        <v>315000.2</v>
      </c>
      <c r="M72">
        <v>0</v>
      </c>
      <c r="N72">
        <v>2889.79</v>
      </c>
      <c r="P72">
        <v>2993520.51</v>
      </c>
      <c r="R72">
        <v>60288.05</v>
      </c>
      <c r="U72">
        <v>442736</v>
      </c>
      <c r="W72">
        <v>503247</v>
      </c>
      <c r="X72">
        <v>320</v>
      </c>
      <c r="Y72">
        <v>1107</v>
      </c>
      <c r="Z72">
        <v>131243.24</v>
      </c>
      <c r="AA72">
        <v>29552.3</v>
      </c>
      <c r="AB72">
        <v>25393</v>
      </c>
      <c r="AC72" s="56">
        <f t="shared" si="5"/>
        <v>603774.02</v>
      </c>
      <c r="AD72" s="184">
        <f t="shared" si="6"/>
        <v>2889.79</v>
      </c>
      <c r="AE72" s="19">
        <f t="shared" si="7"/>
        <v>600884.23</v>
      </c>
      <c r="AF72" s="20">
        <f t="shared" si="8"/>
        <v>503024.05</v>
      </c>
      <c r="AG72" s="14">
        <f t="shared" si="9"/>
        <v>690862.54</v>
      </c>
      <c r="AH72" s="24">
        <f t="shared" si="10"/>
        <v>-187838.49000000005</v>
      </c>
    </row>
    <row r="73" spans="1:34" x14ac:dyDescent="0.25">
      <c r="A73" s="1" t="s">
        <v>388</v>
      </c>
      <c r="B73" s="1" t="s">
        <v>389</v>
      </c>
      <c r="C73" s="52">
        <v>2898</v>
      </c>
      <c r="D73" s="52" t="s">
        <v>846</v>
      </c>
      <c r="E73" t="s">
        <v>2555</v>
      </c>
      <c r="F73">
        <v>518838.88</v>
      </c>
      <c r="G73">
        <v>0</v>
      </c>
      <c r="H73">
        <v>68381.8</v>
      </c>
      <c r="I73">
        <v>411919.52</v>
      </c>
      <c r="J73">
        <v>423883.08</v>
      </c>
      <c r="N73">
        <v>8035</v>
      </c>
      <c r="P73">
        <v>1618568.06</v>
      </c>
      <c r="R73">
        <v>53175.35</v>
      </c>
      <c r="T73">
        <v>2726.08</v>
      </c>
      <c r="U73">
        <v>94489.5</v>
      </c>
      <c r="W73">
        <v>164384.5</v>
      </c>
      <c r="Z73">
        <v>167852.77</v>
      </c>
      <c r="AA73">
        <v>15990.44</v>
      </c>
      <c r="AB73">
        <v>5743</v>
      </c>
      <c r="AC73" s="56">
        <f t="shared" si="5"/>
        <v>587220.68000000005</v>
      </c>
      <c r="AD73" s="184">
        <f t="shared" si="6"/>
        <v>8035</v>
      </c>
      <c r="AE73" s="19">
        <f t="shared" si="7"/>
        <v>579185.68000000005</v>
      </c>
      <c r="AF73" s="20">
        <f t="shared" si="8"/>
        <v>150390.93</v>
      </c>
      <c r="AG73" s="14">
        <f t="shared" si="9"/>
        <v>353970.71</v>
      </c>
      <c r="AH73" s="24">
        <f t="shared" si="10"/>
        <v>-203579.78000000003</v>
      </c>
    </row>
    <row r="74" spans="1:34" x14ac:dyDescent="0.25">
      <c r="A74" s="1" t="s">
        <v>388</v>
      </c>
      <c r="B74" s="1" t="s">
        <v>389</v>
      </c>
      <c r="C74" s="52">
        <v>3080</v>
      </c>
      <c r="D74" s="52" t="s">
        <v>847</v>
      </c>
      <c r="E74" t="s">
        <v>2556</v>
      </c>
      <c r="F74">
        <v>277865.27</v>
      </c>
      <c r="G74">
        <v>0</v>
      </c>
      <c r="H74">
        <v>4074.51</v>
      </c>
      <c r="I74">
        <v>708403.98</v>
      </c>
      <c r="J74">
        <v>308231.12</v>
      </c>
      <c r="K74">
        <v>162</v>
      </c>
      <c r="L74">
        <v>4687.8100000000004</v>
      </c>
      <c r="N74">
        <v>34210.379999999997</v>
      </c>
      <c r="P74">
        <v>1381781.71</v>
      </c>
      <c r="R74">
        <v>29038.79</v>
      </c>
      <c r="U74">
        <v>67193</v>
      </c>
      <c r="W74">
        <v>152174</v>
      </c>
      <c r="Z74">
        <v>42803.43</v>
      </c>
      <c r="AA74">
        <v>17864.38</v>
      </c>
      <c r="AB74">
        <v>5657</v>
      </c>
      <c r="AC74" s="56">
        <f t="shared" si="5"/>
        <v>281939.78000000003</v>
      </c>
      <c r="AD74" s="184">
        <f t="shared" si="6"/>
        <v>39060.189999999995</v>
      </c>
      <c r="AE74" s="19">
        <f t="shared" si="7"/>
        <v>242879.59000000003</v>
      </c>
      <c r="AF74" s="20">
        <f t="shared" si="8"/>
        <v>96231.790000000008</v>
      </c>
      <c r="AG74" s="14">
        <f t="shared" si="9"/>
        <v>218498.81</v>
      </c>
      <c r="AH74" s="24">
        <f t="shared" si="10"/>
        <v>-122267.01999999999</v>
      </c>
    </row>
    <row r="75" spans="1:34" x14ac:dyDescent="0.25">
      <c r="A75" s="1" t="s">
        <v>392</v>
      </c>
      <c r="B75" s="1" t="s">
        <v>393</v>
      </c>
      <c r="C75" s="52">
        <v>5394</v>
      </c>
      <c r="D75" s="52" t="s">
        <v>848</v>
      </c>
      <c r="E75" t="s">
        <v>2557</v>
      </c>
      <c r="F75">
        <v>731234.14</v>
      </c>
      <c r="G75">
        <v>133557.4</v>
      </c>
      <c r="H75">
        <v>22773.27</v>
      </c>
      <c r="I75">
        <v>1094675.6499999999</v>
      </c>
      <c r="J75">
        <v>699625.66</v>
      </c>
      <c r="L75">
        <v>10662.51</v>
      </c>
      <c r="N75">
        <v>2822.38</v>
      </c>
      <c r="P75">
        <v>2577097.9900000002</v>
      </c>
      <c r="R75">
        <v>271187</v>
      </c>
      <c r="U75">
        <v>148877.5</v>
      </c>
      <c r="W75">
        <v>225311.5</v>
      </c>
      <c r="X75">
        <v>560</v>
      </c>
      <c r="Y75">
        <v>2336</v>
      </c>
      <c r="Z75">
        <v>40165.51</v>
      </c>
      <c r="AA75">
        <v>60408.25</v>
      </c>
      <c r="AC75" s="56">
        <f t="shared" si="5"/>
        <v>887564.81</v>
      </c>
      <c r="AD75" s="184">
        <f t="shared" si="6"/>
        <v>13484.89</v>
      </c>
      <c r="AE75" s="19">
        <f t="shared" si="7"/>
        <v>874079.92</v>
      </c>
      <c r="AF75" s="20">
        <f t="shared" si="8"/>
        <v>420064.5</v>
      </c>
      <c r="AG75" s="14">
        <f t="shared" si="9"/>
        <v>328781.26</v>
      </c>
      <c r="AH75" s="24">
        <f t="shared" si="10"/>
        <v>91283.239999999991</v>
      </c>
    </row>
    <row r="76" spans="1:34" x14ac:dyDescent="0.25">
      <c r="A76" s="1" t="s">
        <v>392</v>
      </c>
      <c r="B76" s="1" t="s">
        <v>393</v>
      </c>
      <c r="C76" s="52">
        <v>6493</v>
      </c>
      <c r="D76" s="52" t="s">
        <v>849</v>
      </c>
      <c r="E76" t="s">
        <v>2558</v>
      </c>
      <c r="F76">
        <v>474520.97</v>
      </c>
      <c r="G76">
        <v>137552.78</v>
      </c>
      <c r="H76">
        <v>159901.21</v>
      </c>
      <c r="I76">
        <v>627300.87</v>
      </c>
      <c r="J76">
        <v>434921.47</v>
      </c>
      <c r="L76">
        <v>22755</v>
      </c>
      <c r="N76">
        <v>2797.03</v>
      </c>
      <c r="P76">
        <v>2030290.67</v>
      </c>
      <c r="R76">
        <v>5572.8</v>
      </c>
      <c r="U76">
        <v>206818.5</v>
      </c>
      <c r="W76">
        <v>300463.5</v>
      </c>
      <c r="X76">
        <v>1000</v>
      </c>
      <c r="Y76">
        <v>4168</v>
      </c>
      <c r="Z76">
        <v>89914.36</v>
      </c>
      <c r="AA76">
        <v>36376.94</v>
      </c>
      <c r="AB76">
        <v>2113.9</v>
      </c>
      <c r="AC76" s="56">
        <f t="shared" si="5"/>
        <v>771974.96</v>
      </c>
      <c r="AD76" s="184">
        <f t="shared" si="6"/>
        <v>25552.03</v>
      </c>
      <c r="AE76" s="19">
        <f t="shared" si="7"/>
        <v>746422.92999999993</v>
      </c>
      <c r="AF76" s="20">
        <f t="shared" si="8"/>
        <v>212391.3</v>
      </c>
      <c r="AG76" s="14">
        <f t="shared" si="9"/>
        <v>434036.7</v>
      </c>
      <c r="AH76" s="24">
        <f t="shared" si="10"/>
        <v>-221645.40000000002</v>
      </c>
    </row>
    <row r="77" spans="1:34" x14ac:dyDescent="0.25">
      <c r="A77" s="1" t="s">
        <v>392</v>
      </c>
      <c r="B77" s="1" t="s">
        <v>393</v>
      </c>
      <c r="C77" s="52">
        <v>2652</v>
      </c>
      <c r="D77" s="52" t="s">
        <v>850</v>
      </c>
      <c r="E77" t="s">
        <v>2559</v>
      </c>
      <c r="F77">
        <v>568639.73</v>
      </c>
      <c r="G77">
        <v>1835</v>
      </c>
      <c r="H77">
        <v>21100</v>
      </c>
      <c r="I77">
        <v>2091.2800000000002</v>
      </c>
      <c r="J77">
        <v>81009.45</v>
      </c>
      <c r="L77">
        <v>11467.6</v>
      </c>
      <c r="N77">
        <v>0</v>
      </c>
      <c r="P77">
        <v>663442.71</v>
      </c>
      <c r="R77">
        <v>89511.6</v>
      </c>
      <c r="U77">
        <v>79058</v>
      </c>
      <c r="W77">
        <v>101602</v>
      </c>
      <c r="X77">
        <v>1820</v>
      </c>
      <c r="Y77">
        <v>2040</v>
      </c>
      <c r="Z77">
        <v>56995.199999999997</v>
      </c>
      <c r="AA77">
        <v>6347.25</v>
      </c>
      <c r="AC77" s="56">
        <f t="shared" ref="AC77:AC86" si="11">SUM(F77:H77)</f>
        <v>591574.73</v>
      </c>
      <c r="AD77" s="184">
        <f t="shared" ref="AD77:AD86" si="12">SUM(K77:N77)</f>
        <v>11467.6</v>
      </c>
      <c r="AE77" s="19">
        <f t="shared" ref="AE77:AE86" si="13">AC77-AD77</f>
        <v>580107.13</v>
      </c>
      <c r="AF77" s="20">
        <f t="shared" ref="AF77:AF86" si="14">SUM(R77:V77)</f>
        <v>168569.60000000001</v>
      </c>
      <c r="AG77" s="14">
        <f t="shared" ref="AG77:AG86" si="15">SUM(W77:AB77)</f>
        <v>168804.45</v>
      </c>
      <c r="AH77" s="24">
        <f t="shared" si="10"/>
        <v>-234.85000000000582</v>
      </c>
    </row>
    <row r="78" spans="1:34" x14ac:dyDescent="0.25">
      <c r="A78" s="1" t="s">
        <v>392</v>
      </c>
      <c r="B78" s="1" t="s">
        <v>393</v>
      </c>
      <c r="C78" s="52">
        <v>5048</v>
      </c>
      <c r="D78" s="52" t="s">
        <v>851</v>
      </c>
      <c r="E78" t="s">
        <v>2560</v>
      </c>
      <c r="F78">
        <v>534362.35</v>
      </c>
      <c r="G78">
        <v>118616.82</v>
      </c>
      <c r="H78">
        <v>38950</v>
      </c>
      <c r="I78">
        <v>460967.52</v>
      </c>
      <c r="J78">
        <v>62265.34</v>
      </c>
      <c r="L78">
        <v>15906</v>
      </c>
      <c r="N78">
        <v>2276.6999999999998</v>
      </c>
      <c r="P78">
        <v>1185177</v>
      </c>
      <c r="R78">
        <v>161705.29999999999</v>
      </c>
      <c r="U78">
        <v>191439.5</v>
      </c>
      <c r="W78">
        <v>251559.5</v>
      </c>
      <c r="X78">
        <v>320</v>
      </c>
      <c r="Y78">
        <v>1160</v>
      </c>
      <c r="Z78">
        <v>72879.259999999995</v>
      </c>
      <c r="AA78">
        <v>15073.71</v>
      </c>
      <c r="AB78">
        <v>350</v>
      </c>
      <c r="AC78" s="56">
        <f t="shared" si="11"/>
        <v>691929.16999999993</v>
      </c>
      <c r="AD78" s="184">
        <f t="shared" si="12"/>
        <v>18182.7</v>
      </c>
      <c r="AE78" s="19">
        <f t="shared" si="13"/>
        <v>673746.47</v>
      </c>
      <c r="AF78" s="20">
        <f t="shared" si="14"/>
        <v>353144.8</v>
      </c>
      <c r="AG78" s="14">
        <f t="shared" si="15"/>
        <v>341342.47000000003</v>
      </c>
      <c r="AH78" s="24">
        <f t="shared" si="10"/>
        <v>11802.329999999958</v>
      </c>
    </row>
    <row r="79" spans="1:34" x14ac:dyDescent="0.25">
      <c r="A79" s="1" t="s">
        <v>392</v>
      </c>
      <c r="B79" s="1" t="s">
        <v>393</v>
      </c>
      <c r="C79" s="52">
        <v>4607</v>
      </c>
      <c r="D79" s="52" t="s">
        <v>852</v>
      </c>
      <c r="E79" t="s">
        <v>2561</v>
      </c>
      <c r="F79">
        <v>1060821.1499999999</v>
      </c>
      <c r="G79">
        <v>118672.49</v>
      </c>
      <c r="H79">
        <v>2000</v>
      </c>
      <c r="I79">
        <v>1257942.71</v>
      </c>
      <c r="J79">
        <v>570769.38</v>
      </c>
      <c r="L79">
        <v>11722</v>
      </c>
      <c r="N79">
        <v>2157.14</v>
      </c>
      <c r="P79">
        <v>3015015.68</v>
      </c>
      <c r="R79">
        <v>154269.5</v>
      </c>
      <c r="U79">
        <v>160618.5</v>
      </c>
      <c r="W79">
        <v>210530.5</v>
      </c>
      <c r="X79">
        <v>800</v>
      </c>
      <c r="Y79">
        <v>2968</v>
      </c>
      <c r="Z79">
        <v>81046.2</v>
      </c>
      <c r="AA79">
        <v>32806.89</v>
      </c>
      <c r="AB79">
        <v>5425.5</v>
      </c>
      <c r="AC79" s="56">
        <f t="shared" si="11"/>
        <v>1181493.6399999999</v>
      </c>
      <c r="AD79" s="184">
        <f t="shared" si="12"/>
        <v>13879.14</v>
      </c>
      <c r="AE79" s="19">
        <f t="shared" si="13"/>
        <v>1167614.5</v>
      </c>
      <c r="AF79" s="20">
        <f t="shared" si="14"/>
        <v>314888</v>
      </c>
      <c r="AG79" s="14">
        <f t="shared" si="15"/>
        <v>333577.09000000003</v>
      </c>
      <c r="AH79" s="24">
        <f t="shared" si="10"/>
        <v>-18689.090000000026</v>
      </c>
    </row>
    <row r="80" spans="1:34" x14ac:dyDescent="0.25">
      <c r="A80" s="1" t="s">
        <v>392</v>
      </c>
      <c r="B80" s="1" t="s">
        <v>393</v>
      </c>
      <c r="C80" s="52">
        <v>3828</v>
      </c>
      <c r="D80" s="52" t="s">
        <v>853</v>
      </c>
      <c r="E80" t="s">
        <v>2562</v>
      </c>
      <c r="F80">
        <v>1191768.22</v>
      </c>
      <c r="G80">
        <v>179373.88</v>
      </c>
      <c r="H80">
        <v>11000</v>
      </c>
      <c r="I80">
        <v>85249.2</v>
      </c>
      <c r="J80">
        <v>238108.23</v>
      </c>
      <c r="L80">
        <v>12200</v>
      </c>
      <c r="N80">
        <v>0</v>
      </c>
      <c r="P80">
        <v>1656558.1</v>
      </c>
      <c r="R80">
        <v>140724</v>
      </c>
      <c r="U80">
        <v>109140.5</v>
      </c>
      <c r="W80">
        <v>118811.5</v>
      </c>
      <c r="X80">
        <v>720</v>
      </c>
      <c r="Y80">
        <v>2292</v>
      </c>
      <c r="Z80">
        <v>80181.820000000007</v>
      </c>
      <c r="AA80">
        <v>10712.75</v>
      </c>
      <c r="AB80">
        <v>405</v>
      </c>
      <c r="AC80" s="56">
        <f t="shared" si="11"/>
        <v>1382142.1</v>
      </c>
      <c r="AD80" s="184">
        <f t="shared" si="12"/>
        <v>12200</v>
      </c>
      <c r="AE80" s="19">
        <f t="shared" si="13"/>
        <v>1369942.1</v>
      </c>
      <c r="AF80" s="20">
        <f t="shared" si="14"/>
        <v>249864.5</v>
      </c>
      <c r="AG80" s="14">
        <f t="shared" si="15"/>
        <v>213123.07</v>
      </c>
      <c r="AH80" s="24">
        <f t="shared" si="10"/>
        <v>36741.429999999993</v>
      </c>
    </row>
    <row r="81" spans="1:34" x14ac:dyDescent="0.25">
      <c r="A81" s="1" t="s">
        <v>396</v>
      </c>
      <c r="B81" s="1" t="s">
        <v>397</v>
      </c>
      <c r="C81" s="52">
        <v>1142</v>
      </c>
      <c r="D81" s="52" t="s">
        <v>854</v>
      </c>
      <c r="E81" t="s">
        <v>2563</v>
      </c>
      <c r="F81">
        <v>100977.85</v>
      </c>
      <c r="G81">
        <v>0</v>
      </c>
      <c r="H81">
        <v>11494.31</v>
      </c>
      <c r="I81">
        <v>231703.13</v>
      </c>
      <c r="J81">
        <v>156742.12</v>
      </c>
      <c r="L81">
        <v>2000</v>
      </c>
      <c r="N81">
        <v>0</v>
      </c>
      <c r="P81">
        <v>251100.52</v>
      </c>
      <c r="Q81">
        <v>300000</v>
      </c>
      <c r="R81">
        <v>6715.43</v>
      </c>
      <c r="U81">
        <v>38864</v>
      </c>
      <c r="W81">
        <v>78482</v>
      </c>
      <c r="X81">
        <v>3784</v>
      </c>
      <c r="Z81">
        <v>6057.92</v>
      </c>
      <c r="AA81">
        <v>9438.6200000000008</v>
      </c>
      <c r="AC81" s="56">
        <f t="shared" si="11"/>
        <v>112472.16</v>
      </c>
      <c r="AD81" s="184">
        <f t="shared" si="12"/>
        <v>2000</v>
      </c>
      <c r="AE81" s="19">
        <f t="shared" si="13"/>
        <v>110472.16</v>
      </c>
      <c r="AF81" s="20">
        <f t="shared" si="14"/>
        <v>45579.43</v>
      </c>
      <c r="AG81" s="14">
        <f t="shared" si="15"/>
        <v>97762.54</v>
      </c>
      <c r="AH81" s="24">
        <f t="shared" si="10"/>
        <v>-52183.109999999993</v>
      </c>
    </row>
    <row r="82" spans="1:34" x14ac:dyDescent="0.25">
      <c r="A82" s="1" t="s">
        <v>396</v>
      </c>
      <c r="B82" s="1" t="s">
        <v>397</v>
      </c>
      <c r="C82" s="52">
        <v>1176</v>
      </c>
      <c r="D82" s="52" t="s">
        <v>855</v>
      </c>
      <c r="E82" t="s">
        <v>2564</v>
      </c>
      <c r="F82">
        <v>346048.09</v>
      </c>
      <c r="G82">
        <v>0</v>
      </c>
      <c r="H82">
        <v>12350.73</v>
      </c>
      <c r="I82">
        <v>552399.82999999996</v>
      </c>
      <c r="J82">
        <v>90740.97</v>
      </c>
      <c r="L82">
        <v>0</v>
      </c>
      <c r="N82">
        <v>0</v>
      </c>
      <c r="P82">
        <v>-769235.34</v>
      </c>
      <c r="Q82">
        <v>1891769.64</v>
      </c>
      <c r="R82">
        <v>0</v>
      </c>
      <c r="U82">
        <v>94745</v>
      </c>
      <c r="W82">
        <v>142582</v>
      </c>
      <c r="X82">
        <v>1664</v>
      </c>
      <c r="Z82">
        <v>20794.45</v>
      </c>
      <c r="AA82">
        <v>50699.23</v>
      </c>
      <c r="AC82" s="56">
        <f t="shared" si="11"/>
        <v>358398.82</v>
      </c>
      <c r="AD82" s="184">
        <f t="shared" si="12"/>
        <v>0</v>
      </c>
      <c r="AE82" s="19">
        <f t="shared" si="13"/>
        <v>358398.82</v>
      </c>
      <c r="AF82" s="20">
        <f t="shared" si="14"/>
        <v>94745</v>
      </c>
      <c r="AG82" s="14">
        <f t="shared" si="15"/>
        <v>215739.68000000002</v>
      </c>
      <c r="AH82" s="24">
        <f t="shared" si="10"/>
        <v>-120994.68000000002</v>
      </c>
    </row>
    <row r="83" spans="1:34" x14ac:dyDescent="0.25">
      <c r="A83" s="1" t="s">
        <v>396</v>
      </c>
      <c r="B83" s="1" t="s">
        <v>397</v>
      </c>
      <c r="C83" s="52">
        <v>2332</v>
      </c>
      <c r="D83" s="52" t="s">
        <v>856</v>
      </c>
      <c r="E83" t="s">
        <v>2565</v>
      </c>
      <c r="F83">
        <v>134633</v>
      </c>
      <c r="G83">
        <v>0</v>
      </c>
      <c r="H83">
        <v>2577.98</v>
      </c>
      <c r="I83">
        <v>656476.85</v>
      </c>
      <c r="J83">
        <v>534118.25</v>
      </c>
      <c r="L83">
        <v>0</v>
      </c>
      <c r="N83">
        <v>0</v>
      </c>
      <c r="P83">
        <v>-455401.26</v>
      </c>
      <c r="Q83">
        <v>1862215.28</v>
      </c>
      <c r="R83">
        <v>2987.62</v>
      </c>
      <c r="U83">
        <v>135410.5</v>
      </c>
      <c r="W83">
        <v>191631.5</v>
      </c>
      <c r="Z83">
        <v>8000.5</v>
      </c>
      <c r="AA83">
        <v>17774.060000000001</v>
      </c>
      <c r="AC83" s="56">
        <f t="shared" si="11"/>
        <v>137210.98000000001</v>
      </c>
      <c r="AD83" s="184">
        <f t="shared" si="12"/>
        <v>0</v>
      </c>
      <c r="AE83" s="19">
        <f t="shared" si="13"/>
        <v>137210.98000000001</v>
      </c>
      <c r="AF83" s="20">
        <f t="shared" si="14"/>
        <v>138398.12</v>
      </c>
      <c r="AG83" s="14">
        <f t="shared" si="15"/>
        <v>217406.06</v>
      </c>
      <c r="AH83" s="24">
        <f t="shared" si="10"/>
        <v>-79007.94</v>
      </c>
    </row>
    <row r="84" spans="1:34" x14ac:dyDescent="0.25">
      <c r="A84" s="1" t="s">
        <v>396</v>
      </c>
      <c r="B84" s="1" t="s">
        <v>397</v>
      </c>
      <c r="C84" s="52">
        <v>2410</v>
      </c>
      <c r="D84" s="52" t="s">
        <v>857</v>
      </c>
      <c r="E84" t="s">
        <v>2566</v>
      </c>
      <c r="F84">
        <v>107939.03</v>
      </c>
      <c r="G84">
        <v>0</v>
      </c>
      <c r="H84">
        <v>22311.119999999999</v>
      </c>
      <c r="I84">
        <v>170504.12</v>
      </c>
      <c r="J84">
        <v>112167.58</v>
      </c>
      <c r="L84">
        <v>0</v>
      </c>
      <c r="N84">
        <v>0</v>
      </c>
      <c r="P84">
        <v>-1528618.89</v>
      </c>
      <c r="Q84">
        <v>2000000</v>
      </c>
      <c r="R84">
        <v>1000</v>
      </c>
      <c r="U84">
        <v>164374</v>
      </c>
      <c r="W84">
        <v>201825</v>
      </c>
      <c r="X84">
        <v>7172</v>
      </c>
      <c r="Z84">
        <v>6077.78</v>
      </c>
      <c r="AA84">
        <v>8758.48</v>
      </c>
      <c r="AC84" s="56">
        <f t="shared" si="11"/>
        <v>130250.15</v>
      </c>
      <c r="AD84" s="184">
        <f t="shared" si="12"/>
        <v>0</v>
      </c>
      <c r="AE84" s="19">
        <f t="shared" si="13"/>
        <v>130250.15</v>
      </c>
      <c r="AF84" s="20">
        <f t="shared" si="14"/>
        <v>165374</v>
      </c>
      <c r="AG84" s="14">
        <f t="shared" si="15"/>
        <v>223833.26</v>
      </c>
      <c r="AH84" s="24">
        <f>AF84-AG84</f>
        <v>-58459.260000000009</v>
      </c>
    </row>
    <row r="85" spans="1:34" x14ac:dyDescent="0.25">
      <c r="A85" s="1" t="s">
        <v>396</v>
      </c>
      <c r="B85" s="1" t="s">
        <v>397</v>
      </c>
      <c r="C85" s="52">
        <v>3521</v>
      </c>
      <c r="D85" s="52" t="s">
        <v>858</v>
      </c>
      <c r="E85" t="s">
        <v>2567</v>
      </c>
      <c r="F85">
        <v>84602.38</v>
      </c>
      <c r="G85">
        <v>0</v>
      </c>
      <c r="H85">
        <v>44197.63</v>
      </c>
      <c r="I85">
        <v>3107832.74</v>
      </c>
      <c r="J85">
        <v>966577.37</v>
      </c>
      <c r="L85">
        <v>0</v>
      </c>
      <c r="N85">
        <v>9085.56</v>
      </c>
      <c r="P85">
        <v>307053.34000000003</v>
      </c>
      <c r="Q85">
        <v>4000000</v>
      </c>
      <c r="R85">
        <v>20042.849999999999</v>
      </c>
      <c r="U85">
        <v>164374</v>
      </c>
      <c r="W85">
        <v>206884</v>
      </c>
      <c r="X85">
        <v>17760</v>
      </c>
      <c r="Z85">
        <v>38519.370000000003</v>
      </c>
      <c r="AA85">
        <v>34182.26</v>
      </c>
      <c r="AC85" s="56">
        <f t="shared" si="11"/>
        <v>128800.01000000001</v>
      </c>
      <c r="AD85" s="184">
        <f t="shared" si="12"/>
        <v>9085.56</v>
      </c>
      <c r="AE85" s="19">
        <f t="shared" si="13"/>
        <v>119714.45000000001</v>
      </c>
      <c r="AF85" s="20">
        <f t="shared" si="14"/>
        <v>184416.85</v>
      </c>
      <c r="AG85" s="14">
        <f t="shared" si="15"/>
        <v>297345.63</v>
      </c>
      <c r="AH85" s="24">
        <f t="shared" ref="AH85:AH86" si="16">AF85-AG85</f>
        <v>-112928.78</v>
      </c>
    </row>
    <row r="86" spans="1:34" x14ac:dyDescent="0.25">
      <c r="AC86" s="56">
        <f t="shared" si="11"/>
        <v>0</v>
      </c>
      <c r="AD86" s="184">
        <f t="shared" si="12"/>
        <v>0</v>
      </c>
      <c r="AE86" s="19">
        <f t="shared" si="13"/>
        <v>0</v>
      </c>
      <c r="AF86" s="20">
        <f t="shared" si="14"/>
        <v>0</v>
      </c>
      <c r="AG86" s="14">
        <f t="shared" si="15"/>
        <v>0</v>
      </c>
      <c r="AH86" s="24">
        <f t="shared" si="16"/>
        <v>0</v>
      </c>
    </row>
    <row r="87" spans="1:34" x14ac:dyDescent="0.25">
      <c r="AC87" s="39"/>
      <c r="AD87" s="27"/>
      <c r="AE87" s="24"/>
      <c r="AF87" s="22"/>
      <c r="AG87" s="21"/>
    </row>
    <row r="88" spans="1:34" x14ac:dyDescent="0.25">
      <c r="AC88" s="39"/>
      <c r="AD88" s="27"/>
      <c r="AE88" s="24"/>
      <c r="AF88" s="22"/>
      <c r="AG88" s="21"/>
    </row>
    <row r="89" spans="1:34" x14ac:dyDescent="0.25">
      <c r="AC89" s="39"/>
      <c r="AD89" s="27"/>
      <c r="AE89" s="24"/>
      <c r="AF89" s="22"/>
      <c r="AG89" s="21"/>
    </row>
    <row r="90" spans="1:34" x14ac:dyDescent="0.25">
      <c r="AC90" s="39"/>
      <c r="AD90" s="27"/>
      <c r="AE90" s="24"/>
      <c r="AF90" s="22"/>
      <c r="AG90" s="21"/>
    </row>
    <row r="91" spans="1:34" x14ac:dyDescent="0.25">
      <c r="AC91" s="39"/>
      <c r="AD91" s="27"/>
      <c r="AE91" s="24"/>
      <c r="AF91" s="22"/>
      <c r="AG91" s="21"/>
    </row>
    <row r="92" spans="1:34" x14ac:dyDescent="0.25">
      <c r="AC92" s="39"/>
      <c r="AD92" s="27"/>
      <c r="AE92" s="24"/>
      <c r="AF92" s="22"/>
      <c r="AG92" s="21"/>
    </row>
    <row r="93" spans="1:34" x14ac:dyDescent="0.25">
      <c r="AC93" s="39"/>
      <c r="AD93" s="27"/>
      <c r="AE93" s="24"/>
      <c r="AF93" s="22"/>
      <c r="AG93" s="21"/>
    </row>
    <row r="94" spans="1:34" x14ac:dyDescent="0.25">
      <c r="AC94" s="39"/>
      <c r="AD94" s="27"/>
      <c r="AE94" s="24"/>
      <c r="AF94" s="22"/>
      <c r="AG94" s="21"/>
    </row>
    <row r="95" spans="1:34" x14ac:dyDescent="0.25">
      <c r="AC95" s="39"/>
      <c r="AD95" s="27"/>
      <c r="AE95" s="24"/>
      <c r="AF95" s="22"/>
      <c r="AG95" s="21"/>
    </row>
    <row r="96" spans="1:34" x14ac:dyDescent="0.25">
      <c r="AC96" s="39"/>
      <c r="AD96" s="27"/>
      <c r="AE96" s="24"/>
      <c r="AF96" s="22"/>
      <c r="AG96" s="21"/>
    </row>
    <row r="97" spans="29:33" x14ac:dyDescent="0.25">
      <c r="AC97" s="39"/>
      <c r="AD97" s="27"/>
      <c r="AE97" s="24"/>
      <c r="AF97" s="22"/>
      <c r="AG97" s="21"/>
    </row>
    <row r="98" spans="29:33" x14ac:dyDescent="0.25">
      <c r="AC98" s="39"/>
      <c r="AD98" s="27"/>
      <c r="AE98" s="24"/>
      <c r="AF98" s="22"/>
      <c r="AG98" s="21"/>
    </row>
    <row r="99" spans="29:33" x14ac:dyDescent="0.25">
      <c r="AC99" s="39"/>
      <c r="AD99" s="27"/>
      <c r="AE99" s="24"/>
      <c r="AF99" s="22"/>
      <c r="AG99" s="21"/>
    </row>
    <row r="100" spans="29:33" x14ac:dyDescent="0.25">
      <c r="AC100" s="39"/>
      <c r="AD100" s="27"/>
      <c r="AE100" s="24"/>
      <c r="AF100" s="22"/>
      <c r="AG100" s="21"/>
    </row>
    <row r="101" spans="29:33" x14ac:dyDescent="0.25">
      <c r="AC101" s="39"/>
      <c r="AD101" s="27"/>
      <c r="AE101" s="24"/>
      <c r="AF101" s="22"/>
      <c r="AG101" s="21"/>
    </row>
    <row r="102" spans="29:33" x14ac:dyDescent="0.25">
      <c r="AC102" s="39"/>
      <c r="AD102" s="27"/>
      <c r="AE102" s="24"/>
      <c r="AF102" s="22"/>
      <c r="AG102" s="21"/>
    </row>
    <row r="103" spans="29:33" x14ac:dyDescent="0.25">
      <c r="AC103" s="39"/>
      <c r="AD103" s="27"/>
      <c r="AE103" s="24"/>
      <c r="AF103" s="22"/>
      <c r="AG103" s="21"/>
    </row>
    <row r="104" spans="29:33" x14ac:dyDescent="0.25">
      <c r="AC104" s="39"/>
      <c r="AD104" s="27"/>
      <c r="AE104" s="24"/>
      <c r="AF104" s="22"/>
      <c r="AG104" s="21"/>
    </row>
    <row r="105" spans="29:33" x14ac:dyDescent="0.25">
      <c r="AC105" s="39"/>
      <c r="AD105" s="27"/>
      <c r="AE105" s="24"/>
      <c r="AF105" s="22"/>
      <c r="AG105" s="21"/>
    </row>
    <row r="106" spans="29:33" x14ac:dyDescent="0.25">
      <c r="AC106" s="39"/>
      <c r="AD106" s="27"/>
      <c r="AE106" s="24"/>
      <c r="AF106" s="22"/>
      <c r="AG106" s="21"/>
    </row>
    <row r="107" spans="29:33" x14ac:dyDescent="0.25">
      <c r="AC107" s="39"/>
      <c r="AD107" s="27"/>
      <c r="AE107" s="24"/>
      <c r="AF107" s="22"/>
      <c r="AG107" s="21"/>
    </row>
    <row r="108" spans="29:33" x14ac:dyDescent="0.25">
      <c r="AC108" s="39"/>
      <c r="AD108" s="27"/>
      <c r="AE108" s="24"/>
      <c r="AF108" s="22"/>
      <c r="AG108" s="21"/>
    </row>
    <row r="109" spans="29:33" x14ac:dyDescent="0.25">
      <c r="AC109" s="39"/>
      <c r="AD109" s="27"/>
      <c r="AE109" s="24"/>
      <c r="AF109" s="22"/>
      <c r="AG109" s="21"/>
    </row>
    <row r="110" spans="29:33" x14ac:dyDescent="0.25">
      <c r="AC110" s="39"/>
      <c r="AD110" s="27"/>
      <c r="AE110" s="24"/>
      <c r="AF110" s="22"/>
      <c r="AG110" s="21"/>
    </row>
    <row r="111" spans="29:33" x14ac:dyDescent="0.25">
      <c r="AC111" s="39"/>
      <c r="AD111" s="27"/>
      <c r="AE111" s="24"/>
      <c r="AF111" s="22"/>
      <c r="AG111" s="21"/>
    </row>
    <row r="112" spans="29:33" x14ac:dyDescent="0.25">
      <c r="AC112" s="39"/>
      <c r="AD112" s="27"/>
      <c r="AE112" s="24"/>
      <c r="AF112" s="22"/>
      <c r="AG112" s="21"/>
    </row>
    <row r="113" spans="29:33" x14ac:dyDescent="0.25">
      <c r="AC113" s="39"/>
      <c r="AD113" s="27"/>
      <c r="AE113" s="24"/>
      <c r="AF113" s="22"/>
      <c r="AG113" s="21"/>
    </row>
    <row r="114" spans="29:33" x14ac:dyDescent="0.25">
      <c r="AC114" s="39"/>
      <c r="AD114" s="27"/>
      <c r="AE114" s="24"/>
      <c r="AF114" s="22"/>
      <c r="AG114" s="21"/>
    </row>
    <row r="115" spans="29:33" x14ac:dyDescent="0.25">
      <c r="AC115" s="39"/>
      <c r="AD115" s="27"/>
      <c r="AE115" s="24"/>
      <c r="AF115" s="22"/>
      <c r="AG115" s="21"/>
    </row>
    <row r="116" spans="29:33" x14ac:dyDescent="0.25">
      <c r="AC116" s="39"/>
      <c r="AD116" s="27"/>
      <c r="AE116" s="24"/>
      <c r="AF116" s="22"/>
      <c r="AG116" s="21"/>
    </row>
    <row r="117" spans="29:33" x14ac:dyDescent="0.25">
      <c r="AC117" s="39"/>
      <c r="AD117" s="27"/>
      <c r="AE117" s="24"/>
      <c r="AF117" s="22"/>
      <c r="AG117" s="21"/>
    </row>
    <row r="118" spans="29:33" x14ac:dyDescent="0.25">
      <c r="AC118" s="39"/>
      <c r="AD118" s="27"/>
      <c r="AE118" s="24"/>
      <c r="AF118" s="22"/>
      <c r="AG118" s="21"/>
    </row>
    <row r="119" spans="29:33" x14ac:dyDescent="0.25">
      <c r="AC119" s="39"/>
      <c r="AD119" s="27"/>
      <c r="AE119" s="24"/>
      <c r="AF119" s="22"/>
      <c r="AG119" s="21"/>
    </row>
    <row r="120" spans="29:33" x14ac:dyDescent="0.25">
      <c r="AC120" s="39"/>
      <c r="AD120" s="27"/>
      <c r="AE120" s="24"/>
      <c r="AF120" s="22"/>
      <c r="AG120" s="21"/>
    </row>
    <row r="121" spans="29:33" x14ac:dyDescent="0.25">
      <c r="AC121" s="39"/>
      <c r="AD121" s="27"/>
      <c r="AE121" s="24"/>
      <c r="AF121" s="22"/>
      <c r="AG121" s="21"/>
    </row>
    <row r="122" spans="29:33" x14ac:dyDescent="0.25">
      <c r="AC122" s="39"/>
      <c r="AD122" s="27"/>
      <c r="AE122" s="24"/>
      <c r="AF122" s="22"/>
      <c r="AG122" s="21"/>
    </row>
    <row r="123" spans="29:33" x14ac:dyDescent="0.25">
      <c r="AC123" s="39"/>
      <c r="AD123" s="27"/>
      <c r="AE123" s="24"/>
      <c r="AF123" s="22"/>
      <c r="AG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9CB-7D5A-4505-8937-B28FCE4046B4}">
  <dimension ref="A1:T22"/>
  <sheetViews>
    <sheetView topLeftCell="B1" workbookViewId="0">
      <selection sqref="A1:T23"/>
    </sheetView>
  </sheetViews>
  <sheetFormatPr defaultRowHeight="13.8" x14ac:dyDescent="0.25"/>
  <cols>
    <col min="1" max="1" width="40.69921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2064</v>
      </c>
      <c r="H1" t="s">
        <v>2067</v>
      </c>
      <c r="I1" t="s">
        <v>2069</v>
      </c>
      <c r="J1" t="s">
        <v>2070</v>
      </c>
      <c r="K1" t="s">
        <v>2071</v>
      </c>
      <c r="L1" t="s">
        <v>2072</v>
      </c>
      <c r="M1" t="s">
        <v>2074</v>
      </c>
      <c r="N1" t="s">
        <v>2075</v>
      </c>
      <c r="O1" t="s">
        <v>2076</v>
      </c>
      <c r="P1" t="s">
        <v>2077</v>
      </c>
      <c r="Q1" t="s">
        <v>2079</v>
      </c>
      <c r="R1" t="s">
        <v>2080</v>
      </c>
      <c r="S1" t="s">
        <v>2081</v>
      </c>
      <c r="T1" t="s">
        <v>2083</v>
      </c>
    </row>
    <row r="2" spans="1:20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2092</v>
      </c>
      <c r="H2" t="s">
        <v>2095</v>
      </c>
      <c r="I2" t="s">
        <v>2097</v>
      </c>
      <c r="J2" t="s">
        <v>2098</v>
      </c>
      <c r="K2" t="s">
        <v>2099</v>
      </c>
      <c r="L2" t="s">
        <v>2100</v>
      </c>
      <c r="M2" t="s">
        <v>2102</v>
      </c>
      <c r="N2" t="s">
        <v>2103</v>
      </c>
      <c r="O2" t="s">
        <v>2104</v>
      </c>
      <c r="P2" t="s">
        <v>2105</v>
      </c>
      <c r="Q2" t="s">
        <v>2107</v>
      </c>
      <c r="R2" t="s">
        <v>2108</v>
      </c>
      <c r="S2" t="s">
        <v>2109</v>
      </c>
      <c r="T2" t="s">
        <v>2111</v>
      </c>
    </row>
    <row r="3" spans="1:20" x14ac:dyDescent="0.25">
      <c r="A3" t="s">
        <v>2112</v>
      </c>
      <c r="B3">
        <v>18488747.699999999</v>
      </c>
      <c r="C3">
        <v>82650</v>
      </c>
      <c r="D3">
        <v>2659072.08</v>
      </c>
      <c r="E3">
        <v>4629078.12</v>
      </c>
      <c r="F3">
        <v>3067270.29</v>
      </c>
      <c r="G3">
        <v>17000</v>
      </c>
      <c r="H3">
        <v>167059.03</v>
      </c>
      <c r="I3">
        <v>-4179253.37</v>
      </c>
      <c r="J3">
        <v>-5093993.38</v>
      </c>
      <c r="K3">
        <v>39665988.380000003</v>
      </c>
      <c r="L3">
        <v>1560439.75</v>
      </c>
      <c r="M3">
        <v>63.74</v>
      </c>
      <c r="N3">
        <v>3598442</v>
      </c>
      <c r="O3">
        <v>38575</v>
      </c>
      <c r="P3">
        <v>4891970.7</v>
      </c>
      <c r="Q3">
        <v>1859.08</v>
      </c>
      <c r="R3">
        <v>1822755.38</v>
      </c>
      <c r="S3">
        <v>128917.8</v>
      </c>
      <c r="T3">
        <v>2000</v>
      </c>
    </row>
    <row r="4" spans="1:20" x14ac:dyDescent="0.25">
      <c r="A4" t="s">
        <v>2568</v>
      </c>
      <c r="B4">
        <v>475319.3</v>
      </c>
      <c r="D4">
        <v>108928.93</v>
      </c>
      <c r="E4">
        <v>1184.6199999999999</v>
      </c>
      <c r="F4">
        <v>5046.3100000000004</v>
      </c>
      <c r="H4">
        <v>208.15</v>
      </c>
      <c r="J4">
        <v>-1796024.69</v>
      </c>
      <c r="K4">
        <v>2454167.9500000002</v>
      </c>
      <c r="L4">
        <v>17946.849999999999</v>
      </c>
      <c r="N4">
        <v>125160</v>
      </c>
      <c r="O4">
        <v>6400</v>
      </c>
      <c r="P4">
        <v>178491</v>
      </c>
      <c r="R4">
        <v>38554.769999999997</v>
      </c>
      <c r="S4">
        <v>333.33</v>
      </c>
    </row>
    <row r="5" spans="1:20" x14ac:dyDescent="0.25">
      <c r="A5" t="s">
        <v>2569</v>
      </c>
      <c r="B5">
        <v>348034.62</v>
      </c>
      <c r="D5">
        <v>63905.25</v>
      </c>
      <c r="E5">
        <v>474535.36</v>
      </c>
      <c r="F5">
        <v>89609.91</v>
      </c>
      <c r="H5">
        <v>7</v>
      </c>
      <c r="J5">
        <v>-1286757.03</v>
      </c>
      <c r="K5">
        <v>2340789.7799999998</v>
      </c>
      <c r="L5">
        <v>19875.96</v>
      </c>
      <c r="N5">
        <v>128520</v>
      </c>
      <c r="O5">
        <v>8900</v>
      </c>
      <c r="P5">
        <v>194360</v>
      </c>
      <c r="Q5">
        <v>1859.08</v>
      </c>
      <c r="R5">
        <v>37420.370000000003</v>
      </c>
      <c r="S5">
        <v>1611.12</v>
      </c>
    </row>
    <row r="6" spans="1:20" x14ac:dyDescent="0.25">
      <c r="A6" t="s">
        <v>2570</v>
      </c>
      <c r="B6">
        <v>634474.71</v>
      </c>
      <c r="C6">
        <v>0</v>
      </c>
      <c r="D6">
        <v>81145.440000000002</v>
      </c>
      <c r="E6">
        <v>346994.89</v>
      </c>
      <c r="F6">
        <v>299736.78999999998</v>
      </c>
      <c r="H6">
        <v>3463</v>
      </c>
      <c r="I6">
        <v>-913344.18</v>
      </c>
      <c r="K6">
        <v>2227185.62</v>
      </c>
      <c r="L6">
        <v>181120.15</v>
      </c>
      <c r="N6">
        <v>294210</v>
      </c>
      <c r="P6">
        <v>335256</v>
      </c>
      <c r="R6">
        <v>86030.55</v>
      </c>
      <c r="S6">
        <v>8996.2099999999991</v>
      </c>
    </row>
    <row r="7" spans="1:20" x14ac:dyDescent="0.25">
      <c r="A7" t="s">
        <v>2571</v>
      </c>
      <c r="B7">
        <v>774796.01</v>
      </c>
      <c r="C7">
        <v>0</v>
      </c>
      <c r="D7">
        <v>326986.14</v>
      </c>
      <c r="E7">
        <v>-49443.81</v>
      </c>
      <c r="F7">
        <v>79089.63</v>
      </c>
      <c r="I7">
        <v>-1030825.98</v>
      </c>
      <c r="K7">
        <v>2082417.38</v>
      </c>
      <c r="L7">
        <v>166218.76</v>
      </c>
      <c r="N7">
        <v>240990</v>
      </c>
      <c r="P7">
        <v>282351</v>
      </c>
      <c r="R7">
        <v>36516.35</v>
      </c>
      <c r="S7">
        <v>8504.84</v>
      </c>
    </row>
    <row r="8" spans="1:20" x14ac:dyDescent="0.25">
      <c r="A8" t="s">
        <v>2572</v>
      </c>
      <c r="B8">
        <v>1285118.17</v>
      </c>
      <c r="C8">
        <v>0</v>
      </c>
      <c r="D8">
        <v>167021.99</v>
      </c>
      <c r="E8">
        <v>4</v>
      </c>
      <c r="F8">
        <v>435663.86</v>
      </c>
      <c r="H8">
        <v>918</v>
      </c>
      <c r="I8">
        <v>-178899.41</v>
      </c>
      <c r="K8">
        <v>2028298.74</v>
      </c>
      <c r="L8">
        <v>199356.16</v>
      </c>
      <c r="N8">
        <v>266100</v>
      </c>
      <c r="P8">
        <v>310212</v>
      </c>
      <c r="R8">
        <v>113366.64</v>
      </c>
      <c r="S8">
        <v>4386.83</v>
      </c>
    </row>
    <row r="9" spans="1:20" x14ac:dyDescent="0.25">
      <c r="A9" t="s">
        <v>2573</v>
      </c>
      <c r="B9">
        <v>922925.64</v>
      </c>
      <c r="C9">
        <v>0</v>
      </c>
      <c r="D9">
        <v>218762.05</v>
      </c>
      <c r="E9">
        <v>-61412.25</v>
      </c>
      <c r="F9">
        <v>191140.98</v>
      </c>
      <c r="H9">
        <v>6.9</v>
      </c>
      <c r="I9">
        <v>-1325934.28</v>
      </c>
      <c r="K9">
        <v>2569886.96</v>
      </c>
      <c r="L9">
        <v>193414.45</v>
      </c>
      <c r="N9">
        <v>232460</v>
      </c>
      <c r="P9">
        <v>287816</v>
      </c>
      <c r="R9">
        <v>106467.14</v>
      </c>
      <c r="S9">
        <v>4134.47</v>
      </c>
    </row>
    <row r="10" spans="1:20" x14ac:dyDescent="0.25">
      <c r="A10" t="s">
        <v>2574</v>
      </c>
      <c r="B10">
        <v>666819.34</v>
      </c>
      <c r="C10">
        <v>0</v>
      </c>
      <c r="D10">
        <v>76893.62</v>
      </c>
      <c r="E10">
        <v>-150818.87</v>
      </c>
      <c r="F10">
        <v>104742.57</v>
      </c>
      <c r="H10">
        <v>0</v>
      </c>
      <c r="I10">
        <v>-730249.52</v>
      </c>
      <c r="K10">
        <v>1423307.83</v>
      </c>
      <c r="L10">
        <v>120399.49</v>
      </c>
      <c r="N10">
        <v>176990</v>
      </c>
      <c r="P10">
        <v>233514</v>
      </c>
      <c r="R10">
        <v>56283.95</v>
      </c>
      <c r="S10">
        <v>3013.19</v>
      </c>
    </row>
    <row r="11" spans="1:20" x14ac:dyDescent="0.25">
      <c r="A11" t="s">
        <v>2575</v>
      </c>
      <c r="B11">
        <v>277657.43</v>
      </c>
      <c r="C11">
        <v>23000</v>
      </c>
      <c r="D11">
        <v>38979.160000000003</v>
      </c>
      <c r="E11">
        <v>124877</v>
      </c>
      <c r="F11">
        <v>54908.85</v>
      </c>
      <c r="J11">
        <v>-1586862.99</v>
      </c>
      <c r="K11">
        <v>2154589.06</v>
      </c>
      <c r="L11">
        <v>44064.4</v>
      </c>
      <c r="N11">
        <v>238960</v>
      </c>
      <c r="O11">
        <v>2000</v>
      </c>
      <c r="P11">
        <v>284499</v>
      </c>
      <c r="R11">
        <v>47227.59</v>
      </c>
      <c r="S11">
        <v>1601.44</v>
      </c>
    </row>
    <row r="12" spans="1:20" x14ac:dyDescent="0.25">
      <c r="A12" t="s">
        <v>2576</v>
      </c>
      <c r="B12">
        <v>616011.15</v>
      </c>
      <c r="C12">
        <v>0</v>
      </c>
      <c r="D12">
        <v>79339.75</v>
      </c>
      <c r="E12">
        <v>3</v>
      </c>
      <c r="F12">
        <v>99702.18</v>
      </c>
      <c r="J12">
        <v>671740.47</v>
      </c>
      <c r="K12">
        <v>266818</v>
      </c>
      <c r="L12">
        <v>38633.269999999997</v>
      </c>
      <c r="N12">
        <v>248730</v>
      </c>
      <c r="O12">
        <v>3775</v>
      </c>
      <c r="P12">
        <v>309532</v>
      </c>
      <c r="R12">
        <v>123340.88</v>
      </c>
      <c r="S12">
        <v>1767.78</v>
      </c>
    </row>
    <row r="13" spans="1:20" x14ac:dyDescent="0.25">
      <c r="A13" t="s">
        <v>2577</v>
      </c>
      <c r="B13">
        <v>415939.64</v>
      </c>
      <c r="C13">
        <v>0</v>
      </c>
      <c r="D13">
        <v>66267.22</v>
      </c>
      <c r="E13">
        <v>3</v>
      </c>
      <c r="F13">
        <v>40</v>
      </c>
      <c r="J13">
        <v>-1914116.64</v>
      </c>
      <c r="K13">
        <v>2543552.06</v>
      </c>
      <c r="L13">
        <v>52278.78</v>
      </c>
      <c r="N13">
        <v>68300</v>
      </c>
      <c r="P13">
        <v>140357</v>
      </c>
      <c r="R13">
        <v>126407.34</v>
      </c>
      <c r="S13">
        <v>0</v>
      </c>
      <c r="T13">
        <v>1000</v>
      </c>
    </row>
    <row r="14" spans="1:20" x14ac:dyDescent="0.25">
      <c r="A14" t="s">
        <v>2578</v>
      </c>
      <c r="B14">
        <v>1552274.99</v>
      </c>
      <c r="C14">
        <v>0</v>
      </c>
      <c r="D14">
        <v>44905.09</v>
      </c>
      <c r="E14">
        <v>2</v>
      </c>
      <c r="F14">
        <v>31311.89</v>
      </c>
      <c r="J14">
        <v>124213.98</v>
      </c>
      <c r="K14">
        <v>1708771</v>
      </c>
      <c r="L14">
        <v>78809.58</v>
      </c>
      <c r="N14">
        <v>187110</v>
      </c>
      <c r="O14">
        <v>3000</v>
      </c>
      <c r="P14">
        <v>268326</v>
      </c>
      <c r="R14">
        <v>204507.13</v>
      </c>
      <c r="S14">
        <v>577.46</v>
      </c>
    </row>
    <row r="15" spans="1:20" x14ac:dyDescent="0.25">
      <c r="A15" t="s">
        <v>2579</v>
      </c>
      <c r="B15">
        <v>163541.22</v>
      </c>
      <c r="C15">
        <v>0</v>
      </c>
      <c r="D15">
        <v>35330.879999999997</v>
      </c>
      <c r="E15">
        <v>4</v>
      </c>
      <c r="F15">
        <v>30</v>
      </c>
      <c r="J15">
        <v>-450499.16</v>
      </c>
      <c r="K15">
        <v>803987.63</v>
      </c>
      <c r="L15">
        <v>36558.480000000003</v>
      </c>
      <c r="N15">
        <v>70910</v>
      </c>
      <c r="P15">
        <v>176940.7</v>
      </c>
      <c r="R15">
        <v>85110.15</v>
      </c>
      <c r="S15">
        <v>0</v>
      </c>
    </row>
    <row r="16" spans="1:20" x14ac:dyDescent="0.25">
      <c r="A16" t="s">
        <v>2580</v>
      </c>
      <c r="B16">
        <v>165343.72</v>
      </c>
      <c r="C16">
        <v>0</v>
      </c>
      <c r="D16">
        <v>67598.36</v>
      </c>
      <c r="E16">
        <v>61388.13</v>
      </c>
      <c r="F16">
        <v>196191.65</v>
      </c>
      <c r="J16">
        <v>-720020.37</v>
      </c>
      <c r="K16">
        <v>1350408.04</v>
      </c>
      <c r="L16">
        <v>41408.74</v>
      </c>
      <c r="M16">
        <v>13.74</v>
      </c>
      <c r="N16">
        <v>192803</v>
      </c>
      <c r="O16">
        <v>1500</v>
      </c>
      <c r="P16">
        <v>250943</v>
      </c>
      <c r="R16">
        <v>110692.55</v>
      </c>
      <c r="S16">
        <v>13955.74</v>
      </c>
    </row>
    <row r="17" spans="1:20" x14ac:dyDescent="0.25">
      <c r="A17" t="s">
        <v>2581</v>
      </c>
      <c r="B17">
        <v>299605.26</v>
      </c>
      <c r="C17">
        <v>0</v>
      </c>
      <c r="D17">
        <v>42515.07</v>
      </c>
      <c r="E17">
        <v>3</v>
      </c>
      <c r="F17">
        <v>54367.1</v>
      </c>
      <c r="J17">
        <v>-1874943.83</v>
      </c>
      <c r="K17">
        <v>2389700.83</v>
      </c>
      <c r="L17">
        <v>44620.38</v>
      </c>
      <c r="N17">
        <v>95450</v>
      </c>
      <c r="O17">
        <v>2000</v>
      </c>
      <c r="P17">
        <v>177675</v>
      </c>
      <c r="R17">
        <v>79909.17</v>
      </c>
      <c r="S17">
        <v>1752.78</v>
      </c>
      <c r="T17">
        <v>1000</v>
      </c>
    </row>
    <row r="18" spans="1:20" x14ac:dyDescent="0.25">
      <c r="A18" t="s">
        <v>2582</v>
      </c>
      <c r="B18">
        <v>111389.12</v>
      </c>
      <c r="C18">
        <v>0</v>
      </c>
      <c r="D18">
        <v>47609.56</v>
      </c>
      <c r="E18">
        <v>5</v>
      </c>
      <c r="F18">
        <v>21112.959999999999</v>
      </c>
      <c r="J18">
        <v>-5098583.8099999996</v>
      </c>
      <c r="K18">
        <v>5385590.1100000003</v>
      </c>
      <c r="L18">
        <v>66719.98</v>
      </c>
      <c r="N18">
        <v>95450</v>
      </c>
      <c r="O18">
        <v>2000</v>
      </c>
      <c r="P18">
        <v>177919</v>
      </c>
      <c r="R18">
        <v>92461.2</v>
      </c>
      <c r="S18">
        <v>679.44</v>
      </c>
    </row>
    <row r="19" spans="1:20" x14ac:dyDescent="0.25">
      <c r="A19" t="s">
        <v>2583</v>
      </c>
      <c r="B19">
        <v>978883.76</v>
      </c>
      <c r="C19">
        <v>0</v>
      </c>
      <c r="D19">
        <v>147346.01</v>
      </c>
      <c r="E19">
        <v>1850516.3</v>
      </c>
      <c r="F19">
        <v>580073</v>
      </c>
      <c r="G19">
        <v>4500</v>
      </c>
      <c r="H19">
        <v>1.04</v>
      </c>
      <c r="J19">
        <v>2676822.14</v>
      </c>
      <c r="K19">
        <v>1034850.95</v>
      </c>
      <c r="L19">
        <v>56557.599999999999</v>
      </c>
      <c r="N19">
        <v>283279.5</v>
      </c>
      <c r="O19">
        <v>1500</v>
      </c>
      <c r="P19">
        <v>354695.5</v>
      </c>
      <c r="R19">
        <v>105157.52</v>
      </c>
      <c r="S19">
        <v>40839.14</v>
      </c>
    </row>
    <row r="20" spans="1:20" x14ac:dyDescent="0.25">
      <c r="A20" t="s">
        <v>2584</v>
      </c>
      <c r="B20">
        <v>599173.52</v>
      </c>
      <c r="C20">
        <v>0</v>
      </c>
      <c r="D20">
        <v>83312.72</v>
      </c>
      <c r="E20">
        <v>13610.69</v>
      </c>
      <c r="F20">
        <v>39687.69</v>
      </c>
      <c r="G20">
        <v>4500</v>
      </c>
      <c r="H20">
        <v>81024.479999999996</v>
      </c>
      <c r="J20">
        <v>-963295.44</v>
      </c>
      <c r="K20">
        <v>1778360.15</v>
      </c>
      <c r="L20">
        <v>27123.03</v>
      </c>
      <c r="N20">
        <v>235522</v>
      </c>
      <c r="O20">
        <v>3000</v>
      </c>
      <c r="P20">
        <v>333762</v>
      </c>
      <c r="R20">
        <v>93565.94</v>
      </c>
      <c r="S20">
        <v>3121.66</v>
      </c>
    </row>
    <row r="21" spans="1:20" x14ac:dyDescent="0.25">
      <c r="A21" t="s">
        <v>2585</v>
      </c>
      <c r="B21">
        <v>136007.54999999999</v>
      </c>
      <c r="C21">
        <v>0</v>
      </c>
      <c r="D21">
        <v>645363.68999999994</v>
      </c>
      <c r="E21">
        <v>47853.440000000002</v>
      </c>
      <c r="F21">
        <v>422414.69</v>
      </c>
      <c r="G21">
        <v>4500</v>
      </c>
      <c r="H21">
        <v>79401.460000000006</v>
      </c>
      <c r="J21">
        <v>-491218.73</v>
      </c>
      <c r="K21">
        <v>1748544.54</v>
      </c>
      <c r="L21">
        <v>34426.629999999997</v>
      </c>
      <c r="N21">
        <v>234801</v>
      </c>
      <c r="O21">
        <v>3000</v>
      </c>
      <c r="P21">
        <v>302417</v>
      </c>
      <c r="R21">
        <v>48182.43</v>
      </c>
      <c r="S21">
        <v>11216.1</v>
      </c>
    </row>
    <row r="22" spans="1:20" x14ac:dyDescent="0.25">
      <c r="A22" t="s">
        <v>2586</v>
      </c>
      <c r="B22">
        <v>538747.31999999995</v>
      </c>
      <c r="C22">
        <v>0</v>
      </c>
      <c r="D22">
        <v>92975.34</v>
      </c>
      <c r="E22">
        <v>1107287.51</v>
      </c>
      <c r="F22">
        <v>51839.34</v>
      </c>
      <c r="G22">
        <v>3500</v>
      </c>
      <c r="J22">
        <v>-869575.11</v>
      </c>
      <c r="K22">
        <v>2705484.32</v>
      </c>
      <c r="L22">
        <v>74824.89</v>
      </c>
      <c r="N22">
        <v>182696.5</v>
      </c>
      <c r="O22">
        <v>1500</v>
      </c>
      <c r="P22">
        <v>209407.5</v>
      </c>
      <c r="R22">
        <v>87214.22</v>
      </c>
      <c r="S22">
        <v>10959.37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</vt:lpstr>
      <vt:lpstr>บึงกาฬ</vt:lpstr>
      <vt:lpstr>อด</vt:lpstr>
      <vt:lpstr>อุดรธานี</vt:lpstr>
      <vt:lpstr>เลย</vt:lpstr>
      <vt:lpstr>เลย </vt:lpstr>
      <vt:lpstr>หนองคาย 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2025-12-15T08:16:55Z</cp:lastPrinted>
  <dcterms:created xsi:type="dcterms:W3CDTF">2018-02-08T06:24:17Z</dcterms:created>
  <dcterms:modified xsi:type="dcterms:W3CDTF">2025-12-15T08:37:52Z</dcterms:modified>
</cp:coreProperties>
</file>