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.สต.ปีงบประมาณ2568\เดือนสิงหาคม 2568\"/>
    </mc:Choice>
  </mc:AlternateContent>
  <xr:revisionPtr revIDLastSave="0" documentId="13_ncr:1_{0548F241-1748-460F-A3C0-1CB22582E4E0}" xr6:coauthVersionLast="47" xr6:coauthVersionMax="47" xr10:uidLastSave="{00000000-0000-0000-0000-000000000000}"/>
  <bookViews>
    <workbookView xWindow="-108" yWindow="-108" windowWidth="23256" windowHeight="12456" tabRatio="804" firstSheet="1" activeTab="14" xr2:uid="{00000000-000D-0000-FFFF-FFFF00000000}"/>
  </bookViews>
  <sheets>
    <sheet name="บก" sheetId="94" r:id="rId1"/>
    <sheet name="บึงกาฬ" sheetId="19" r:id="rId2"/>
    <sheet name="อด" sheetId="95" r:id="rId3"/>
    <sheet name="อุดรธานี" sheetId="16" r:id="rId4"/>
    <sheet name="เลย" sheetId="96" r:id="rId5"/>
    <sheet name="เลย " sheetId="39" r:id="rId6"/>
    <sheet name="หนองคาย " sheetId="98" r:id="rId7"/>
    <sheet name="หนองคาย" sheetId="34" r:id="rId8"/>
    <sheet name="สกล" sheetId="99" r:id="rId9"/>
    <sheet name="สกลนคร" sheetId="32" r:id="rId10"/>
    <sheet name="นคร" sheetId="100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นครพนม!$AQ$1:$AR$139</definedName>
    <definedName name="_xlnm._FilterDatabase" localSheetId="1" hidden="1">บึงกาฬ!$A$1:$AQ$71</definedName>
    <definedName name="_xlnm._FilterDatabase" localSheetId="5" hidden="1">'เลย '!$A$1:$AL$188</definedName>
    <definedName name="_xlnm._FilterDatabase" localSheetId="3" hidden="1">อุดรธานี!$A$1:$AT$215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R4" i="30" l="1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P97" i="30" s="1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M409" i="61" s="1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M423" i="61" s="1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M441" i="61" s="1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L407" i="61" s="1"/>
  <c r="AJ63" i="39"/>
  <c r="AJ64" i="39"/>
  <c r="L409" i="61" s="1"/>
  <c r="AJ65" i="39"/>
  <c r="AJ66" i="39"/>
  <c r="AJ67" i="39"/>
  <c r="AJ68" i="39"/>
  <c r="AJ69" i="39"/>
  <c r="AJ70" i="39"/>
  <c r="AJ71" i="39"/>
  <c r="AJ72" i="39"/>
  <c r="AJ73" i="39"/>
  <c r="AJ74" i="39"/>
  <c r="L421" i="61" s="1"/>
  <c r="AJ75" i="39"/>
  <c r="AJ76" i="39"/>
  <c r="L423" i="61" s="1"/>
  <c r="AJ77" i="39"/>
  <c r="AJ78" i="39"/>
  <c r="AJ79" i="39"/>
  <c r="AJ80" i="39"/>
  <c r="AJ81" i="39"/>
  <c r="AJ82" i="39"/>
  <c r="AJ83" i="39"/>
  <c r="AJ84" i="39"/>
  <c r="AJ85" i="39"/>
  <c r="AJ86" i="39"/>
  <c r="L439" i="61" s="1"/>
  <c r="AJ87" i="39"/>
  <c r="AJ88" i="39"/>
  <c r="L441" i="61" s="1"/>
  <c r="AJ89" i="39"/>
  <c r="AJ90" i="39"/>
  <c r="AJ91" i="39"/>
  <c r="AJ92" i="39"/>
  <c r="AJ93" i="39"/>
  <c r="AJ94" i="39"/>
  <c r="AJ95" i="39"/>
  <c r="AJ96" i="39"/>
  <c r="AJ97" i="39"/>
  <c r="AJ98" i="39"/>
  <c r="L455" i="61" s="1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10" i="19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M398" i="61"/>
  <c r="M399" i="61"/>
  <c r="M400" i="61"/>
  <c r="M404" i="61"/>
  <c r="M405" i="61"/>
  <c r="M407" i="61"/>
  <c r="M408" i="61"/>
  <c r="M410" i="61"/>
  <c r="M413" i="61"/>
  <c r="M414" i="61"/>
  <c r="M415" i="61"/>
  <c r="M416" i="61"/>
  <c r="M418" i="61"/>
  <c r="M419" i="61"/>
  <c r="M421" i="61"/>
  <c r="M422" i="61"/>
  <c r="M424" i="61"/>
  <c r="M428" i="61"/>
  <c r="M429" i="61"/>
  <c r="M430" i="61"/>
  <c r="M434" i="61"/>
  <c r="M435" i="61"/>
  <c r="M439" i="61"/>
  <c r="M440" i="61"/>
  <c r="M445" i="61"/>
  <c r="M446" i="61"/>
  <c r="M447" i="61"/>
  <c r="M448" i="61"/>
  <c r="M453" i="61"/>
  <c r="M456" i="61"/>
  <c r="L398" i="61"/>
  <c r="L406" i="61"/>
  <c r="L408" i="61"/>
  <c r="L410" i="61"/>
  <c r="L414" i="61"/>
  <c r="L415" i="61"/>
  <c r="L420" i="61"/>
  <c r="L424" i="61"/>
  <c r="L428" i="61"/>
  <c r="L436" i="61"/>
  <c r="L440" i="61"/>
  <c r="L442" i="61"/>
  <c r="L446" i="61"/>
  <c r="L456" i="61"/>
  <c r="M476" i="61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M401" i="61"/>
  <c r="M417" i="61"/>
  <c r="M425" i="61"/>
  <c r="M442" i="61"/>
  <c r="M449" i="61"/>
  <c r="M455" i="61"/>
  <c r="L399" i="61"/>
  <c r="L401" i="61"/>
  <c r="L404" i="61"/>
  <c r="L405" i="61"/>
  <c r="L413" i="61"/>
  <c r="L416" i="61"/>
  <c r="L419" i="61"/>
  <c r="L422" i="61"/>
  <c r="L425" i="61"/>
  <c r="L429" i="61"/>
  <c r="L434" i="61"/>
  <c r="L435" i="61"/>
  <c r="L445" i="61"/>
  <c r="L447" i="61"/>
  <c r="L448" i="61"/>
  <c r="L449" i="61"/>
  <c r="L453" i="61"/>
  <c r="L454" i="61"/>
  <c r="L400" i="61"/>
  <c r="L418" i="61"/>
  <c r="L430" i="61"/>
  <c r="L433" i="61"/>
  <c r="M406" i="61"/>
  <c r="M420" i="61"/>
  <c r="M433" i="61"/>
  <c r="M436" i="61"/>
  <c r="M454" i="61"/>
  <c r="L417" i="61"/>
  <c r="AM4" i="19"/>
  <c r="AO4" i="19"/>
  <c r="AP4" i="19"/>
  <c r="AP3" i="19" s="1"/>
  <c r="AM5" i="19"/>
  <c r="AO5" i="19"/>
  <c r="AP5" i="19"/>
  <c r="AM6" i="19"/>
  <c r="AO6" i="19"/>
  <c r="AP6" i="19"/>
  <c r="AM7" i="19"/>
  <c r="AO7" i="19"/>
  <c r="AP7" i="19"/>
  <c r="AM8" i="19"/>
  <c r="AO8" i="19"/>
  <c r="AP8" i="19"/>
  <c r="AM9" i="19"/>
  <c r="AO9" i="19"/>
  <c r="AP9" i="19"/>
  <c r="AM71" i="19"/>
  <c r="AO71" i="19"/>
  <c r="AP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K453" i="61" l="1"/>
  <c r="K435" i="61"/>
  <c r="K419" i="61"/>
  <c r="K405" i="61"/>
  <c r="K452" i="61"/>
  <c r="K434" i="61"/>
  <c r="K418" i="61"/>
  <c r="K448" i="61"/>
  <c r="K400" i="61"/>
  <c r="K415" i="61"/>
  <c r="K399" i="61"/>
  <c r="K446" i="61"/>
  <c r="K428" i="61"/>
  <c r="K445" i="61"/>
  <c r="K425" i="61"/>
  <c r="K413" i="61"/>
  <c r="K442" i="61"/>
  <c r="K424" i="61"/>
  <c r="K410" i="61"/>
  <c r="K404" i="61"/>
  <c r="K449" i="61"/>
  <c r="K433" i="61"/>
  <c r="K417" i="61"/>
  <c r="K401" i="61"/>
  <c r="K430" i="61"/>
  <c r="K456" i="61"/>
  <c r="K440" i="61"/>
  <c r="K408" i="61"/>
  <c r="K455" i="61"/>
  <c r="K439" i="61"/>
  <c r="K421" i="61"/>
  <c r="K407" i="61"/>
  <c r="K441" i="61"/>
  <c r="K423" i="61"/>
  <c r="K409" i="61"/>
  <c r="K454" i="61"/>
  <c r="K436" i="61"/>
  <c r="K420" i="61"/>
  <c r="K406" i="61"/>
  <c r="K429" i="61"/>
  <c r="K414" i="61"/>
  <c r="K398" i="61"/>
  <c r="K416" i="61"/>
  <c r="AT112" i="16"/>
  <c r="K447" i="61"/>
  <c r="AT94" i="16"/>
  <c r="AT34" i="16"/>
  <c r="K422" i="61"/>
  <c r="AT20" i="16"/>
  <c r="AC3" i="32"/>
  <c r="AT96" i="16"/>
  <c r="K7" i="61"/>
  <c r="AQ9" i="19"/>
  <c r="AQ8" i="19"/>
  <c r="AQ70" i="19"/>
  <c r="AQ68" i="19"/>
  <c r="AQ66" i="19"/>
  <c r="AQ57" i="19"/>
  <c r="AQ54" i="19"/>
  <c r="AQ52" i="19"/>
  <c r="AQ50" i="19"/>
  <c r="AQ41" i="19"/>
  <c r="AQ38" i="19"/>
  <c r="AQ36" i="19"/>
  <c r="AQ34" i="19"/>
  <c r="AQ25" i="19"/>
  <c r="AQ22" i="19"/>
  <c r="AQ20" i="19"/>
  <c r="AQ18" i="19"/>
  <c r="AQ7" i="19"/>
  <c r="AQ71" i="19"/>
  <c r="AQ65" i="19"/>
  <c r="AQ62" i="19"/>
  <c r="AQ60" i="19"/>
  <c r="AQ58" i="19"/>
  <c r="AQ49" i="19"/>
  <c r="AQ46" i="19"/>
  <c r="AQ44" i="19"/>
  <c r="AQ42" i="19"/>
  <c r="AQ33" i="19"/>
  <c r="AQ30" i="19"/>
  <c r="AQ28" i="19"/>
  <c r="AQ26" i="19"/>
  <c r="AQ17" i="19"/>
  <c r="AQ14" i="19"/>
  <c r="AQ12" i="19"/>
  <c r="AQ10" i="19"/>
  <c r="AQ5" i="19"/>
  <c r="AQ63" i="19"/>
  <c r="AQ15" i="19"/>
  <c r="AQ47" i="19"/>
  <c r="AQ39" i="19"/>
  <c r="AQ31" i="19"/>
  <c r="AQ69" i="19"/>
  <c r="AQ61" i="19"/>
  <c r="AQ53" i="19"/>
  <c r="AQ45" i="19"/>
  <c r="AQ37" i="19"/>
  <c r="AQ29" i="19"/>
  <c r="AQ21" i="19"/>
  <c r="AQ13" i="19"/>
  <c r="AQ55" i="19"/>
  <c r="AQ23" i="19"/>
  <c r="AQ67" i="19"/>
  <c r="AQ64" i="19"/>
  <c r="AQ59" i="19"/>
  <c r="AQ56" i="19"/>
  <c r="AQ51" i="19"/>
  <c r="AQ48" i="19"/>
  <c r="AQ43" i="19"/>
  <c r="AQ40" i="19"/>
  <c r="AQ35" i="19"/>
  <c r="AQ32" i="19"/>
  <c r="AQ27" i="19"/>
  <c r="AQ24" i="19"/>
  <c r="AQ19" i="19"/>
  <c r="AQ16" i="19"/>
  <c r="AQ11" i="19"/>
  <c r="AQ6" i="19"/>
  <c r="AM3" i="19"/>
  <c r="AQ4" i="19"/>
  <c r="AQ3" i="19" s="1"/>
  <c r="AO3" i="19"/>
  <c r="AG3" i="39"/>
  <c r="AQ6" i="16"/>
  <c r="AQ5" i="16"/>
  <c r="AT5" i="16"/>
  <c r="AJ3" i="39"/>
  <c r="AH3" i="39"/>
  <c r="AK3" i="39"/>
  <c r="AT187" i="16"/>
  <c r="AT185" i="16"/>
  <c r="AT184" i="16"/>
  <c r="AT183" i="16"/>
  <c r="AT181" i="16"/>
  <c r="AT180" i="16"/>
  <c r="AT172" i="16"/>
  <c r="AT75" i="16"/>
  <c r="AT71" i="16"/>
  <c r="AT51" i="16"/>
  <c r="AT47" i="16"/>
  <c r="AT8" i="16"/>
  <c r="AT6" i="16"/>
  <c r="AT161" i="16"/>
  <c r="AT145" i="16"/>
  <c r="AT144" i="16"/>
  <c r="AT127" i="16"/>
  <c r="AT108" i="16"/>
  <c r="AT105" i="16"/>
  <c r="AT104" i="16"/>
  <c r="AT103" i="16"/>
  <c r="AT31" i="16"/>
  <c r="AT143" i="16"/>
  <c r="AT128" i="16"/>
  <c r="AT210" i="16"/>
  <c r="AT208" i="16"/>
  <c r="AT206" i="16"/>
  <c r="AT194" i="16"/>
  <c r="AT215" i="16"/>
  <c r="AT213" i="16"/>
  <c r="AT212" i="16"/>
  <c r="AT203" i="16"/>
  <c r="AT201" i="16"/>
  <c r="AT200" i="16"/>
  <c r="AT190" i="16"/>
  <c r="AT124" i="16"/>
  <c r="AT121" i="16"/>
  <c r="AT120" i="16"/>
  <c r="AT119" i="16"/>
  <c r="AT110" i="16"/>
  <c r="AT43" i="16"/>
  <c r="AT39" i="16"/>
  <c r="AT24" i="16"/>
  <c r="AT19" i="16"/>
  <c r="AT17" i="16"/>
  <c r="AT15" i="16"/>
  <c r="AT9" i="16"/>
  <c r="AT7" i="16"/>
  <c r="AT199" i="16"/>
  <c r="AT197" i="16"/>
  <c r="AT196" i="16"/>
  <c r="AT178" i="16"/>
  <c r="AT170" i="16"/>
  <c r="AT169" i="16"/>
  <c r="AT168" i="16"/>
  <c r="AT167" i="16"/>
  <c r="AT164" i="16"/>
  <c r="AT160" i="16"/>
  <c r="AT158" i="16"/>
  <c r="AT150" i="16"/>
  <c r="AT134" i="16"/>
  <c r="AT132" i="16"/>
  <c r="AT97" i="16"/>
  <c r="AT91" i="16"/>
  <c r="AT87" i="16"/>
  <c r="AT83" i="16"/>
  <c r="AT79" i="16"/>
  <c r="AT66" i="16"/>
  <c r="AT62" i="16"/>
  <c r="AT58" i="16"/>
  <c r="AT54" i="16"/>
  <c r="AT211" i="16"/>
  <c r="AT209" i="16"/>
  <c r="AT195" i="16"/>
  <c r="AT193" i="16"/>
  <c r="AT192" i="16"/>
  <c r="AT179" i="16"/>
  <c r="AT177" i="16"/>
  <c r="AT176" i="16"/>
  <c r="AT159" i="16"/>
  <c r="AT140" i="16"/>
  <c r="AT137" i="16"/>
  <c r="AT136" i="16"/>
  <c r="AT135" i="16"/>
  <c r="AT113" i="16"/>
  <c r="AT95" i="16"/>
  <c r="AT90" i="16"/>
  <c r="AT86" i="16"/>
  <c r="AT67" i="16"/>
  <c r="AT63" i="16"/>
  <c r="AT35" i="16"/>
  <c r="AT32" i="16"/>
  <c r="AT14" i="16"/>
  <c r="AQ9" i="16"/>
  <c r="AQ8" i="16"/>
  <c r="AT207" i="16"/>
  <c r="AT205" i="16"/>
  <c r="AT204" i="16"/>
  <c r="AT202" i="16"/>
  <c r="AT191" i="16"/>
  <c r="AT189" i="16"/>
  <c r="AT188" i="16"/>
  <c r="AT186" i="16"/>
  <c r="AT175" i="16"/>
  <c r="AT174" i="16"/>
  <c r="AT173" i="16"/>
  <c r="AT171" i="16"/>
  <c r="AT166" i="16"/>
  <c r="AT156" i="16"/>
  <c r="AT153" i="16"/>
  <c r="AT152" i="16"/>
  <c r="AT151" i="16"/>
  <c r="AT148" i="16"/>
  <c r="AT129" i="16"/>
  <c r="AT126" i="16"/>
  <c r="AT111" i="16"/>
  <c r="AT102" i="16"/>
  <c r="AT100" i="16"/>
  <c r="AT82" i="16"/>
  <c r="AT78" i="16"/>
  <c r="AT59" i="16"/>
  <c r="AT55" i="16"/>
  <c r="AT50" i="16"/>
  <c r="AT46" i="16"/>
  <c r="AT28" i="16"/>
  <c r="AT27" i="16"/>
  <c r="AT23" i="16"/>
  <c r="AT12" i="16"/>
  <c r="AT11" i="16"/>
  <c r="AT214" i="16"/>
  <c r="AT198" i="16"/>
  <c r="AT182" i="16"/>
  <c r="AT142" i="16"/>
  <c r="AT118" i="16"/>
  <c r="AT116" i="16"/>
  <c r="AT74" i="16"/>
  <c r="AT70" i="16"/>
  <c r="AT42" i="16"/>
  <c r="AT38" i="16"/>
  <c r="AT165" i="16"/>
  <c r="AT155" i="16"/>
  <c r="AT154" i="16"/>
  <c r="AT149" i="16"/>
  <c r="AT139" i="16"/>
  <c r="AT138" i="16"/>
  <c r="AT133" i="16"/>
  <c r="AT123" i="16"/>
  <c r="AT122" i="16"/>
  <c r="AT117" i="16"/>
  <c r="AT107" i="16"/>
  <c r="AT106" i="16"/>
  <c r="AT101" i="16"/>
  <c r="AT89" i="16"/>
  <c r="AT88" i="16"/>
  <c r="AT81" i="16"/>
  <c r="AT80" i="16"/>
  <c r="AT73" i="16"/>
  <c r="AT72" i="16"/>
  <c r="AT65" i="16"/>
  <c r="AT64" i="16"/>
  <c r="AT57" i="16"/>
  <c r="AT56" i="16"/>
  <c r="AT49" i="16"/>
  <c r="AT48" i="16"/>
  <c r="AT41" i="16"/>
  <c r="AT40" i="16"/>
  <c r="AT33" i="16"/>
  <c r="AT26" i="16"/>
  <c r="AT25" i="16"/>
  <c r="AT18" i="16"/>
  <c r="AT10" i="16"/>
  <c r="AQ7" i="16"/>
  <c r="AP3" i="16"/>
  <c r="AT16" i="16"/>
  <c r="AT163" i="16"/>
  <c r="AT162" i="16"/>
  <c r="AT157" i="16"/>
  <c r="AT147" i="16"/>
  <c r="AT146" i="16"/>
  <c r="AT141" i="16"/>
  <c r="AT131" i="16"/>
  <c r="AT130" i="16"/>
  <c r="AT125" i="16"/>
  <c r="AT115" i="16"/>
  <c r="AT114" i="16"/>
  <c r="AT109" i="16"/>
  <c r="AT99" i="16"/>
  <c r="AT98" i="16"/>
  <c r="AT93" i="16"/>
  <c r="AT92" i="16"/>
  <c r="AT85" i="16"/>
  <c r="AT84" i="16"/>
  <c r="AT77" i="16"/>
  <c r="AT76" i="16"/>
  <c r="AT69" i="16"/>
  <c r="AT68" i="16"/>
  <c r="AT61" i="16"/>
  <c r="AT60" i="16"/>
  <c r="AT53" i="16"/>
  <c r="AT52" i="16"/>
  <c r="AT45" i="16"/>
  <c r="AT44" i="16"/>
  <c r="AT37" i="16"/>
  <c r="AT36" i="16"/>
  <c r="AT30" i="16"/>
  <c r="AT29" i="16"/>
  <c r="AT22" i="16"/>
  <c r="AT21" i="16"/>
  <c r="AT13" i="16"/>
  <c r="AO3" i="16"/>
  <c r="AT4" i="16"/>
  <c r="AT3" i="16" s="1"/>
  <c r="AQ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G4" i="34"/>
  <c r="AG5" i="34"/>
  <c r="AG6" i="34"/>
  <c r="AG7" i="34"/>
  <c r="AG8" i="34"/>
  <c r="AG9" i="34"/>
  <c r="AG10" i="34"/>
  <c r="AG11" i="34"/>
  <c r="AD3" i="32" l="1"/>
  <c r="AI3" i="39"/>
  <c r="AQ3" i="16"/>
  <c r="K457" i="61"/>
  <c r="AG3" i="34"/>
  <c r="AN3" i="30" l="1"/>
  <c r="AF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L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L103" i="39"/>
  <c r="AL106" i="39"/>
  <c r="AL110" i="39"/>
  <c r="AL111" i="39"/>
  <c r="AL115" i="39"/>
  <c r="AL119" i="39"/>
  <c r="AL122" i="39"/>
  <c r="AL126" i="39"/>
  <c r="AL127" i="39"/>
  <c r="AL130" i="39"/>
  <c r="AL131" i="39"/>
  <c r="AL135" i="39"/>
  <c r="AL139" i="39"/>
  <c r="AL142" i="39"/>
  <c r="AL143" i="39"/>
  <c r="AL146" i="39"/>
  <c r="AL147" i="39"/>
  <c r="AL151" i="39"/>
  <c r="AL155" i="39"/>
  <c r="AL158" i="39"/>
  <c r="AL159" i="39"/>
  <c r="AL162" i="39"/>
  <c r="AL163" i="39"/>
  <c r="AL167" i="39"/>
  <c r="AL171" i="39"/>
  <c r="AL174" i="39"/>
  <c r="AL175" i="39"/>
  <c r="AL178" i="39"/>
  <c r="AL179" i="39"/>
  <c r="AL183" i="39"/>
  <c r="AL187" i="39"/>
  <c r="AL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L186" i="39"/>
  <c r="AL184" i="39"/>
  <c r="AL182" i="39"/>
  <c r="AL180" i="39"/>
  <c r="AL176" i="39"/>
  <c r="AL172" i="39"/>
  <c r="AL170" i="39"/>
  <c r="AL168" i="39"/>
  <c r="AL166" i="39"/>
  <c r="AL164" i="39"/>
  <c r="AL160" i="39"/>
  <c r="AL156" i="39"/>
  <c r="AL154" i="39"/>
  <c r="AL152" i="39"/>
  <c r="AL150" i="39"/>
  <c r="AL148" i="39"/>
  <c r="AL144" i="39"/>
  <c r="AL140" i="39"/>
  <c r="AL138" i="39"/>
  <c r="AL136" i="39"/>
  <c r="AL134" i="39"/>
  <c r="AL132" i="39"/>
  <c r="AL128" i="39"/>
  <c r="AL125" i="39"/>
  <c r="AL124" i="39"/>
  <c r="AL123" i="39"/>
  <c r="AL120" i="39"/>
  <c r="AL118" i="39"/>
  <c r="AL116" i="39"/>
  <c r="AL114" i="39"/>
  <c r="AL112" i="39"/>
  <c r="AL108" i="39"/>
  <c r="AL107" i="39"/>
  <c r="AL104" i="39"/>
  <c r="AL102" i="39"/>
  <c r="AL100" i="39"/>
  <c r="AL98" i="39"/>
  <c r="AL96" i="39"/>
  <c r="AL93" i="39"/>
  <c r="AL92" i="39"/>
  <c r="AL90" i="39"/>
  <c r="AL89" i="39"/>
  <c r="AL85" i="39"/>
  <c r="AL81" i="39"/>
  <c r="AL80" i="39"/>
  <c r="AL77" i="39"/>
  <c r="AL76" i="39"/>
  <c r="AL74" i="39"/>
  <c r="AL71" i="39"/>
  <c r="AL70" i="39"/>
  <c r="AL67" i="39"/>
  <c r="AL66" i="39"/>
  <c r="AL64" i="39"/>
  <c r="AL62" i="39"/>
  <c r="AL58" i="39"/>
  <c r="AL57" i="39"/>
  <c r="AL53" i="39"/>
  <c r="AL51" i="39"/>
  <c r="AL49" i="39"/>
  <c r="AL47" i="39"/>
  <c r="AL43" i="39"/>
  <c r="AL42" i="39"/>
  <c r="AL39" i="39"/>
  <c r="AL38" i="39"/>
  <c r="AL33" i="39"/>
  <c r="AL32" i="39"/>
  <c r="AL29" i="39"/>
  <c r="AL18" i="39"/>
  <c r="AL6" i="39" l="1"/>
  <c r="AL16" i="39"/>
  <c r="AL54" i="39"/>
  <c r="AL79" i="39"/>
  <c r="L350" i="61"/>
  <c r="AL28" i="39"/>
  <c r="AL11" i="39"/>
  <c r="AL22" i="39"/>
  <c r="AL9" i="39"/>
  <c r="AL24" i="39"/>
  <c r="AL36" i="39"/>
  <c r="AL45" i="39"/>
  <c r="AL50" i="39"/>
  <c r="AL60" i="39"/>
  <c r="AL63" i="39"/>
  <c r="AL83" i="39"/>
  <c r="AL87" i="39"/>
  <c r="AL94" i="39"/>
  <c r="AL99" i="39"/>
  <c r="AL5" i="39"/>
  <c r="AL10" i="39"/>
  <c r="AL15" i="39"/>
  <c r="AL21" i="39"/>
  <c r="AL27" i="39"/>
  <c r="AL30" i="39"/>
  <c r="AL46" i="39"/>
  <c r="AL56" i="39"/>
  <c r="AL61" i="39"/>
  <c r="AL69" i="39"/>
  <c r="AL73" i="39"/>
  <c r="AL84" i="39"/>
  <c r="AL95" i="39"/>
  <c r="K152" i="61"/>
  <c r="AL109" i="39"/>
  <c r="AL88" i="39"/>
  <c r="AL78" i="39"/>
  <c r="AL59" i="39"/>
  <c r="AL52" i="39"/>
  <c r="M393" i="61"/>
  <c r="AL44" i="39"/>
  <c r="AL34" i="39"/>
  <c r="L371" i="61"/>
  <c r="AL31" i="39"/>
  <c r="L368" i="61"/>
  <c r="AL25" i="39"/>
  <c r="L360" i="61"/>
  <c r="AL23" i="39"/>
  <c r="L358" i="61"/>
  <c r="AL19" i="39"/>
  <c r="L352" i="61"/>
  <c r="AL13" i="39"/>
  <c r="L344" i="61"/>
  <c r="AL12" i="39"/>
  <c r="L343" i="61"/>
  <c r="AL7" i="39"/>
  <c r="L338" i="61"/>
  <c r="AL101" i="39"/>
  <c r="AL37" i="39"/>
  <c r="M376" i="61"/>
  <c r="AL8" i="39"/>
  <c r="AL72" i="39"/>
  <c r="AL117" i="39"/>
  <c r="AL82" i="39"/>
  <c r="AL65" i="39"/>
  <c r="AL35" i="39"/>
  <c r="M372" i="61"/>
  <c r="AL26" i="39"/>
  <c r="M361" i="61"/>
  <c r="AL20" i="39"/>
  <c r="M355" i="61"/>
  <c r="AL14" i="39"/>
  <c r="M345" i="61"/>
  <c r="AL4" i="39"/>
  <c r="M339" i="61"/>
  <c r="AL48" i="39"/>
  <c r="AL55" i="39"/>
  <c r="AL68" i="39"/>
  <c r="AL75" i="39"/>
  <c r="AL86" i="39"/>
  <c r="AL91" i="39"/>
  <c r="AL97" i="39"/>
  <c r="AL105" i="39"/>
  <c r="AL113" i="39"/>
  <c r="AL121" i="39"/>
  <c r="AL129" i="39"/>
  <c r="AL137" i="39"/>
  <c r="AL145" i="39"/>
  <c r="AL153" i="39"/>
  <c r="AL161" i="39"/>
  <c r="AL169" i="39"/>
  <c r="AL177" i="39"/>
  <c r="AL185" i="39"/>
  <c r="AL40" i="39"/>
  <c r="AL133" i="39"/>
  <c r="AL141" i="39"/>
  <c r="AL149" i="39"/>
  <c r="AL157" i="39"/>
  <c r="AL165" i="39"/>
  <c r="AL173" i="39"/>
  <c r="AL181" i="39"/>
  <c r="AL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L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G14" i="32"/>
  <c r="AG16" i="32" l="1"/>
  <c r="AG15" i="32"/>
  <c r="AG12" i="32"/>
  <c r="AG17" i="32"/>
  <c r="AG18" i="32"/>
  <c r="AG11" i="32"/>
  <c r="AG10" i="32"/>
  <c r="AG8" i="32"/>
  <c r="AG4" i="32"/>
  <c r="AG9" i="32"/>
  <c r="AG6" i="32"/>
  <c r="AG5" i="32"/>
  <c r="AG19" i="32"/>
  <c r="AG13" i="32"/>
  <c r="AG7" i="32"/>
  <c r="AG21" i="32"/>
  <c r="AG20" i="32"/>
  <c r="AG22" i="32"/>
  <c r="AE3" i="32"/>
  <c r="AG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K4" i="34"/>
  <c r="AK5" i="34"/>
  <c r="AK6" i="34"/>
  <c r="AK7" i="34"/>
  <c r="AK8" i="34"/>
  <c r="AK9" i="34"/>
  <c r="AK10" i="34"/>
  <c r="AK11" i="34"/>
  <c r="AK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J4" i="34" l="1"/>
  <c r="AH4" i="34"/>
  <c r="AJ5" i="34" l="1"/>
  <c r="AJ6" i="34"/>
  <c r="AJ7" i="34"/>
  <c r="AJ8" i="34"/>
  <c r="AJ9" i="34"/>
  <c r="AJ10" i="34"/>
  <c r="AJ11" i="34"/>
  <c r="AH5" i="34"/>
  <c r="AH6" i="34"/>
  <c r="AH7" i="34"/>
  <c r="AH8" i="34"/>
  <c r="AH9" i="34"/>
  <c r="AH10" i="34"/>
  <c r="AH11" i="34"/>
  <c r="J23" i="61" l="1"/>
  <c r="H47" i="61" l="1"/>
  <c r="AL85" i="34" l="1"/>
  <c r="AL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I10" i="34" l="1"/>
  <c r="AI4" i="34"/>
  <c r="AI7" i="34" l="1"/>
  <c r="AI11" i="34"/>
  <c r="AI5" i="34"/>
  <c r="AI6" i="34"/>
  <c r="AI9" i="34"/>
  <c r="AI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Q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S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L5" i="34"/>
  <c r="AL7" i="34"/>
  <c r="AL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29" i="34"/>
  <c r="L481" i="61"/>
  <c r="L482" i="61"/>
  <c r="L483" i="61"/>
  <c r="L484" i="61"/>
  <c r="L485" i="61"/>
  <c r="L486" i="61"/>
  <c r="L487" i="61"/>
  <c r="L488" i="61"/>
  <c r="L489" i="61"/>
  <c r="AL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L54" i="34"/>
  <c r="L510" i="61"/>
  <c r="L511" i="61"/>
  <c r="L512" i="61"/>
  <c r="L513" i="61"/>
  <c r="L514" i="61"/>
  <c r="AL60" i="34"/>
  <c r="L518" i="61"/>
  <c r="L519" i="61"/>
  <c r="L520" i="61"/>
  <c r="L521" i="61"/>
  <c r="L525" i="61"/>
  <c r="L526" i="61"/>
  <c r="AL68" i="34"/>
  <c r="L530" i="61"/>
  <c r="L531" i="61"/>
  <c r="L532" i="61"/>
  <c r="L533" i="61"/>
  <c r="L534" i="61"/>
  <c r="L535" i="61"/>
  <c r="AL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S57" i="30"/>
  <c r="K734" i="61"/>
  <c r="K657" i="61"/>
  <c r="K591" i="61"/>
  <c r="K725" i="61"/>
  <c r="K683" i="61"/>
  <c r="K649" i="61"/>
  <c r="K615" i="61"/>
  <c r="AS133" i="30"/>
  <c r="K560" i="61"/>
  <c r="K569" i="61"/>
  <c r="K572" i="61"/>
  <c r="K556" i="61"/>
  <c r="K573" i="61"/>
  <c r="K563" i="61"/>
  <c r="K555" i="61"/>
  <c r="K568" i="61"/>
  <c r="K562" i="61"/>
  <c r="AL6" i="34"/>
  <c r="AL12" i="34"/>
  <c r="AL35" i="34"/>
  <c r="AL10" i="34"/>
  <c r="AL4" i="34"/>
  <c r="AL81" i="34"/>
  <c r="AL65" i="34"/>
  <c r="AL9" i="34"/>
  <c r="K482" i="61"/>
  <c r="K472" i="61"/>
  <c r="K464" i="61"/>
  <c r="AL67" i="34"/>
  <c r="AL27" i="34"/>
  <c r="AL83" i="34"/>
  <c r="K534" i="61"/>
  <c r="K512" i="61"/>
  <c r="K502" i="61"/>
  <c r="K494" i="61"/>
  <c r="K484" i="61"/>
  <c r="K474" i="61"/>
  <c r="K466" i="61"/>
  <c r="AL8" i="34"/>
  <c r="AL51" i="34"/>
  <c r="AL19" i="34"/>
  <c r="AL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L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S27" i="30"/>
  <c r="AS116" i="30"/>
  <c r="AS74" i="30"/>
  <c r="K730" i="61"/>
  <c r="K713" i="61"/>
  <c r="K698" i="61"/>
  <c r="K680" i="61"/>
  <c r="K663" i="61"/>
  <c r="K646" i="61"/>
  <c r="AS80" i="30"/>
  <c r="AS17" i="30"/>
  <c r="K729" i="61"/>
  <c r="K712" i="61"/>
  <c r="K697" i="61"/>
  <c r="K679" i="61"/>
  <c r="K662" i="61"/>
  <c r="K637" i="61"/>
  <c r="K627" i="61"/>
  <c r="K620" i="61"/>
  <c r="K611" i="61"/>
  <c r="K595" i="61"/>
  <c r="AS132" i="30"/>
  <c r="AS110" i="30"/>
  <c r="AS95" i="30"/>
  <c r="AS73" i="30"/>
  <c r="AS52" i="30"/>
  <c r="AS36" i="30"/>
  <c r="AS16" i="30"/>
  <c r="K628" i="61"/>
  <c r="K621" i="61"/>
  <c r="K612" i="61"/>
  <c r="K603" i="61"/>
  <c r="K596" i="61"/>
  <c r="K589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6" i="61"/>
  <c r="Q736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1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1" i="61"/>
  <c r="K561" i="61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549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R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O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S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P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H3" i="34"/>
  <c r="AJ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L3" i="34"/>
  <c r="AI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N7" i="19"/>
  <c r="AL7" i="19"/>
  <c r="AL9" i="19"/>
  <c r="AN9" i="19"/>
  <c r="AL71" i="19"/>
  <c r="AN71" i="19"/>
  <c r="AL5" i="19"/>
  <c r="AN5" i="19"/>
  <c r="AN6" i="19"/>
  <c r="AL6" i="19"/>
  <c r="AN3" i="19"/>
  <c r="AN4" i="19"/>
  <c r="AN8" i="19"/>
  <c r="AL8" i="19"/>
  <c r="AL4" i="19"/>
  <c r="AL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L10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<sst xmlns="http://schemas.openxmlformats.org/spreadsheetml/2006/main" count="13091" uniqueCount="2673">
  <si>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</si>
  <si>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</si>
  <si>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</si>
  <si>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</si>
  <si>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</si>
  <si>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</si>
  <si>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</si>
  <si>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</si>
  <si>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</si>
  <si>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</si>
  <si>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</si>
  <si>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</si>
  <si>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</si>
  <si>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</si>
  <si>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</si>
  <si>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</si>
  <si>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</si>
  <si>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</si>
  <si>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</si>
  <si>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</si>
  <si>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</si>
  <si>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</si>
  <si>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</si>
  <si>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</si>
  <si>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</si>
  <si>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</si>
  <si>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</si>
  <si>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</si>
  <si>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</si>
  <si>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</si>
  <si>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</si>
  <si>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</si>
  <si>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</si>
  <si>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</si>
  <si>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</si>
  <si>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</si>
  <si>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</si>
  <si>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</si>
  <si>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</si>
  <si>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</si>
  <si>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</si>
  <si>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</si>
  <si>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</si>
  <si>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</si>
  <si>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</si>
  <si>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</si>
  <si>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</si>
  <si>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</si>
  <si>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</si>
  <si>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</si>
  <si>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</si>
  <si>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</si>
  <si>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</si>
  <si>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</si>
  <si>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</si>
  <si>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</si>
  <si>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</si>
  <si>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</si>
  <si>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</si>
  <si>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</si>
  <si>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</si>
  <si>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</si>
  <si>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</si>
  <si>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</si>
  <si>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</si>
  <si>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</si>
  <si>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</si>
  <si>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</si>
  <si>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</si>
  <si>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</si>
  <si>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</si>
  <si>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</si>
  <si>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</si>
  <si>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</si>
  <si>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</si>
  <si>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</si>
  <si>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</si>
  <si>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</si>
  <si>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</si>
  <si>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</si>
  <si>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</si>
  <si>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</si>
  <si>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</si>
  <si>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</si>
  <si>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</si>
  <si>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</si>
  <si>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</si>
  <si>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</si>
  <si>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</si>
  <si>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</si>
  <si>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</si>
  <si>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</si>
  <si>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</si>
  <si>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</si>
  <si>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</si>
  <si>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</si>
  <si>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</si>
  <si>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</si>
  <si>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</si>
  <si>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</si>
  <si>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</si>
  <si>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</si>
  <si>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</si>
  <si>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</si>
  <si>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</si>
  <si>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</si>
  <si>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</si>
  <si>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</si>
  <si>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</si>
  <si>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</si>
  <si>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</si>
  <si>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</si>
  <si>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</si>
  <si>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</si>
  <si>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</si>
  <si>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</si>
  <si>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</si>
  <si>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</si>
  <si>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</si>
  <si>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</si>
  <si>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</si>
  <si>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</si>
  <si>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</si>
  <si>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</si>
  <si>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</si>
  <si>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</si>
  <si>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</si>
  <si>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</si>
  <si>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</si>
  <si>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</si>
  <si>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</si>
  <si>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</si>
  <si>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</si>
  <si>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</si>
  <si>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</si>
  <si>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</si>
  <si>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</si>
  <si>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</si>
  <si>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</si>
  <si>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</si>
  <si>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</si>
  <si>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</si>
  <si>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</si>
  <si>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</si>
  <si>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</si>
  <si>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</si>
  <si>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</si>
  <si>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</si>
  <si>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</si>
  <si>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</si>
  <si>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</si>
  <si>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</si>
  <si>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</si>
  <si>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</si>
  <si>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</si>
  <si>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</si>
  <si>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</si>
  <si>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</si>
  <si>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</si>
  <si>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</si>
  <si>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</si>
  <si>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</si>
  <si>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</si>
  <si>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</si>
  <si>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</si>
  <si>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</si>
  <si>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</si>
  <si>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</si>
  <si>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</si>
  <si>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</si>
  <si>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</si>
  <si>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</si>
  <si>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</si>
  <si>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</si>
  <si>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</si>
  <si>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</si>
  <si>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</si>
  <si>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</si>
  <si>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</si>
  <si>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</si>
  <si>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</si>
  <si>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</si>
  <si>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</si>
  <si>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</si>
  <si>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</si>
  <si>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</si>
  <si>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</si>
  <si>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</si>
  <si>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</si>
  <si>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</si>
  <si>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</si>
  <si>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</si>
  <si>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</si>
  <si>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</si>
  <si>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</si>
  <si>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</si>
  <si>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</si>
  <si>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</si>
  <si>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</si>
  <si>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</si>
  <si>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</si>
  <si>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</si>
  <si>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</si>
  <si>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</si>
  <si>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</si>
  <si>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</si>
  <si>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</si>
  <si>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</si>
  <si>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</si>
  <si>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</si>
  <si>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</si>
  <si>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</si>
  <si>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</si>
  <si>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</si>
  <si>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</si>
  <si>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</si>
  <si>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</si>
  <si>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</si>
  <si>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</si>
  <si>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</si>
  <si>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</si>
  <si>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</si>
  <si>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</si>
  <si>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</si>
  <si>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</si>
  <si>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</si>
  <si>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</si>
  <si>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</si>
  <si>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</si>
  <si>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</si>
  <si>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</si>
  <si>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</si>
  <si>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</si>
  <si>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</si>
  <si>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</si>
  <si>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</si>
  <si>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</si>
  <si>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</si>
  <si>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</si>
  <si>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</si>
  <si>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</si>
  <si>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</si>
  <si>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</si>
  <si>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</si>
  <si>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</si>
  <si>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</si>
  <si>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</si>
  <si>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</si>
  <si>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</si>
  <si>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</si>
  <si>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</si>
  <si>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</si>
  <si>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</si>
  <si>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</si>
  <si>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</si>
  <si>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</si>
  <si>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</si>
  <si>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</si>
  <si>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</si>
  <si>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</si>
  <si>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</si>
  <si>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</si>
  <si>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</si>
  <si>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</si>
  <si>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</si>
  <si>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</si>
  <si>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</si>
  <si>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</si>
  <si>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</si>
  <si>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</si>
  <si>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</si>
  <si>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</si>
  <si>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</si>
  <si>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</si>
  <si>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</si>
  <si>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</si>
  <si>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</si>
  <si>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</si>
  <si>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</si>
  <si>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</si>
  <si>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</si>
  <si>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</si>
  <si>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</si>
  <si>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</si>
  <si>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</si>
  <si>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</si>
  <si>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</si>
  <si>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</si>
  <si>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</si>
  <si>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</si>
  <si>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</si>
  <si>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</si>
  <si>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</si>
  <si>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</si>
  <si>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</si>
  <si>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</si>
  <si>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</si>
  <si>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</si>
  <si>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</si>
  <si>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</si>
  <si>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</si>
  <si>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</si>
  <si>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</si>
  <si>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</si>
  <si>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</si>
  <si>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</si>
  <si>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</si>
  <si>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</si>
  <si>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</si>
  <si>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</si>
  <si>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</si>
  <si>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</si>
  <si>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</si>
  <si>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</si>
  <si>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</si>
  <si>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</si>
  <si>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</si>
  <si>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</si>
  <si>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</si>
  <si>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</si>
  <si>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</si>
  <si>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</si>
  <si>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</si>
  <si>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</si>
  <si>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</si>
  <si>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</si>
  <si>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</si>
  <si>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</si>
  <si>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</si>
  <si>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</si>
  <si>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</si>
  <si>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</si>
  <si>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</si>
  <si>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</si>
  <si>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</si>
  <si>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</si>
  <si>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</si>
  <si>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</si>
  <si>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</si>
  <si>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</si>
  <si>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</si>
  <si>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</si>
  <si>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</si>
  <si>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</si>
  <si>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</si>
  <si>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</si>
  <si>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</si>
  <si>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</si>
  <si>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</si>
  <si>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</si>
  <si>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</si>
  <si>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</si>
  <si>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</si>
  <si>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</si>
  <si>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</si>
  <si>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</si>
  <si>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</si>
  <si>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</si>
  <si>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</si>
  <si>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</si>
  <si>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</si>
  <si>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</si>
  <si>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</si>
  <si>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</si>
  <si>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</si>
  <si>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</si>
  <si>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</si>
  <si>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</si>
  <si>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</si>
  <si>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</si>
  <si>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</si>
  <si>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</si>
  <si>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</si>
  <si>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</si>
  <si>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</si>
  <si>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</si>
  <si>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</si>
  <si>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</si>
  <si>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</si>
  <si>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</si>
  <si>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</si>
  <si>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</si>
  <si>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</si>
  <si>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</si>
  <si>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</si>
  <si>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</si>
  <si>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</si>
  <si>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</si>
  <si>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</si>
  <si>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</si>
  <si>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</si>
  <si>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</si>
  <si>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</si>
  <si>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</si>
  <si>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</si>
  <si>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</si>
  <si>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</si>
  <si>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</si>
  <si>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</si>
  <si>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</si>
  <si>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</si>
  <si>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</si>
  <si>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</si>
  <si>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</si>
  <si>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</si>
  <si>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</si>
  <si>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</si>
  <si>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</si>
  <si>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</si>
  <si>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</si>
  <si>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</si>
  <si>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</si>
  <si>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</si>
  <si>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</si>
  <si>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</si>
  <si>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</si>
  <si>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</si>
  <si>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</si>
  <si>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</si>
  <si>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</si>
  <si>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</si>
  <si>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</si>
  <si>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</si>
  <si>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</si>
  <si>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</si>
  <si>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</si>
  <si>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</si>
  <si>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</si>
  <si>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</si>
  <si>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</si>
  <si>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</si>
  <si>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</si>
  <si>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</si>
  <si>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</si>
  <si>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</si>
  <si>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</si>
  <si>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</si>
  <si>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</si>
  <si>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</si>
  <si>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</si>
  <si>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</si>
  <si>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</si>
  <si>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</si>
  <si>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</si>
  <si>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</si>
  <si>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</si>
  <si>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</si>
  <si>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</si>
  <si>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</si>
  <si>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</si>
  <si>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</si>
  <si>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</si>
  <si>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</si>
  <si>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</si>
  <si>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</si>
  <si>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</si>
  <si>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</si>
  <si>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</si>
  <si>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</si>
  <si>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</si>
  <si>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</si>
  <si>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</si>
  <si>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</si>
  <si>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</si>
  <si>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</si>
  <si>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</si>
  <si>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</si>
  <si>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</si>
  <si>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</si>
  <si>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</si>
  <si>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</si>
  <si>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</si>
  <si>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</si>
  <si>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</si>
  <si>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</si>
  <si>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</si>
  <si>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</si>
  <si>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</si>
  <si>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</si>
  <si>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</si>
  <si>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</si>
  <si>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</si>
  <si>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</si>
  <si>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</si>
  <si>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</si>
  <si>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</si>
  <si>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</si>
  <si>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</si>
  <si>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</si>
  <si>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</si>
  <si>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</si>
  <si>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</si>
  <si>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</si>
  <si>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</si>
  <si>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</si>
  <si>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</si>
  <si>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</si>
  <si>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</si>
  <si>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</si>
  <si>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</si>
  <si>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</si>
  <si>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</si>
  <si>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</si>
  <si>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</si>
  <si>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</si>
  <si>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</si>
  <si>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</si>
  <si>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</si>
  <si>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</si>
  <si>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</si>
  <si>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</si>
  <si>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</si>
  <si>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</si>
  <si>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</si>
  <si>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</si>
  <si>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</si>
  <si>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</si>
  <si>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</si>
  <si>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</si>
  <si>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</si>
  <si>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</si>
  <si>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</si>
  <si>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</si>
  <si>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</si>
  <si>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</si>
  <si>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</si>
  <si>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</si>
  <si>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</si>
  <si>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</si>
  <si>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</si>
  <si>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</si>
  <si>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</si>
  <si>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</si>
  <si>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</si>
  <si>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</si>
  <si>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</si>
  <si>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</si>
  <si>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</si>
  <si>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</si>
  <si>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</si>
  <si>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</si>
  <si>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</si>
  <si>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</si>
  <si>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</si>
  <si>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</si>
  <si>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</si>
  <si>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</si>
  <si>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</si>
  <si>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</si>
  <si>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</si>
  <si>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</si>
  <si>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</si>
  <si>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</si>
  <si>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</si>
  <si>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</si>
  <si>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</si>
  <si>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</si>
  <si>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</si>
  <si>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</si>
  <si>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</si>
  <si>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</si>
  <si>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</si>
  <si>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</si>
  <si>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</si>
  <si>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</si>
  <si>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</si>
  <si>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</si>
  <si>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</si>
  <si>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</si>
  <si>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</si>
  <si>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</si>
  <si>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</si>
  <si>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</si>
  <si>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</si>
  <si>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</si>
  <si>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</si>
  <si>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</si>
  <si>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</si>
  <si>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</si>
  <si>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</si>
  <si>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</si>
  <si>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</si>
  <si>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</si>
  <si>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</si>
  <si>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</si>
  <si>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</si>
  <si>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</si>
  <si>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</si>
  <si>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</si>
  <si>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</si>
  <si>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</si>
  <si>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</si>
  <si>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</si>
  <si>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</si>
  <si>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</si>
  <si>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</si>
  <si>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</si>
  <si>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</si>
  <si>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</si>
  <si>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</si>
  <si>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</si>
  <si>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</si>
  <si>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</si>
  <si>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</si>
  <si>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</si>
  <si>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</si>
  <si>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</si>
  <si>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</si>
  <si>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</si>
  <si>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</si>
  <si>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</si>
  <si>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</si>
  <si>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</si>
  <si>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</si>
  <si>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</si>
  <si>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</si>
  <si>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</si>
  <si>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</si>
  <si>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</si>
  <si>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</si>
  <si>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</si>
  <si>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</si>
  <si>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</si>
  <si>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</si>
  <si>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</si>
  <si>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</si>
  <si>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</si>
  <si>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</si>
  <si>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</si>
  <si>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</si>
  <si>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</si>
  <si>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</si>
  <si>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</si>
  <si>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</si>
  <si>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</si>
  <si>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</si>
  <si>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</si>
  <si>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</si>
  <si>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</si>
  <si>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</si>
  <si>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</si>
  <si>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</si>
  <si>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</si>
  <si>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</si>
  <si>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</si>
  <si>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</si>
  <si>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</si>
  <si>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</si>
  <si>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</si>
  <si>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</si>
  <si>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</si>
  <si>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</si>
  <si>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</si>
  <si>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</si>
  <si>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</si>
  <si>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</si>
  <si>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</si>
  <si>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</si>
  <si>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</si>
  <si>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</si>
  <si>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</si>
  <si>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</si>
  <si>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</si>
  <si>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</si>
  <si>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</si>
  <si>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</si>
  <si>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</si>
  <si>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</si>
  <si>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</si>
  <si>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</si>
  <si>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</si>
  <si>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</si>
  <si>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</si>
  <si>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</si>
  <si>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</si>
  <si>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</si>
  <si>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</si>
  <si>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</si>
  <si>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</si>
  <si>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</si>
  <si>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</si>
  <si>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</si>
  <si>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</si>
  <si>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</si>
  <si>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</si>
  <si>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</si>
  <si>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</si>
  <si>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</si>
  <si>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</si>
  <si>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</si>
  <si>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</si>
  <si>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</si>
  <si>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</si>
  <si>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</si>
  <si>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</si>
  <si>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</si>
  <si>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</si>
  <si>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</si>
  <si>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</si>
  <si>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</si>
  <si>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</si>
  <si>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</si>
  <si>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</si>
  <si>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</si>
  <si>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</si>
  <si>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</si>
  <si>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</si>
  <si>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</si>
  <si>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</si>
  <si>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</si>
  <si>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</si>
  <si>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</si>
  <si>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</si>
  <si>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</si>
  <si>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</si>
  <si>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</si>
  <si>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</si>
  <si>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</si>
  <si>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</si>
  <si>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</si>
  <si>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</si>
  <si>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</si>
  <si>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</si>
  <si>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</si>
  <si>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</si>
  <si>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</si>
  <si>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</si>
  <si>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</si>
  <si>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</si>
  <si>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</si>
  <si>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</si>
  <si>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</si>
  <si>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</si>
  <si>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</si>
  <si>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</si>
  <si>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</si>
  <si>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</si>
  <si>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</si>
  <si>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</si>
  <si>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</si>
  <si>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</si>
  <si>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</si>
  <si>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</si>
  <si>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</si>
  <si>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</si>
  <si>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</si>
  <si>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</si>
  <si>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</si>
  <si>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</si>
  <si>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</si>
  <si>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</si>
  <si>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</si>
  <si>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</si>
  <si>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</si>
  <si>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</si>
  <si>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</si>
  <si>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</si>
  <si>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</si>
  <si>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</si>
  <si>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</si>
  <si>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</si>
  <si>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</si>
  <si>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</si>
  <si>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</si>
  <si>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</si>
  <si>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</si>
  <si>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</si>
  <si>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</si>
  <si>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</si>
  <si>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</si>
  <si>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</si>
  <si>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</si>
  <si>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</si>
  <si>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</si>
  <si>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</si>
  <si>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</si>
  <si>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</si>
  <si>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</si>
  <si>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</si>
  <si>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</si>
  <si>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</si>
  <si>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</si>
  <si>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</si>
  <si>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</si>
  <si>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</si>
  <si>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</si>
  <si>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</si>
  <si>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</si>
  <si>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</si>
  <si>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</si>
  <si>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</si>
  <si>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</si>
  <si>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</si>
  <si>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</si>
  <si>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</si>
  <si>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</si>
  <si>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</si>
  <si>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</si>
  <si>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</si>
  <si>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</si>
  <si>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</si>
  <si>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</si>
  <si>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</si>
  <si>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</si>
  <si>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</si>
  <si>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</si>
  <si>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</si>
  <si>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</si>
  <si>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</si>
  <si>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</si>
  <si>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</si>
  <si>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</si>
  <si>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</si>
  <si>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</si>
  <si>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</si>
  <si>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</si>
  <si>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</si>
  <si>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</si>
  <si>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</si>
  <si>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</si>
  <si>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</si>
  <si>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</si>
  <si>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</si>
  <si>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</si>
  <si>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</si>
  <si>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</si>
  <si>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</si>
  <si>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</si>
  <si>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</si>
  <si>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</si>
  <si>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</si>
  <si>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</si>
  <si>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</si>
  <si>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</si>
  <si>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</si>
  <si>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</si>
  <si>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</si>
  <si>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</si>
  <si>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</si>
  <si>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</si>
  <si>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</si>
  <si>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</si>
  <si>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</si>
  <si>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</si>
  <si>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</si>
  <si>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</si>
  <si>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</si>
  <si>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</si>
  <si>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</si>
  <si>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</si>
  <si>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</si>
  <si>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</si>
  <si>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</si>
  <si>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</si>
  <si>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</si>
  <si>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</si>
  <si>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</si>
  <si>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</si>
  <si>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</si>
  <si>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</si>
  <si>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</si>
  <si>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</si>
  <si>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</si>
  <si>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</si>
  <si>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</si>
  <si>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</si>
  <si>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</si>
  <si>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</si>
  <si>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</si>
  <si>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</si>
  <si>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</si>
  <si>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</si>
  <si>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</si>
  <si>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</si>
  <si>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</si>
  <si>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</si>
  <si>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</si>
  <si>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</si>
  <si>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</si>
  <si>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</si>
  <si>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</si>
  <si>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</si>
  <si>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</si>
  <si>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</si>
  <si>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</si>
  <si>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</si>
  <si>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</si>
  <si>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</si>
  <si>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</si>
  <si>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</si>
  <si>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</si>
  <si>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</si>
  <si>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</si>
  <si>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</si>
  <si>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</si>
  <si>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</si>
  <si>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</si>
  <si>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</si>
  <si>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</si>
  <si>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</si>
  <si>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</si>
  <si>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</si>
  <si>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</si>
  <si>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</si>
  <si>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</si>
  <si>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</si>
  <si>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</si>
  <si>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</si>
  <si>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</si>
  <si>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</si>
  <si>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</si>
  <si>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</si>
  <si>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</si>
  <si>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</si>
  <si>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</si>
  <si>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</si>
  <si>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</si>
  <si>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</si>
  <si>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</si>
  <si>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</si>
  <si>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</si>
  <si>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</si>
  <si>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</si>
  <si>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</si>
  <si>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</si>
  <si>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</si>
  <si>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</si>
  <si>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</si>
  <si>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</si>
  <si>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</si>
  <si>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</si>
  <si>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</si>
  <si>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</si>
  <si>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</si>
  <si>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</si>
  <si>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</si>
  <si>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</si>
  <si>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</si>
  <si>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</si>
  <si>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</si>
  <si>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</si>
  <si>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</si>
  <si>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</si>
  <si>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</si>
  <si>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</si>
  <si>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</si>
  <si>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</si>
  <si>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</si>
  <si>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</si>
  <si>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</si>
  <si>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</si>
  <si>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</si>
  <si>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</si>
  <si>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</si>
  <si>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</si>
  <si>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</si>
  <si>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</si>
  <si>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</si>
  <si>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</si>
  <si>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</si>
  <si>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</si>
  <si>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</si>
  <si>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</si>
  <si>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</si>
  <si>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</si>
  <si>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</si>
  <si>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</si>
  <si>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</si>
  <si>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</si>
  <si>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</si>
  <si>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</si>
  <si>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</si>
  <si>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</si>
  <si>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</si>
  <si>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</si>
  <si>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</si>
  <si>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</si>
  <si>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</si>
  <si>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</si>
  <si>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</si>
  <si>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</si>
  <si>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</si>
  <si>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</si>
  <si>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</si>
  <si>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</si>
  <si>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</si>
  <si>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</si>
  <si>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</si>
  <si>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</si>
  <si>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</si>
  <si>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</si>
  <si>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</si>
  <si>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</si>
  <si>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</si>
  <si>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</si>
  <si>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</si>
  <si>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</si>
  <si>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</si>
  <si>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</si>
  <si>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</si>
  <si>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</si>
  <si>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</si>
  <si>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</si>
  <si>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</si>
  <si>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</si>
  <si>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</si>
  <si>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</si>
  <si>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</si>
  <si>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</si>
  <si>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</si>
  <si>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</si>
  <si>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</si>
  <si>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</si>
  <si>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</si>
  <si>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</si>
  <si>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</si>
  <si>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</si>
  <si>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</si>
  <si>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</si>
  <si>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</si>
  <si>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</si>
  <si>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</si>
  <si>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</si>
  <si>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</si>
  <si>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</si>
  <si>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</si>
  <si>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</si>
  <si>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</si>
  <si>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</si>
  <si>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</si>
  <si>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</si>
  <si>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</si>
  <si>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</si>
  <si>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</si>
  <si>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</si>
  <si>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</si>
  <si>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</si>
  <si>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</si>
  <si>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</si>
  <si>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</si>
  <si>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</si>
  <si>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</si>
  <si>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</si>
  <si>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</si>
  <si>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</si>
  <si>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</si>
  <si>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</si>
  <si>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</si>
  <si>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</si>
  <si>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</si>
  <si>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</si>
  <si>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</si>
  <si>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</si>
  <si>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</si>
  <si>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</si>
  <si>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</si>
  <si>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</si>
  <si>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</si>
  <si>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</si>
  <si>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</si>
  <si>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</si>
  <si>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</si>
  <si>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</si>
  <si>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</si>
  <si>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</si>
  <si>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</si>
  <si>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</si>
  <si>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</si>
  <si>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</si>
  <si>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</si>
  <si>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</si>
  <si>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</si>
  <si>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</si>
  <si>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</si>
  <si>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</si>
  <si>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</si>
  <si>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</si>
  <si>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</si>
  <si>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</si>
  <si>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</si>
  <si>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</si>
  <si>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</si>
  <si>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</si>
  <si>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</si>
  <si>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</si>
  <si>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</si>
  <si>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</si>
  <si>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</si>
  <si>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</si>
  <si>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</si>
  <si>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</si>
  <si>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</si>
  <si>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</si>
  <si>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</si>
  <si>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</si>
  <si>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</si>
  <si>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</si>
  <si>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</si>
  <si>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</si>
  <si>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</si>
  <si>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</si>
  <si>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</si>
  <si>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</si>
  <si>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</si>
  <si>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</si>
  <si>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</si>
  <si>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</si>
  <si>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</si>
  <si>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</si>
  <si>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</si>
  <si>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</si>
  <si>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</si>
  <si>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</si>
  <si>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</si>
  <si>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</si>
  <si>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</si>
  <si>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</si>
  <si>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</si>
  <si>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</si>
  <si>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</si>
  <si>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</si>
  <si>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</si>
  <si>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</si>
  <si>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</si>
  <si>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</si>
  <si>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</si>
  <si>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</si>
  <si>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</si>
  <si>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</si>
  <si>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</si>
  <si>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</si>
  <si>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</si>
  <si>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</si>
  <si>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</si>
  <si>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</si>
  <si>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</si>
  <si>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</si>
  <si>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</si>
  <si>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</si>
  <si>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</si>
  <si>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</si>
  <si>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</si>
  <si>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</si>
  <si>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</si>
  <si>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</si>
  <si>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</si>
  <si>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</si>
  <si>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</si>
  <si>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</si>
  <si>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</si>
  <si>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</si>
  <si>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</si>
  <si>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</si>
  <si>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</si>
  <si>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</si>
  <si>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</si>
  <si>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</si>
  <si>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</si>
  <si>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</si>
  <si>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</si>
  <si>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</si>
  <si>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</si>
  <si>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</si>
  <si>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</si>
  <si>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</si>
  <si>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</si>
  <si>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</si>
  <si>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</si>
  <si>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</si>
  <si>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</si>
  <si>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</si>
  <si>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</si>
  <si>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</si>
  <si>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</si>
  <si>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</si>
  <si>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</si>
  <si>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</si>
  <si>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</si>
  <si>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</si>
  <si>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</si>
  <si>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</si>
  <si>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</si>
  <si>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</si>
  <si>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</si>
  <si>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</si>
  <si>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</si>
  <si>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</si>
  <si>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</si>
  <si>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</si>
  <si>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</si>
  <si>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</si>
  <si>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</si>
  <si>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</si>
  <si>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</si>
  <si>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</si>
  <si>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</si>
  <si>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</si>
  <si>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</si>
  <si>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</si>
  <si>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</si>
  <si>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</si>
  <si>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</si>
  <si>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</si>
  <si>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</si>
  <si>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</si>
  <si>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</si>
  <si>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</si>
  <si>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</si>
  <si>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</si>
  <si>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</si>
  <si>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</si>
  <si>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</si>
  <si>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</si>
  <si>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</si>
  <si>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</si>
  <si>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</si>
  <si>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</si>
  <si>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</si>
  <si>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</si>
  <si>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</si>
  <si>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</si>
  <si>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</si>
  <si>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</si>
  <si>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</si>
  <si>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</si>
  <si>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</si>
  <si>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</si>
  <si>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</si>
  <si>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</si>
  <si>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</si>
  <si>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</si>
  <si>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</si>
  <si>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</si>
  <si>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</si>
  <si>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</si>
  <si>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</si>
  <si>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</si>
  <si>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</si>
  <si>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</si>
  <si>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</si>
  <si>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</si>
  <si>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</si>
  <si>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</si>
  <si>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</si>
  <si>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</si>
  <si>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</si>
  <si>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</si>
  <si>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</si>
  <si>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</si>
  <si>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</si>
  <si>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</si>
  <si>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</si>
  <si>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</si>
  <si>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</si>
  <si>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</si>
  <si>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</si>
  <si>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</si>
  <si>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</si>
  <si>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</si>
  <si>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</si>
  <si>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</si>
  <si>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</si>
  <si>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</si>
  <si>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</si>
  <si>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</si>
  <si>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</si>
  <si>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</si>
  <si>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</si>
  <si>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</si>
  <si>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</si>
  <si>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</si>
  <si>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</si>
  <si>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</si>
  <si>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</si>
  <si>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</si>
  <si>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</si>
  <si>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</si>
  <si>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</si>
  <si>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</si>
  <si>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</si>
  <si>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</si>
  <si>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</si>
  <si>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</si>
  <si>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</si>
  <si>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</si>
  <si>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</si>
  <si>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</si>
  <si>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</si>
  <si>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</si>
  <si>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</si>
  <si>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</si>
  <si>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</si>
  <si>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</si>
  <si>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</si>
  <si>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</si>
  <si>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</si>
  <si>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</si>
  <si>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</si>
  <si>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</si>
  <si>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</si>
  <si>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</si>
  <si>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</si>
  <si>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</si>
  <si>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</si>
  <si>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</si>
  <si>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</si>
  <si>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</si>
  <si>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</si>
  <si>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</si>
  <si>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</si>
  <si>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</si>
  <si>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</si>
  <si>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</si>
  <si>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</si>
  <si>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</si>
  <si>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</si>
  <si>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</si>
  <si>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</si>
  <si>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</si>
  <si>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</si>
  <si>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</si>
  <si>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</si>
  <si>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</si>
  <si>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</si>
  <si>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</si>
  <si>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</si>
  <si>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</si>
  <si>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</si>
  <si>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</si>
  <si>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</si>
  <si>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</si>
  <si>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</si>
  <si>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</si>
  <si>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</si>
  <si>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</si>
  <si>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</si>
  <si>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</si>
  <si>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</si>
  <si>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</si>
  <si>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</si>
  <si>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</si>
  <si>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</si>
  <si>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</si>
  <si>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</si>
  <si>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</si>
  <si>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</si>
  <si>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</si>
  <si>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</si>
  <si>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</si>
  <si>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</si>
  <si>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</si>
  <si>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</si>
  <si>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</si>
  <si>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</si>
  <si>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</si>
  <si>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</si>
  <si>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</si>
  <si>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</si>
  <si>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</si>
  <si>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</si>
  <si>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</si>
  <si>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</si>
  <si>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</si>
  <si>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</si>
  <si>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</si>
  <si>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</si>
  <si>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</si>
  <si>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</si>
  <si>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</si>
  <si>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</si>
  <si>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</si>
  <si>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</si>
  <si>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</si>
  <si>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</si>
  <si>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</si>
  <si>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</si>
  <si>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</si>
  <si>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</si>
  <si>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</si>
  <si>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</si>
  <si>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</si>
  <si>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</si>
  <si>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</si>
  <si>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</si>
  <si>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</si>
  <si>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</si>
  <si>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</si>
  <si>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</si>
  <si>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</si>
  <si>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</si>
  <si>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</si>
  <si>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</si>
  <si>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</si>
  <si>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</si>
  <si>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</si>
  <si>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</si>
  <si>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</si>
  <si>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</si>
  <si>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</si>
  <si>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</si>
  <si>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</si>
  <si>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</si>
  <si>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</si>
  <si>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</si>
  <si>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</si>
  <si>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</si>
  <si>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</si>
  <si>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</si>
  <si>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</si>
  <si>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</si>
  <si>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</si>
  <si>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</si>
  <si>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</si>
  <si>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</si>
  <si>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</si>
  <si>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</si>
  <si>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</si>
  <si>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</si>
  <si>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</si>
  <si>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</si>
  <si>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</si>
  <si>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</si>
  <si>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</si>
  <si>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</si>
  <si>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</si>
  <si>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</si>
  <si>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</si>
  <si>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</si>
  <si>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</si>
  <si>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</si>
  <si>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</si>
  <si>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</si>
  <si>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</si>
  <si>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</si>
  <si>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</si>
  <si>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</si>
  <si>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</si>
  <si>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</si>
  <si>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</si>
  <si>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</si>
  <si>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</si>
  <si>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</si>
  <si>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</si>
  <si>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</si>
  <si>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</si>
  <si>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</si>
  <si>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</si>
  <si>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</si>
  <si>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</si>
  <si>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</si>
  <si>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</si>
  <si>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</si>
  <si>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</si>
  <si>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</si>
  <si>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</si>
  <si>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</si>
  <si>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</si>
  <si>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</si>
  <si>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</si>
  <si>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</si>
  <si>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</si>
  <si>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</si>
  <si>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</si>
  <si>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</si>
  <si>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</si>
  <si>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</si>
  <si>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</si>
  <si>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</si>
  <si>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</si>
  <si>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</si>
  <si>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</si>
  <si>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</si>
  <si>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</si>
  <si>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</si>
  <si>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</si>
  <si>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</si>
  <si>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</si>
  <si>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</si>
  <si>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</si>
  <si>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</si>
  <si>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</si>
  <si>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</si>
  <si>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</si>
  <si>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</si>
  <si>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</si>
  <si>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</si>
  <si>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</si>
  <si>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</si>
  <si>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</si>
  <si>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</si>
  <si>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</si>
  <si>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</si>
  <si>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</si>
  <si>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</si>
  <si>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</si>
  <si>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</si>
  <si>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</si>
  <si>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</si>
  <si>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</si>
  <si>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</si>
  <si>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</si>
  <si>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</si>
  <si>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</si>
  <si>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</si>
  <si>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</si>
  <si>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</si>
  <si>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</si>
  <si>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</si>
  <si>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</si>
  <si>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</si>
  <si>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</si>
  <si>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</si>
  <si>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</si>
  <si>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</si>
  <si>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</si>
  <si>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</si>
  <si>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</si>
  <si>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</si>
  <si>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</si>
  <si>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</si>
  <si>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</si>
  <si>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</si>
  <si>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</si>
  <si>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</si>
  <si>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</si>
  <si>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</si>
  <si>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</si>
  <si>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</si>
  <si>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</si>
  <si>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</si>
  <si>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</si>
  <si>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</si>
  <si>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</si>
  <si>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</si>
  <si>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</si>
  <si>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</si>
  <si>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</si>
  <si>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</si>
  <si>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</si>
  <si>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</si>
  <si>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</si>
  <si>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</si>
  <si>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</si>
  <si>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</si>
  <si>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</si>
  <si>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</si>
  <si>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</si>
  <si>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</si>
  <si>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</si>
  <si>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</si>
  <si>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</si>
  <si>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</si>
  <si>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</si>
  <si>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</si>
  <si>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</si>
  <si>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</si>
  <si>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</si>
  <si>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</si>
  <si>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</si>
  <si>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</si>
  <si>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</si>
  <si>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</si>
  <si>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</si>
  <si>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</si>
  <si>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</si>
  <si>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</si>
  <si>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</si>
  <si>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</si>
  <si>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</si>
  <si>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</si>
  <si>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</si>
  <si>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</si>
  <si>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</si>
  <si>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</si>
  <si>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</si>
  <si>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</si>
  <si>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</si>
  <si>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</si>
  <si>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</si>
  <si>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</si>
  <si>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</si>
  <si>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</si>
  <si>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</si>
  <si>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</si>
  <si>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</si>
  <si>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</si>
  <si>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</si>
  <si>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</si>
  <si>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</si>
  <si>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</si>
  <si>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</si>
  <si>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</si>
  <si>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</si>
  <si>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</si>
  <si>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</si>
  <si>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</si>
  <si>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</si>
  <si>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</si>
  <si>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</si>
  <si>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</si>
  <si>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</si>
  <si>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</si>
  <si>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</si>
  <si>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</si>
  <si>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</si>
  <si>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</si>
  <si>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</si>
  <si>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</si>
  <si>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</si>
  <si>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</si>
  <si>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</si>
  <si>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</si>
  <si>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</si>
  <si>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</si>
  <si>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</si>
  <si>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</si>
  <si>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</si>
  <si>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</si>
  <si>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</si>
  <si>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</si>
  <si>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</si>
  <si>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</si>
  <si>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</si>
  <si>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</si>
  <si>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</si>
  <si>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</si>
  <si>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</si>
  <si>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</si>
  <si>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</si>
  <si>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</si>
  <si>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</si>
  <si>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</si>
  <si>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</si>
  <si>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</si>
  <si>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</si>
  <si>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</si>
  <si>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</si>
  <si>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</si>
  <si>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</si>
  <si>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</si>
  <si>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</si>
  <si>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</si>
  <si>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</si>
  <si>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</si>
  <si>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</si>
  <si>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</si>
  <si>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</si>
  <si>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</si>
  <si>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</si>
  <si>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</si>
  <si>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</si>
  <si>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</si>
  <si>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</si>
  <si>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</si>
  <si>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</si>
  <si>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</si>
  <si>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</si>
  <si>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</si>
  <si>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</si>
  <si>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</si>
  <si>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</si>
  <si>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</si>
  <si>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</si>
  <si>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</si>
  <si>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</si>
  <si>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</si>
  <si>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</si>
  <si>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</si>
  <si>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</si>
  <si>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</si>
  <si>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</si>
  <si>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</si>
  <si>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</si>
  <si>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</si>
  <si>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</si>
  <si>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</si>
  <si>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</si>
  <si>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</si>
  <si>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</si>
  <si>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</si>
  <si>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</si>
  <si>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</si>
  <si>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</si>
  <si>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</si>
  <si>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</si>
  <si>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</si>
  <si>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</si>
  <si>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</si>
  <si>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</si>
  <si>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</si>
  <si>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</si>
  <si>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</si>
  <si>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</si>
  <si>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</si>
  <si>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</si>
  <si>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</si>
  <si>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</si>
  <si>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</si>
  <si>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</si>
  <si>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</si>
  <si>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</si>
  <si>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</si>
  <si>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</si>
  <si>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</si>
  <si>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</si>
  <si>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</si>
  <si>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</si>
  <si>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</si>
  <si>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</si>
  <si>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</si>
  <si>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</si>
  <si>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</si>
  <si>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</si>
  <si>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</si>
  <si>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</si>
  <si>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</si>
  <si>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</si>
  <si>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</si>
  <si>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</si>
  <si>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</si>
  <si>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</si>
  <si>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</si>
  <si>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</si>
  <si>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</si>
  <si>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</si>
  <si>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</si>
  <si>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</si>
  <si>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</si>
  <si>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</si>
  <si>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</si>
  <si>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</si>
  <si>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</si>
  <si>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</si>
  <si>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</si>
  <si>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</si>
  <si>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</si>
  <si>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</si>
  <si>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</si>
  <si>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</si>
  <si>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</si>
  <si>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</si>
  <si>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</si>
  <si>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</si>
  <si>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</si>
  <si>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</si>
  <si>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</si>
  <si>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</si>
  <si>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</si>
  <si>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</si>
  <si>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</si>
  <si>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</si>
  <si>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</si>
  <si>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</si>
  <si>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</si>
  <si>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</si>
  <si>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</si>
  <si>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</si>
  <si>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</si>
  <si>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</si>
  <si>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</si>
  <si>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</si>
  <si>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</si>
  <si>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</si>
  <si>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</si>
  <si>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</si>
  <si>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</si>
  <si>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</si>
  <si>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</si>
  <si>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</si>
  <si>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</si>
  <si>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</si>
  <si>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</si>
  <si>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</si>
  <si>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</si>
  <si>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</si>
  <si>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</si>
  <si>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</si>
  <si>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</si>
  <si>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</si>
  <si>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</si>
  <si>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</si>
  <si>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</si>
  <si>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</si>
  <si>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</si>
  <si>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</si>
  <si>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</si>
  <si>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</si>
  <si>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</si>
  <si>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</si>
  <si>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</si>
  <si>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</si>
  <si>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</si>
  <si>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</si>
  <si>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</si>
  <si>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</si>
  <si>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</si>
  <si>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</si>
  <si>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</si>
  <si>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</si>
  <si>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</si>
  <si>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</si>
  <si>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</si>
  <si>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</si>
  <si>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</si>
  <si>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</si>
  <si>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</si>
  <si>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</si>
  <si>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</si>
  <si>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</si>
  <si>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</si>
  <si>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</si>
  <si>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</si>
  <si>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</si>
  <si>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</si>
  <si>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</si>
  <si>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</si>
  <si>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</si>
  <si>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</si>
  <si>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</si>
  <si>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</si>
  <si>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</si>
  <si>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</si>
  <si>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</si>
  <si>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</si>
  <si>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</si>
  <si>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</si>
  <si>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</si>
  <si>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</si>
  <si>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</si>
  <si>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</si>
  <si>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</si>
  <si>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</si>
  <si>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</si>
  <si>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</si>
  <si>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</si>
  <si>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</si>
  <si>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</si>
  <si>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</si>
  <si>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</si>
  <si>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</si>
  <si>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</si>
  <si>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</si>
  <si>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</si>
  <si>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</si>
  <si>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</si>
  <si>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</si>
  <si>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</si>
  <si>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</si>
  <si>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</si>
  <si>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</si>
  <si>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</si>
  <si>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</si>
  <si>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</si>
  <si>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</si>
  <si>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</si>
  <si>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</si>
  <si>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</si>
  <si>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</si>
  <si>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</si>
  <si>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</si>
  <si>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</si>
  <si>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</si>
  <si>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</si>
  <si>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</si>
  <si>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</si>
  <si>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</si>
  <si>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</si>
  <si>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</si>
  <si>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</si>
  <si>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</si>
  <si>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</si>
  <si>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</si>
  <si>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</si>
  <si>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</si>
  <si>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</si>
  <si>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</si>
  <si>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</si>
  <si>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</si>
  <si>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</si>
  <si>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</si>
  <si>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</si>
  <si>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</si>
  <si>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</si>
  <si>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</si>
  <si>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</si>
  <si>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</si>
  <si>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</si>
  <si>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</si>
  <si>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</si>
  <si>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</si>
  <si>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</si>
  <si>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</si>
  <si>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</si>
  <si>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</si>
  <si>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</si>
  <si>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</si>
  <si>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</si>
  <si>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</si>
  <si>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</si>
  <si>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</si>
  <si>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</si>
  <si>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</si>
  <si>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</si>
  <si>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</si>
  <si>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</si>
  <si>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</si>
  <si>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</si>
  <si>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</si>
  <si>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</si>
  <si>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</si>
  <si>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</si>
  <si>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</si>
  <si>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</si>
  <si>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</si>
  <si>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</si>
  <si>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</si>
  <si>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</si>
  <si>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</si>
  <si>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</si>
  <si>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</si>
  <si>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</si>
  <si>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</si>
  <si>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</si>
  <si>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</si>
  <si>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</si>
  <si>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</si>
  <si>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</si>
  <si>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</si>
  <si>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</si>
  <si>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</si>
  <si>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</si>
  <si>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</si>
  <si>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</si>
  <si>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</si>
  <si>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</si>
  <si>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</si>
  <si>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</si>
  <si>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</si>
  <si>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</si>
  <si>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</si>
  <si>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</si>
  <si>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</si>
  <si>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</si>
  <si>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</si>
  <si>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</si>
  <si>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</si>
  <si>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</si>
  <si>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</si>
  <si>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</si>
  <si>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</si>
  <si>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</si>
  <si>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</si>
  <si>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</si>
  <si>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</si>
  <si>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</si>
  <si>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</si>
  <si>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</si>
  <si>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</si>
  <si>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</si>
  <si>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</si>
  <si>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</si>
  <si>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</si>
  <si>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</si>
  <si>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</si>
  <si>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</si>
  <si>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</si>
  <si>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</si>
  <si>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</si>
  <si>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</si>
  <si>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</si>
  <si>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</si>
  <si>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</si>
  <si>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</si>
  <si>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</si>
  <si>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</si>
  <si>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</si>
  <si>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</si>
  <si>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</si>
  <si>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</si>
  <si>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</si>
  <si>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</si>
  <si>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</si>
  <si>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</si>
  <si>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</si>
  <si>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</si>
  <si>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</si>
  <si>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</si>
  <si>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</si>
  <si>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</si>
  <si>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</si>
  <si>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</si>
  <si>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</si>
  <si>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</si>
  <si>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</si>
  <si>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</si>
  <si>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</si>
  <si>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</si>
  <si>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</si>
  <si>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</si>
  <si>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</si>
  <si>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</si>
  <si>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</si>
  <si>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</si>
  <si>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</si>
  <si>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</si>
  <si>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</si>
  <si>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</si>
  <si>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</si>
  <si>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</si>
  <si>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</si>
  <si>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</si>
  <si>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</si>
  <si>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</si>
  <si>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</si>
  <si>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</si>
  <si>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</si>
  <si>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</si>
  <si>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</si>
  <si>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</si>
  <si>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</si>
  <si>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</si>
  <si>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</si>
  <si>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</si>
  <si>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</si>
  <si>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</si>
  <si>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</si>
  <si>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</si>
  <si>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</si>
  <si>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</si>
  <si>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</si>
  <si>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</si>
  <si>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</si>
  <si>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</si>
  <si>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</si>
  <si>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</si>
  <si>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</si>
  <si>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</si>
  <si>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</si>
  <si>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</si>
  <si>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</si>
  <si>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</si>
  <si>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</si>
  <si>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</si>
  <si>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</si>
  <si>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</si>
  <si>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</si>
  <si>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</si>
  <si>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</si>
  <si>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</si>
  <si>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</si>
  <si>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</si>
  <si>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</si>
  <si>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</si>
  <si>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</si>
  <si>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</si>
  <si>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 xml:space="preserve">สำหรับเดือน สิงหาคม 2568  ปีงบประมาณ พ.ศ.2568 (ข้อมูล ณ วันที่ 26 กันยายน 2568  เวลา 09.30 น.) 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</si>
  <si>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</si>
  <si>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</si>
  <si>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</si>
  <si>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</si>
  <si>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</si>
  <si>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</si>
  <si>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</si>
  <si>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</si>
  <si>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</si>
  <si>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</si>
  <si>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</si>
  <si>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</si>
  <si>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</si>
  <si>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2213000000.000</t>
  </si>
  <si>
    <t>3102000000.000</t>
  </si>
  <si>
    <t>3105000000.000</t>
  </si>
  <si>
    <t>4203000000.000</t>
  </si>
  <si>
    <t>4205000000.000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</si>
  <si>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</si>
  <si>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</si>
  <si>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</si>
  <si>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</si>
  <si>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</si>
  <si>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</si>
  <si>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</si>
  <si>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</si>
  <si>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</si>
  <si>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</si>
  <si>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</si>
  <si>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</si>
  <si>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5203000000.000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</si>
  <si>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</si>
  <si>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</si>
  <si>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</si>
  <si>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</si>
  <si>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</si>
  <si>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</si>
  <si>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</si>
  <si>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</si>
  <si>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</si>
  <si>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</si>
  <si>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</si>
  <si>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</si>
  <si>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</si>
  <si>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</si>
  <si>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</si>
  <si>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</si>
  <si>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</si>
  <si>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</si>
  <si>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</si>
  <si>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4.1.4 รายรับจากการขายสินทรัพย์ของแผ่นดิน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</si>
  <si>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</si>
  <si>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</si>
  <si>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</si>
  <si>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</si>
  <si>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</si>
  <si>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</si>
  <si>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</si>
  <si>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</si>
  <si>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</si>
  <si>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</si>
  <si>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</si>
  <si>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</si>
  <si>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</si>
  <si>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</si>
  <si>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</si>
  <si>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</si>
  <si>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</si>
  <si>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</si>
  <si>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</si>
  <si>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</si>
  <si>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00441 บุ่งคล้า,สสอ_</t>
  </si>
  <si>
    <t>1106000000.000</t>
  </si>
  <si>
    <t>1204000000.000</t>
  </si>
  <si>
    <t>1211000000.000</t>
  </si>
  <si>
    <t>3101000000.000</t>
  </si>
  <si>
    <t>4306000000.000</t>
  </si>
  <si>
    <t>1.1.6 สินทรัพย์หมุนเวียนอื่น</t>
  </si>
  <si>
    <t>1.2.3 ที่ดิน</t>
  </si>
  <si>
    <t>1.2.7 งานระหว่างก่อสร้าง</t>
  </si>
  <si>
    <t>3.1.1 รายได้สูง/(ต่ำ)กว่า ค่าใช้จ่ายสุทธิ</t>
  </si>
  <si>
    <t>4.2.4 รายรับจากการขายสินทรัพย์ของหน่วยงาน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</si>
  <si>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</si>
  <si>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</si>
  <si>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</si>
  <si>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</si>
  <si>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</si>
  <si>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</si>
  <si>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</si>
  <si>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</si>
  <si>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</si>
  <si>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</si>
  <si>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</si>
  <si>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</si>
  <si>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</si>
  <si>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</si>
  <si>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</si>
  <si>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</si>
  <si>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</si>
  <si>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</si>
  <si>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</si>
  <si>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</si>
  <si>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</si>
  <si>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</si>
  <si>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</si>
  <si>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</si>
  <si>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</si>
  <si>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</si>
  <si>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</si>
  <si>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</si>
  <si>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</si>
  <si>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</si>
  <si>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</si>
  <si>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</si>
  <si>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</si>
  <si>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</si>
  <si>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</si>
  <si>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</si>
  <si>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</si>
  <si>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</si>
  <si>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</si>
  <si>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</si>
  <si>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</si>
  <si>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</si>
  <si>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</si>
  <si>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</si>
  <si>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</si>
  <si>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</si>
  <si>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</si>
  <si>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</si>
  <si>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</si>
  <si>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</si>
  <si>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</si>
  <si>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</si>
  <si>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</si>
  <si>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</si>
  <si>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</si>
  <si>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</si>
  <si>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</si>
  <si>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</si>
  <si>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</si>
  <si>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</si>
  <si>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</si>
  <si>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</si>
  <si>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</si>
  <si>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</si>
  <si>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</si>
  <si>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</si>
  <si>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</si>
  <si>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</si>
  <si>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</si>
  <si>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</si>
  <si>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</si>
  <si>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</si>
  <si>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</si>
  <si>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</si>
  <si>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</si>
  <si>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</si>
  <si>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</si>
  <si>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</si>
  <si>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</si>
  <si>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</si>
  <si>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</si>
  <si>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</si>
  <si>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</si>
  <si>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</si>
  <si>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</si>
  <si>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</si>
  <si>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</si>
  <si>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</si>
  <si>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</si>
  <si>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</si>
  <si>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</si>
  <si>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</si>
  <si>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</si>
  <si>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</si>
  <si>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</si>
  <si>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</si>
  <si>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</si>
  <si>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</si>
  <si>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</si>
  <si>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</si>
  <si>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</si>
  <si>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</si>
  <si>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</si>
  <si>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</si>
  <si>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</si>
  <si>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</si>
  <si>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</si>
  <si>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</si>
  <si>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</si>
  <si>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</si>
  <si>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</si>
  <si>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</si>
  <si>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</si>
  <si>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</si>
  <si>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</si>
  <si>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</si>
  <si>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</si>
  <si>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</si>
  <si>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</si>
  <si>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</si>
  <si>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</si>
  <si>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</si>
  <si>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</si>
  <si>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</si>
  <si>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</si>
  <si>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</si>
  <si>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</si>
  <si>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</si>
  <si>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</si>
  <si>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</si>
  <si>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</si>
  <si>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</si>
  <si>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</si>
  <si>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</si>
  <si>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</si>
  <si>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</si>
  <si>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</si>
  <si>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</si>
  <si>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</si>
  <si>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</si>
  <si>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</si>
  <si>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</si>
  <si>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</si>
  <si>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</si>
  <si>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</si>
  <si>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</si>
  <si>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</si>
  <si>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</si>
  <si>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</si>
  <si>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</si>
  <si>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</si>
  <si>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</si>
  <si>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</si>
  <si>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14848 บ้านผือ รพ_สต_นาล้อม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</si>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</sst>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สิงหาคม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control" Target="../activeX/activeX6.xml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C2-5A6A-4A9C-AD43-4F99D67E351B}">
  <dimension ref="A1:AG70"/>
  <sheetViews>
    <sheetView topLeftCell="N1" workbookViewId="0">
      <selection sqref="A1:AG1048576"/>
    </sheetView>
  </sheetViews>
  <sheetFormatPr defaultRowHeight="13.8" x14ac:dyDescent="0.25"/>
  <cols>
    <col min="1" max="1" width="26.39843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2069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2081</v>
      </c>
      <c r="AA1" t="s">
        <v>2082</v>
      </c>
      <c r="AB1" t="s">
        <v>2083</v>
      </c>
      <c r="AC1" t="s">
        <v>2084</v>
      </c>
      <c r="AD1" t="s">
        <v>2085</v>
      </c>
      <c r="AE1" t="s">
        <v>2086</v>
      </c>
      <c r="AF1" t="s">
        <v>2087</v>
      </c>
      <c r="AG1" t="s">
        <v>2088</v>
      </c>
    </row>
    <row r="2" spans="1:33" x14ac:dyDescent="0.25">
      <c r="A2" t="s">
        <v>2089</v>
      </c>
      <c r="B2" t="s">
        <v>2090</v>
      </c>
      <c r="C2" t="s">
        <v>2091</v>
      </c>
      <c r="D2" t="s">
        <v>2092</v>
      </c>
      <c r="E2" t="s">
        <v>2093</v>
      </c>
      <c r="F2" t="s">
        <v>2094</v>
      </c>
      <c r="G2" t="s">
        <v>2095</v>
      </c>
      <c r="H2" t="s">
        <v>2096</v>
      </c>
      <c r="I2" t="s">
        <v>2097</v>
      </c>
      <c r="J2" t="s">
        <v>2098</v>
      </c>
      <c r="K2" t="s">
        <v>2099</v>
      </c>
      <c r="L2" t="s">
        <v>2100</v>
      </c>
      <c r="M2" t="s">
        <v>2101</v>
      </c>
      <c r="N2" t="s">
        <v>2102</v>
      </c>
      <c r="O2" t="s">
        <v>2103</v>
      </c>
      <c r="P2" t="s">
        <v>2104</v>
      </c>
      <c r="Q2" t="s">
        <v>2105</v>
      </c>
      <c r="R2" t="s">
        <v>2106</v>
      </c>
      <c r="S2" t="s">
        <v>2107</v>
      </c>
      <c r="T2" t="s">
        <v>2108</v>
      </c>
      <c r="U2" t="s">
        <v>2109</v>
      </c>
      <c r="V2" t="s">
        <v>2110</v>
      </c>
      <c r="W2" t="s">
        <v>2111</v>
      </c>
      <c r="X2" t="s">
        <v>2112</v>
      </c>
      <c r="Y2" t="s">
        <v>2113</v>
      </c>
      <c r="Z2" t="s">
        <v>2114</v>
      </c>
      <c r="AA2" t="s">
        <v>2115</v>
      </c>
      <c r="AB2" t="s">
        <v>2116</v>
      </c>
      <c r="AC2" t="s">
        <v>2117</v>
      </c>
      <c r="AD2" t="s">
        <v>2118</v>
      </c>
      <c r="AE2" t="s">
        <v>2119</v>
      </c>
      <c r="AF2" t="s">
        <v>2120</v>
      </c>
      <c r="AG2" t="s">
        <v>2121</v>
      </c>
    </row>
    <row r="3" spans="1:33" x14ac:dyDescent="0.25">
      <c r="A3" t="s">
        <v>2122</v>
      </c>
      <c r="B3">
        <v>34690077.299999997</v>
      </c>
      <c r="C3">
        <v>6144148.7999999998</v>
      </c>
      <c r="D3">
        <v>5240058.0199999996</v>
      </c>
      <c r="E3">
        <v>62722201.920000002</v>
      </c>
      <c r="F3">
        <v>24415058.030000001</v>
      </c>
      <c r="G3">
        <v>2</v>
      </c>
      <c r="H3">
        <v>8866.6</v>
      </c>
      <c r="I3">
        <v>1999816.45</v>
      </c>
      <c r="J3">
        <v>299520</v>
      </c>
      <c r="K3">
        <v>4456157.83</v>
      </c>
      <c r="L3">
        <v>520269.69</v>
      </c>
      <c r="M3">
        <v>2486</v>
      </c>
      <c r="N3">
        <v>522090</v>
      </c>
      <c r="O3">
        <v>-27293444.699999999</v>
      </c>
      <c r="P3">
        <v>147506086.99000001</v>
      </c>
      <c r="Q3">
        <v>12851.67</v>
      </c>
      <c r="R3">
        <v>3200</v>
      </c>
      <c r="S3">
        <v>111486889.54000001</v>
      </c>
      <c r="T3">
        <v>29264671.77</v>
      </c>
      <c r="U3">
        <v>71221.23</v>
      </c>
      <c r="V3">
        <v>97736758.879999995</v>
      </c>
      <c r="W3">
        <v>15176723.810000001</v>
      </c>
      <c r="X3">
        <v>129914419.45</v>
      </c>
      <c r="Y3">
        <v>1203324.6399999999</v>
      </c>
      <c r="Z3">
        <v>336002.08</v>
      </c>
      <c r="AA3">
        <v>97698888.810000002</v>
      </c>
      <c r="AB3">
        <v>14490049.51</v>
      </c>
      <c r="AC3">
        <v>197140</v>
      </c>
      <c r="AD3">
        <v>-1099.4100000000001</v>
      </c>
      <c r="AE3">
        <v>14</v>
      </c>
      <c r="AF3">
        <v>4723508.49</v>
      </c>
      <c r="AG3">
        <v>372.12</v>
      </c>
    </row>
    <row r="4" spans="1:33" x14ac:dyDescent="0.25">
      <c r="A4" t="s">
        <v>2123</v>
      </c>
      <c r="B4">
        <v>245539.82</v>
      </c>
      <c r="D4">
        <v>0</v>
      </c>
      <c r="E4">
        <v>1324460.1200000001</v>
      </c>
      <c r="F4">
        <v>226739.58</v>
      </c>
      <c r="H4">
        <v>0</v>
      </c>
      <c r="L4">
        <v>4833.08</v>
      </c>
      <c r="O4">
        <v>-25320.63</v>
      </c>
      <c r="P4">
        <v>2203471.11</v>
      </c>
      <c r="Q4">
        <v>831.26</v>
      </c>
      <c r="T4">
        <v>100000</v>
      </c>
      <c r="V4">
        <v>2443784.06</v>
      </c>
      <c r="W4">
        <v>721340</v>
      </c>
      <c r="X4">
        <v>2985308.06</v>
      </c>
      <c r="Y4">
        <v>228328</v>
      </c>
      <c r="AA4">
        <v>234895.74</v>
      </c>
      <c r="AB4">
        <v>146987.56</v>
      </c>
      <c r="AF4">
        <v>56680</v>
      </c>
    </row>
    <row r="5" spans="1:33" x14ac:dyDescent="0.25">
      <c r="A5" t="s">
        <v>2124</v>
      </c>
      <c r="B5">
        <v>372475.08</v>
      </c>
      <c r="D5">
        <v>0</v>
      </c>
      <c r="E5">
        <v>958281.03</v>
      </c>
      <c r="F5">
        <v>90077.33</v>
      </c>
      <c r="L5">
        <v>21200.7</v>
      </c>
      <c r="O5">
        <v>-338719.06</v>
      </c>
      <c r="P5">
        <v>2015454.62</v>
      </c>
      <c r="Q5">
        <v>1965.35</v>
      </c>
      <c r="S5">
        <v>238800.6</v>
      </c>
      <c r="W5">
        <v>2142074.9900000002</v>
      </c>
      <c r="X5">
        <v>294388</v>
      </c>
      <c r="Y5">
        <v>155966.96</v>
      </c>
      <c r="Z5">
        <v>19706.439999999999</v>
      </c>
      <c r="AA5">
        <v>581226.37</v>
      </c>
      <c r="AB5">
        <v>237479</v>
      </c>
      <c r="AF5">
        <v>1371176.99</v>
      </c>
    </row>
    <row r="6" spans="1:33" x14ac:dyDescent="0.25">
      <c r="A6" t="s">
        <v>2125</v>
      </c>
      <c r="B6">
        <v>166398.29999999999</v>
      </c>
      <c r="E6">
        <v>2079681.47</v>
      </c>
      <c r="F6">
        <v>-217.65</v>
      </c>
      <c r="I6">
        <v>368.98</v>
      </c>
      <c r="O6">
        <v>1397493.61</v>
      </c>
      <c r="P6">
        <v>840540.25</v>
      </c>
      <c r="Q6">
        <v>128.55000000000001</v>
      </c>
      <c r="V6">
        <v>1985516.5</v>
      </c>
      <c r="W6">
        <v>382000</v>
      </c>
      <c r="X6">
        <v>1985516.5</v>
      </c>
      <c r="AA6">
        <v>204922.06</v>
      </c>
      <c r="AB6">
        <v>119747.21</v>
      </c>
      <c r="AF6">
        <v>50000</v>
      </c>
    </row>
    <row r="7" spans="1:33" x14ac:dyDescent="0.25">
      <c r="A7" t="s">
        <v>2126</v>
      </c>
      <c r="B7">
        <v>335736.67</v>
      </c>
      <c r="D7">
        <v>104.28</v>
      </c>
      <c r="E7">
        <v>692192.7</v>
      </c>
      <c r="F7">
        <v>189358.8</v>
      </c>
      <c r="H7">
        <v>-4322.3999999999996</v>
      </c>
      <c r="I7">
        <v>21053.99</v>
      </c>
      <c r="L7">
        <v>1522.4</v>
      </c>
      <c r="O7">
        <v>-627084.46</v>
      </c>
      <c r="P7">
        <v>2129382.7599999998</v>
      </c>
      <c r="T7">
        <v>100000</v>
      </c>
      <c r="U7">
        <v>1089.1500000000001</v>
      </c>
      <c r="V7">
        <v>1155530</v>
      </c>
      <c r="W7">
        <v>1041650.33</v>
      </c>
      <c r="X7">
        <v>1703900</v>
      </c>
      <c r="Y7">
        <v>12912</v>
      </c>
      <c r="Z7">
        <v>10000</v>
      </c>
      <c r="AA7">
        <v>547065.91</v>
      </c>
      <c r="AB7">
        <v>223551.41</v>
      </c>
      <c r="AF7">
        <v>104000</v>
      </c>
    </row>
    <row r="8" spans="1:33" x14ac:dyDescent="0.25">
      <c r="A8" t="s">
        <v>2127</v>
      </c>
      <c r="B8">
        <v>11018.55</v>
      </c>
      <c r="D8">
        <v>311746</v>
      </c>
      <c r="E8">
        <v>3909566.63</v>
      </c>
      <c r="F8">
        <v>-580.22</v>
      </c>
      <c r="H8">
        <v>0</v>
      </c>
      <c r="I8">
        <v>-286.27</v>
      </c>
      <c r="K8">
        <v>344620</v>
      </c>
      <c r="L8">
        <v>394.32</v>
      </c>
      <c r="O8">
        <v>4026042.24</v>
      </c>
      <c r="S8">
        <v>283322</v>
      </c>
      <c r="T8">
        <v>50000</v>
      </c>
      <c r="U8">
        <v>95.62</v>
      </c>
      <c r="V8">
        <v>710531.5</v>
      </c>
      <c r="X8">
        <v>710531.5</v>
      </c>
      <c r="Y8">
        <v>12000</v>
      </c>
      <c r="Z8">
        <v>4792</v>
      </c>
      <c r="AA8">
        <v>290203.27</v>
      </c>
      <c r="AB8">
        <v>165441.68</v>
      </c>
    </row>
    <row r="10" spans="1:33" x14ac:dyDescent="0.25">
      <c r="A10" t="s">
        <v>142</v>
      </c>
      <c r="B10">
        <v>396988.12</v>
      </c>
      <c r="C10">
        <v>276725</v>
      </c>
      <c r="D10">
        <v>106062.42</v>
      </c>
      <c r="E10">
        <v>837707.27</v>
      </c>
      <c r="F10">
        <v>478260.31</v>
      </c>
      <c r="L10">
        <v>3147.67</v>
      </c>
      <c r="O10">
        <v>-157291.66</v>
      </c>
      <c r="P10">
        <v>2551638.71</v>
      </c>
      <c r="S10">
        <v>3348257.06</v>
      </c>
      <c r="T10">
        <v>668961.81999999995</v>
      </c>
      <c r="U10">
        <v>1597.88</v>
      </c>
      <c r="V10">
        <v>2626473.6</v>
      </c>
      <c r="X10">
        <v>3050597.6</v>
      </c>
      <c r="Y10">
        <v>35294.68</v>
      </c>
      <c r="Z10">
        <v>9278</v>
      </c>
      <c r="AA10">
        <v>3532822.01</v>
      </c>
      <c r="AB10">
        <v>317049.67</v>
      </c>
      <c r="AF10">
        <v>2000</v>
      </c>
    </row>
    <row r="11" spans="1:33" x14ac:dyDescent="0.25">
      <c r="A11" t="s">
        <v>144</v>
      </c>
      <c r="B11">
        <v>280158.18</v>
      </c>
      <c r="C11">
        <v>63390</v>
      </c>
      <c r="D11">
        <v>90489.35</v>
      </c>
      <c r="E11">
        <v>1396607.13</v>
      </c>
      <c r="F11">
        <v>14267.23</v>
      </c>
      <c r="I11">
        <v>21069</v>
      </c>
      <c r="L11">
        <v>0</v>
      </c>
      <c r="O11">
        <v>-220581.02</v>
      </c>
      <c r="P11">
        <v>2241809.08</v>
      </c>
      <c r="S11">
        <v>1381616.2</v>
      </c>
      <c r="T11">
        <v>230764</v>
      </c>
      <c r="U11">
        <v>464.22</v>
      </c>
      <c r="V11">
        <v>1123647.6000000001</v>
      </c>
      <c r="W11">
        <v>272331.02</v>
      </c>
      <c r="X11">
        <v>1726956.6</v>
      </c>
      <c r="Y11">
        <v>20288</v>
      </c>
      <c r="AA11">
        <v>1036812.26</v>
      </c>
      <c r="AB11">
        <v>353351.35</v>
      </c>
      <c r="AF11">
        <v>68800</v>
      </c>
    </row>
    <row r="12" spans="1:33" x14ac:dyDescent="0.25">
      <c r="A12" t="s">
        <v>146</v>
      </c>
      <c r="B12">
        <v>1315968.8400000001</v>
      </c>
      <c r="C12">
        <v>222182.1</v>
      </c>
      <c r="D12">
        <v>235731.54</v>
      </c>
      <c r="E12">
        <v>530717.77</v>
      </c>
      <c r="F12">
        <v>241787.56</v>
      </c>
      <c r="H12">
        <v>0</v>
      </c>
      <c r="I12">
        <v>10614.25</v>
      </c>
      <c r="K12">
        <v>612307.82999999996</v>
      </c>
      <c r="L12">
        <v>6.9</v>
      </c>
      <c r="O12">
        <v>1035007.56</v>
      </c>
      <c r="P12">
        <v>790481.55</v>
      </c>
      <c r="S12">
        <v>2279040.67</v>
      </c>
      <c r="U12">
        <v>2398.08</v>
      </c>
      <c r="V12">
        <v>1161217</v>
      </c>
      <c r="X12">
        <v>1685249</v>
      </c>
      <c r="Y12">
        <v>4059</v>
      </c>
      <c r="AA12">
        <v>1388436.43</v>
      </c>
      <c r="AB12">
        <v>266561.59999999998</v>
      </c>
      <c r="AF12">
        <v>380</v>
      </c>
    </row>
    <row r="13" spans="1:33" x14ac:dyDescent="0.25">
      <c r="A13" t="s">
        <v>148</v>
      </c>
      <c r="B13">
        <v>1136789.01</v>
      </c>
      <c r="C13">
        <v>16589.22</v>
      </c>
      <c r="D13">
        <v>103807.72</v>
      </c>
      <c r="E13">
        <v>83476.56</v>
      </c>
      <c r="F13">
        <v>736354.34</v>
      </c>
      <c r="H13">
        <v>0</v>
      </c>
      <c r="I13">
        <v>101362.3</v>
      </c>
      <c r="L13">
        <v>266.51</v>
      </c>
      <c r="O13">
        <v>101379.46</v>
      </c>
      <c r="P13">
        <v>1997230.39</v>
      </c>
      <c r="S13">
        <v>1669593.77</v>
      </c>
      <c r="U13">
        <v>2273.06</v>
      </c>
      <c r="V13">
        <v>1301769.2</v>
      </c>
      <c r="W13">
        <v>408084.16</v>
      </c>
      <c r="X13">
        <v>1992709.2</v>
      </c>
      <c r="Y13">
        <v>26340</v>
      </c>
      <c r="Z13">
        <v>8388</v>
      </c>
      <c r="AA13">
        <v>1104858.2</v>
      </c>
      <c r="AB13">
        <v>370146.6</v>
      </c>
      <c r="AF13">
        <v>2500</v>
      </c>
    </row>
    <row r="14" spans="1:33" x14ac:dyDescent="0.25">
      <c r="A14" t="s">
        <v>150</v>
      </c>
      <c r="B14">
        <v>1241685.7</v>
      </c>
      <c r="C14">
        <v>56041</v>
      </c>
      <c r="D14">
        <v>78046.960000000006</v>
      </c>
      <c r="E14">
        <v>611172.17000000004</v>
      </c>
      <c r="F14">
        <v>410175.99</v>
      </c>
      <c r="H14">
        <v>0</v>
      </c>
      <c r="I14">
        <v>25948.73</v>
      </c>
      <c r="L14">
        <v>4430</v>
      </c>
      <c r="O14">
        <v>-431859.31</v>
      </c>
      <c r="P14">
        <v>2502473.91</v>
      </c>
      <c r="S14">
        <v>3461809.02</v>
      </c>
      <c r="U14">
        <v>3073.63</v>
      </c>
      <c r="V14">
        <v>1702888.3</v>
      </c>
      <c r="W14">
        <v>403665.91999999998</v>
      </c>
      <c r="X14">
        <v>2872544.1</v>
      </c>
      <c r="Y14">
        <v>20385</v>
      </c>
      <c r="Z14">
        <v>9516</v>
      </c>
      <c r="AA14">
        <v>2244656.06</v>
      </c>
      <c r="AB14">
        <v>127835.1</v>
      </c>
      <c r="AG14">
        <v>372.12</v>
      </c>
    </row>
    <row r="15" spans="1:33" x14ac:dyDescent="0.25">
      <c r="A15" t="s">
        <v>152</v>
      </c>
      <c r="B15">
        <v>856985.4</v>
      </c>
      <c r="C15">
        <v>360794</v>
      </c>
      <c r="D15">
        <v>79005.850000000006</v>
      </c>
      <c r="E15">
        <v>15</v>
      </c>
      <c r="F15">
        <v>1041493.23</v>
      </c>
      <c r="H15">
        <v>12140</v>
      </c>
      <c r="I15">
        <v>13120</v>
      </c>
      <c r="L15">
        <v>26969.919999999998</v>
      </c>
      <c r="O15">
        <v>-1105052.6299999999</v>
      </c>
      <c r="P15">
        <v>2525004.41</v>
      </c>
      <c r="S15">
        <v>2807309.33</v>
      </c>
      <c r="T15">
        <v>973353.99</v>
      </c>
      <c r="U15">
        <v>1035.42</v>
      </c>
      <c r="V15">
        <v>1577953</v>
      </c>
      <c r="W15">
        <v>200164.84</v>
      </c>
      <c r="X15">
        <v>2255667</v>
      </c>
      <c r="Y15">
        <v>7740</v>
      </c>
      <c r="Z15">
        <v>11704</v>
      </c>
      <c r="AA15">
        <v>1815712.37</v>
      </c>
      <c r="AB15">
        <v>442881.43</v>
      </c>
      <c r="AF15">
        <v>160000</v>
      </c>
    </row>
    <row r="16" spans="1:33" x14ac:dyDescent="0.25">
      <c r="A16" t="s">
        <v>154</v>
      </c>
      <c r="B16">
        <v>74364.570000000007</v>
      </c>
      <c r="C16">
        <v>84947</v>
      </c>
      <c r="D16">
        <v>596557.42000000004</v>
      </c>
      <c r="E16">
        <v>49046.69</v>
      </c>
      <c r="F16">
        <v>676109</v>
      </c>
      <c r="I16">
        <v>179267.36</v>
      </c>
      <c r="L16">
        <v>4806.45</v>
      </c>
      <c r="O16">
        <v>-3403477.13</v>
      </c>
      <c r="P16">
        <v>4613167.97</v>
      </c>
      <c r="S16">
        <v>2399806.67</v>
      </c>
      <c r="U16">
        <v>158.69</v>
      </c>
      <c r="V16">
        <v>1668364.8</v>
      </c>
      <c r="W16">
        <v>100982.44</v>
      </c>
      <c r="X16">
        <v>2443289.71</v>
      </c>
      <c r="Y16">
        <v>12240</v>
      </c>
      <c r="Z16">
        <v>23372.880000000001</v>
      </c>
      <c r="AA16">
        <v>1389517.05</v>
      </c>
      <c r="AB16">
        <v>133632.93</v>
      </c>
      <c r="AF16">
        <v>80000</v>
      </c>
    </row>
    <row r="17" spans="1:32" x14ac:dyDescent="0.25">
      <c r="A17" t="s">
        <v>156</v>
      </c>
      <c r="B17">
        <v>140623.1</v>
      </c>
      <c r="C17">
        <v>42161.5</v>
      </c>
      <c r="D17">
        <v>247088.43</v>
      </c>
      <c r="E17">
        <v>2549207.33</v>
      </c>
      <c r="F17">
        <v>136742.31</v>
      </c>
      <c r="H17">
        <v>7800</v>
      </c>
      <c r="I17">
        <v>45357.43</v>
      </c>
      <c r="K17">
        <v>0</v>
      </c>
      <c r="L17">
        <v>2556</v>
      </c>
      <c r="O17">
        <v>97634.35</v>
      </c>
      <c r="P17">
        <v>2841083.43</v>
      </c>
      <c r="S17">
        <v>1610881.7</v>
      </c>
      <c r="T17">
        <v>614332.56000000006</v>
      </c>
      <c r="U17">
        <v>805.11</v>
      </c>
      <c r="V17">
        <v>139294.79999999999</v>
      </c>
      <c r="W17">
        <v>445550.83</v>
      </c>
      <c r="X17">
        <v>760858.4</v>
      </c>
      <c r="Y17">
        <v>16554</v>
      </c>
      <c r="AA17">
        <v>1774910.82</v>
      </c>
      <c r="AB17">
        <v>131430.32</v>
      </c>
      <c r="AF17">
        <v>5720</v>
      </c>
    </row>
    <row r="18" spans="1:32" x14ac:dyDescent="0.25">
      <c r="A18" t="s">
        <v>158</v>
      </c>
      <c r="B18">
        <v>407343.44</v>
      </c>
      <c r="C18">
        <v>12869.25</v>
      </c>
      <c r="D18">
        <v>53785.33</v>
      </c>
      <c r="E18">
        <v>3015045.09</v>
      </c>
      <c r="F18">
        <v>209923.86</v>
      </c>
      <c r="H18">
        <v>0</v>
      </c>
      <c r="I18">
        <v>27208.080000000002</v>
      </c>
      <c r="L18">
        <v>1163</v>
      </c>
      <c r="O18">
        <v>3222782.1</v>
      </c>
      <c r="P18">
        <v>675062.61</v>
      </c>
      <c r="S18">
        <v>1138387.33</v>
      </c>
      <c r="U18">
        <v>535.66</v>
      </c>
      <c r="V18">
        <v>1184905.26</v>
      </c>
      <c r="W18">
        <v>187206.56</v>
      </c>
      <c r="X18">
        <v>1478487.8</v>
      </c>
      <c r="Z18">
        <v>6440</v>
      </c>
      <c r="AA18">
        <v>952473.26</v>
      </c>
      <c r="AB18">
        <v>300882.57</v>
      </c>
    </row>
    <row r="19" spans="1:32" x14ac:dyDescent="0.25">
      <c r="A19" t="s">
        <v>160</v>
      </c>
      <c r="B19">
        <v>720828.67</v>
      </c>
      <c r="C19">
        <v>157328.5</v>
      </c>
      <c r="D19">
        <v>66127.039999999994</v>
      </c>
      <c r="E19">
        <v>11</v>
      </c>
      <c r="F19">
        <v>566485.67000000004</v>
      </c>
      <c r="I19">
        <v>3158.3</v>
      </c>
      <c r="K19">
        <v>121900</v>
      </c>
      <c r="L19">
        <v>9432.75</v>
      </c>
      <c r="O19">
        <v>-1302027.6200000001</v>
      </c>
      <c r="P19">
        <v>1767990.24</v>
      </c>
      <c r="S19">
        <v>3365325.64</v>
      </c>
      <c r="U19">
        <v>1107.92</v>
      </c>
      <c r="V19">
        <v>1299999.1000000001</v>
      </c>
      <c r="W19">
        <v>147224.01999999999</v>
      </c>
      <c r="X19">
        <v>2010050.1</v>
      </c>
      <c r="Y19">
        <v>9466</v>
      </c>
      <c r="Z19">
        <v>8904</v>
      </c>
      <c r="AA19">
        <v>1543338.73</v>
      </c>
      <c r="AB19">
        <v>281570.64</v>
      </c>
      <c r="AF19">
        <v>50000</v>
      </c>
    </row>
    <row r="20" spans="1:32" x14ac:dyDescent="0.25">
      <c r="A20" t="s">
        <v>162</v>
      </c>
      <c r="B20">
        <v>339570.27</v>
      </c>
      <c r="C20">
        <v>96753.03</v>
      </c>
      <c r="D20">
        <v>60178.23</v>
      </c>
      <c r="E20">
        <v>3157235.06</v>
      </c>
      <c r="F20">
        <v>719759.07</v>
      </c>
      <c r="I20">
        <v>14342</v>
      </c>
      <c r="K20">
        <v>443800</v>
      </c>
      <c r="L20">
        <v>17963.93</v>
      </c>
      <c r="O20">
        <v>3150157.43</v>
      </c>
      <c r="P20">
        <v>938360.62</v>
      </c>
      <c r="S20">
        <v>2187931.5699999998</v>
      </c>
      <c r="T20">
        <v>80000</v>
      </c>
      <c r="U20">
        <v>110.86</v>
      </c>
      <c r="V20">
        <v>3330580</v>
      </c>
      <c r="W20">
        <v>163930.14000000001</v>
      </c>
      <c r="X20">
        <v>3970403</v>
      </c>
      <c r="Z20">
        <v>124327.76</v>
      </c>
      <c r="AA20">
        <v>1432303.1</v>
      </c>
      <c r="AB20">
        <v>426647.03</v>
      </c>
    </row>
    <row r="21" spans="1:32" x14ac:dyDescent="0.25">
      <c r="A21" t="s">
        <v>164</v>
      </c>
      <c r="B21">
        <v>116575.72</v>
      </c>
      <c r="C21">
        <v>15171</v>
      </c>
      <c r="D21">
        <v>47358.19</v>
      </c>
      <c r="E21">
        <v>227582.64</v>
      </c>
      <c r="F21">
        <v>293232.07</v>
      </c>
      <c r="H21">
        <v>1500</v>
      </c>
      <c r="I21">
        <v>9840</v>
      </c>
      <c r="L21">
        <v>1561.56</v>
      </c>
      <c r="O21">
        <v>-262363.62</v>
      </c>
      <c r="P21">
        <v>1277028.24</v>
      </c>
      <c r="S21">
        <v>1098247.31</v>
      </c>
      <c r="T21">
        <v>70580</v>
      </c>
      <c r="U21">
        <v>170.62</v>
      </c>
      <c r="V21">
        <v>1182463.6000000001</v>
      </c>
      <c r="X21">
        <v>1869205.6</v>
      </c>
      <c r="AA21">
        <v>708999.54</v>
      </c>
      <c r="AB21">
        <v>100902.95</v>
      </c>
    </row>
    <row r="22" spans="1:32" x14ac:dyDescent="0.25">
      <c r="A22" t="s">
        <v>166</v>
      </c>
      <c r="B22">
        <v>387605.51</v>
      </c>
      <c r="C22">
        <v>191164.66</v>
      </c>
      <c r="D22">
        <v>37233.43</v>
      </c>
      <c r="E22">
        <v>492694.54</v>
      </c>
      <c r="F22">
        <v>435340.31</v>
      </c>
      <c r="I22">
        <v>100423.2</v>
      </c>
      <c r="L22">
        <v>3781.03</v>
      </c>
      <c r="O22">
        <v>236276.86</v>
      </c>
      <c r="P22">
        <v>1741975.93</v>
      </c>
      <c r="S22">
        <v>1704937.58</v>
      </c>
      <c r="U22">
        <v>379.29</v>
      </c>
      <c r="V22">
        <v>1847352.1</v>
      </c>
      <c r="W22">
        <v>322733.09000000003</v>
      </c>
      <c r="X22">
        <v>2114485.1</v>
      </c>
      <c r="Y22">
        <v>23732</v>
      </c>
      <c r="AA22">
        <v>1869415.09</v>
      </c>
      <c r="AB22">
        <v>406188.44</v>
      </c>
    </row>
    <row r="23" spans="1:32" x14ac:dyDescent="0.25">
      <c r="A23" t="s">
        <v>168</v>
      </c>
      <c r="B23">
        <v>671019.57999999996</v>
      </c>
      <c r="C23">
        <v>20319.2</v>
      </c>
      <c r="D23">
        <v>218327.84</v>
      </c>
      <c r="E23">
        <v>984588.87</v>
      </c>
      <c r="F23">
        <v>76932.479999999996</v>
      </c>
      <c r="H23">
        <v>0</v>
      </c>
      <c r="I23">
        <v>23480</v>
      </c>
      <c r="L23">
        <v>2737.4</v>
      </c>
      <c r="O23">
        <v>-480597.81</v>
      </c>
      <c r="P23">
        <v>2083742</v>
      </c>
      <c r="S23">
        <v>2479264.16</v>
      </c>
      <c r="T23">
        <v>79500</v>
      </c>
      <c r="U23">
        <v>1257.78</v>
      </c>
      <c r="V23">
        <v>756132.5</v>
      </c>
      <c r="X23">
        <v>1351561.8</v>
      </c>
      <c r="Z23">
        <v>15674</v>
      </c>
      <c r="AA23">
        <v>1541784.75</v>
      </c>
      <c r="AB23">
        <v>65257.55</v>
      </c>
      <c r="AF23">
        <v>49.96</v>
      </c>
    </row>
    <row r="24" spans="1:32" x14ac:dyDescent="0.25">
      <c r="A24" t="s">
        <v>173</v>
      </c>
      <c r="B24">
        <v>414284.69</v>
      </c>
      <c r="C24">
        <v>0</v>
      </c>
      <c r="D24">
        <v>26359.73</v>
      </c>
      <c r="E24">
        <v>219748.76</v>
      </c>
      <c r="F24">
        <v>1009312.82</v>
      </c>
      <c r="H24">
        <v>-80146</v>
      </c>
      <c r="I24">
        <v>1644</v>
      </c>
      <c r="L24">
        <v>0</v>
      </c>
      <c r="O24">
        <v>-2496482.46</v>
      </c>
      <c r="P24">
        <v>4018811.16</v>
      </c>
      <c r="S24">
        <v>2975651.46</v>
      </c>
      <c r="U24">
        <v>1660.85</v>
      </c>
      <c r="V24">
        <v>2660614</v>
      </c>
      <c r="W24">
        <v>16500</v>
      </c>
      <c r="X24">
        <v>3315485</v>
      </c>
      <c r="Z24">
        <v>720</v>
      </c>
      <c r="AA24">
        <v>2112342.0099999998</v>
      </c>
    </row>
    <row r="25" spans="1:32" x14ac:dyDescent="0.25">
      <c r="A25" t="s">
        <v>174</v>
      </c>
      <c r="B25">
        <v>171368.21</v>
      </c>
      <c r="C25">
        <v>28665.19</v>
      </c>
      <c r="D25">
        <v>49495.5</v>
      </c>
      <c r="E25">
        <v>529652.18000000005</v>
      </c>
      <c r="F25">
        <v>264838.5</v>
      </c>
      <c r="L25">
        <v>18739.419999999998</v>
      </c>
      <c r="O25">
        <v>405058.8</v>
      </c>
      <c r="P25">
        <v>1812784.26</v>
      </c>
      <c r="S25">
        <v>1449619.26</v>
      </c>
      <c r="U25">
        <v>1578.51</v>
      </c>
      <c r="V25">
        <v>1220942.55</v>
      </c>
      <c r="W25">
        <v>290581.84000000003</v>
      </c>
      <c r="X25">
        <v>1351455.55</v>
      </c>
      <c r="AA25">
        <v>1792748.77</v>
      </c>
      <c r="AB25">
        <v>923621.89</v>
      </c>
      <c r="AF25">
        <v>87458.85</v>
      </c>
    </row>
    <row r="26" spans="1:32" x14ac:dyDescent="0.25">
      <c r="A26" t="s">
        <v>175</v>
      </c>
      <c r="B26">
        <v>276370.05</v>
      </c>
      <c r="C26">
        <v>51828.2</v>
      </c>
      <c r="D26">
        <v>54216</v>
      </c>
      <c r="E26">
        <v>1726117.28</v>
      </c>
      <c r="F26">
        <v>320023.63</v>
      </c>
      <c r="L26">
        <v>0</v>
      </c>
      <c r="O26">
        <v>-1396851.38</v>
      </c>
      <c r="P26">
        <v>3679856.46</v>
      </c>
      <c r="S26">
        <v>929662.28</v>
      </c>
      <c r="T26">
        <v>261050</v>
      </c>
      <c r="U26">
        <v>1324.19</v>
      </c>
      <c r="V26">
        <v>1167057.2</v>
      </c>
      <c r="W26">
        <v>306530.64</v>
      </c>
      <c r="X26">
        <v>1493050.2</v>
      </c>
      <c r="AA26">
        <v>887211.98</v>
      </c>
      <c r="AB26">
        <v>121144.61</v>
      </c>
      <c r="AF26">
        <v>18667.439999999999</v>
      </c>
    </row>
    <row r="27" spans="1:32" x14ac:dyDescent="0.25">
      <c r="A27" t="s">
        <v>176</v>
      </c>
      <c r="B27">
        <v>432465.41</v>
      </c>
      <c r="C27">
        <v>20639</v>
      </c>
      <c r="D27">
        <v>114059.79</v>
      </c>
      <c r="E27">
        <v>569045.85</v>
      </c>
      <c r="F27">
        <v>1002426.97</v>
      </c>
      <c r="K27">
        <v>576487</v>
      </c>
      <c r="L27">
        <v>10018</v>
      </c>
      <c r="N27">
        <v>522090</v>
      </c>
      <c r="O27">
        <v>-2006930.83</v>
      </c>
      <c r="P27">
        <v>3263098.4</v>
      </c>
      <c r="S27">
        <v>1445418.25</v>
      </c>
      <c r="U27">
        <v>416.09</v>
      </c>
      <c r="V27">
        <v>1946780</v>
      </c>
      <c r="W27">
        <v>352362.48</v>
      </c>
      <c r="X27">
        <v>2594661</v>
      </c>
      <c r="AA27">
        <v>1178621.72</v>
      </c>
      <c r="AB27">
        <v>197819.65</v>
      </c>
    </row>
    <row r="28" spans="1:32" x14ac:dyDescent="0.25">
      <c r="A28" t="s">
        <v>177</v>
      </c>
      <c r="B28">
        <v>375924.87</v>
      </c>
      <c r="C28">
        <v>11973.5</v>
      </c>
      <c r="D28">
        <v>39336.01</v>
      </c>
      <c r="E28">
        <v>1380089.59</v>
      </c>
      <c r="F28">
        <v>169525.27</v>
      </c>
      <c r="L28">
        <v>6706</v>
      </c>
      <c r="O28">
        <v>-1176593.47</v>
      </c>
      <c r="P28">
        <v>3122820.6</v>
      </c>
      <c r="S28">
        <v>1316922.68</v>
      </c>
      <c r="T28">
        <v>845802</v>
      </c>
      <c r="U28">
        <v>435.29</v>
      </c>
      <c r="V28">
        <v>1255172.1399999999</v>
      </c>
      <c r="W28">
        <v>659840</v>
      </c>
      <c r="X28">
        <v>2151580.9</v>
      </c>
      <c r="Y28">
        <v>1744</v>
      </c>
      <c r="AA28">
        <v>1564532.2</v>
      </c>
      <c r="AB28">
        <v>334124.90000000002</v>
      </c>
      <c r="AF28">
        <v>2274</v>
      </c>
    </row>
    <row r="29" spans="1:32" x14ac:dyDescent="0.25">
      <c r="A29" t="s">
        <v>178</v>
      </c>
      <c r="B29">
        <v>270888.15000000002</v>
      </c>
      <c r="C29">
        <v>341359.16</v>
      </c>
      <c r="D29">
        <v>2875.21</v>
      </c>
      <c r="E29">
        <v>375199.84</v>
      </c>
      <c r="F29">
        <v>347538.58</v>
      </c>
      <c r="L29">
        <v>2599</v>
      </c>
      <c r="O29">
        <v>-1330011.25</v>
      </c>
      <c r="P29">
        <v>2219243.12</v>
      </c>
      <c r="Q29">
        <v>741.25</v>
      </c>
      <c r="S29">
        <v>1478721.86</v>
      </c>
      <c r="T29">
        <v>380012</v>
      </c>
      <c r="U29">
        <v>2374.4899999999998</v>
      </c>
      <c r="V29">
        <v>1849803.1</v>
      </c>
      <c r="W29">
        <v>322720.52</v>
      </c>
      <c r="X29">
        <v>2482903.1</v>
      </c>
      <c r="AA29">
        <v>978606.02</v>
      </c>
      <c r="AB29">
        <v>125874.03</v>
      </c>
      <c r="AF29">
        <v>960</v>
      </c>
    </row>
    <row r="30" spans="1:32" x14ac:dyDescent="0.25">
      <c r="A30" t="s">
        <v>179</v>
      </c>
      <c r="B30">
        <v>812679.4</v>
      </c>
      <c r="C30">
        <v>23953.5</v>
      </c>
      <c r="D30">
        <v>20120.63</v>
      </c>
      <c r="E30">
        <v>238077.99</v>
      </c>
      <c r="F30">
        <v>543549.93999999994</v>
      </c>
      <c r="H30">
        <v>0</v>
      </c>
      <c r="L30">
        <v>2202.16</v>
      </c>
      <c r="O30">
        <v>63690.59</v>
      </c>
      <c r="P30">
        <v>1260515.6599999999</v>
      </c>
      <c r="S30">
        <v>1060936.17</v>
      </c>
      <c r="T30">
        <v>505122</v>
      </c>
      <c r="U30">
        <v>3195.22</v>
      </c>
      <c r="V30">
        <v>956450</v>
      </c>
      <c r="W30">
        <v>161522.25</v>
      </c>
      <c r="X30">
        <v>1343317</v>
      </c>
      <c r="AA30">
        <v>931695.51</v>
      </c>
      <c r="AB30">
        <v>100240.08</v>
      </c>
    </row>
    <row r="31" spans="1:32" x14ac:dyDescent="0.25">
      <c r="A31" t="s">
        <v>180</v>
      </c>
      <c r="B31">
        <v>616011.65</v>
      </c>
      <c r="C31">
        <v>0</v>
      </c>
      <c r="D31">
        <v>3089.04</v>
      </c>
      <c r="E31">
        <v>980365.03</v>
      </c>
      <c r="F31">
        <v>950209.59</v>
      </c>
      <c r="L31">
        <v>1979</v>
      </c>
      <c r="O31">
        <v>-979202.08</v>
      </c>
      <c r="P31">
        <v>3095144.84</v>
      </c>
      <c r="S31">
        <v>1302085.3899999999</v>
      </c>
      <c r="T31">
        <v>761114</v>
      </c>
      <c r="U31">
        <v>2403.54</v>
      </c>
      <c r="V31">
        <v>438570</v>
      </c>
      <c r="W31">
        <v>123630.97</v>
      </c>
      <c r="X31">
        <v>889069</v>
      </c>
      <c r="AA31">
        <v>1081834.33</v>
      </c>
      <c r="AB31">
        <v>225133.02</v>
      </c>
      <c r="AE31">
        <v>14</v>
      </c>
    </row>
    <row r="32" spans="1:32" x14ac:dyDescent="0.25">
      <c r="A32" t="s">
        <v>181</v>
      </c>
      <c r="B32">
        <v>251499.1</v>
      </c>
      <c r="C32">
        <v>162930</v>
      </c>
      <c r="D32">
        <v>95297</v>
      </c>
      <c r="E32">
        <v>208689</v>
      </c>
      <c r="F32">
        <v>130002</v>
      </c>
      <c r="H32">
        <v>0</v>
      </c>
      <c r="I32">
        <v>329460</v>
      </c>
      <c r="L32">
        <v>2454</v>
      </c>
      <c r="O32">
        <v>-10919195.1</v>
      </c>
      <c r="P32">
        <v>11903501.289999999</v>
      </c>
      <c r="Q32">
        <v>4000.13</v>
      </c>
      <c r="S32">
        <v>1961009.01</v>
      </c>
      <c r="V32">
        <v>654147.1</v>
      </c>
      <c r="W32">
        <v>218617</v>
      </c>
      <c r="X32">
        <v>1097893.1000000001</v>
      </c>
      <c r="AA32">
        <v>2098226.23</v>
      </c>
      <c r="AB32">
        <v>109457</v>
      </c>
    </row>
    <row r="33" spans="1:32" x14ac:dyDescent="0.25">
      <c r="A33" t="s">
        <v>182</v>
      </c>
      <c r="B33">
        <v>141473.63</v>
      </c>
      <c r="C33">
        <v>0</v>
      </c>
      <c r="D33">
        <v>19661.86</v>
      </c>
      <c r="E33">
        <v>2171495.11</v>
      </c>
      <c r="F33">
        <v>245695.08</v>
      </c>
      <c r="I33">
        <v>1960.01</v>
      </c>
      <c r="L33">
        <v>2971</v>
      </c>
      <c r="O33">
        <v>830349.43</v>
      </c>
      <c r="P33">
        <v>1736316.04</v>
      </c>
      <c r="S33">
        <v>1911999.95</v>
      </c>
      <c r="T33">
        <v>175375</v>
      </c>
      <c r="U33">
        <v>955.63</v>
      </c>
      <c r="V33">
        <v>206400</v>
      </c>
      <c r="W33">
        <v>285000</v>
      </c>
      <c r="X33">
        <v>740244</v>
      </c>
      <c r="AA33">
        <v>1533200.43</v>
      </c>
      <c r="AB33">
        <v>192216.95</v>
      </c>
      <c r="AF33">
        <v>107340</v>
      </c>
    </row>
    <row r="34" spans="1:32" x14ac:dyDescent="0.25">
      <c r="A34" t="s">
        <v>183</v>
      </c>
      <c r="B34">
        <v>430963.82</v>
      </c>
      <c r="C34">
        <v>244266.69</v>
      </c>
      <c r="D34">
        <v>77523.240000000005</v>
      </c>
      <c r="E34">
        <v>644375.87</v>
      </c>
      <c r="F34">
        <v>389842.93</v>
      </c>
      <c r="K34">
        <v>85000</v>
      </c>
      <c r="L34">
        <v>2065</v>
      </c>
      <c r="O34">
        <v>757794.99</v>
      </c>
      <c r="P34">
        <v>1214621.52</v>
      </c>
      <c r="S34">
        <v>2273148.59</v>
      </c>
      <c r="U34">
        <v>2603.58</v>
      </c>
      <c r="V34">
        <v>1907515.8</v>
      </c>
      <c r="W34">
        <v>224241.75</v>
      </c>
      <c r="X34">
        <v>2615918.7999999998</v>
      </c>
      <c r="AA34">
        <v>1923097.79</v>
      </c>
      <c r="AB34">
        <v>91002.09</v>
      </c>
      <c r="AF34">
        <v>50000</v>
      </c>
    </row>
    <row r="35" spans="1:32" x14ac:dyDescent="0.25">
      <c r="A35" t="s">
        <v>184</v>
      </c>
      <c r="B35">
        <v>253936.56</v>
      </c>
      <c r="C35">
        <v>0</v>
      </c>
      <c r="D35">
        <v>2850.93</v>
      </c>
      <c r="E35">
        <v>90077.57</v>
      </c>
      <c r="F35">
        <v>-168059.21</v>
      </c>
      <c r="G35">
        <v>2</v>
      </c>
      <c r="L35">
        <v>2059</v>
      </c>
      <c r="O35">
        <v>-2314142.79</v>
      </c>
      <c r="P35">
        <v>2563303.2200000002</v>
      </c>
      <c r="S35">
        <v>1713142.3</v>
      </c>
      <c r="U35">
        <v>282.79000000000002</v>
      </c>
      <c r="V35">
        <v>1116130</v>
      </c>
      <c r="X35">
        <v>1603827</v>
      </c>
      <c r="AA35">
        <v>1143163.1599999999</v>
      </c>
      <c r="AB35">
        <v>154976.51</v>
      </c>
    </row>
    <row r="36" spans="1:32" x14ac:dyDescent="0.25">
      <c r="A36" t="s">
        <v>188</v>
      </c>
      <c r="B36">
        <v>278212.94</v>
      </c>
      <c r="C36">
        <v>120097</v>
      </c>
      <c r="D36">
        <v>3016.64</v>
      </c>
      <c r="E36">
        <v>145626.49</v>
      </c>
      <c r="F36">
        <v>287069.48</v>
      </c>
      <c r="H36">
        <v>0</v>
      </c>
      <c r="I36">
        <v>14069.96</v>
      </c>
      <c r="L36">
        <v>5711.41</v>
      </c>
      <c r="O36">
        <v>-2493993.02</v>
      </c>
      <c r="P36">
        <v>3551030.77</v>
      </c>
      <c r="S36">
        <v>1203023.1499999999</v>
      </c>
      <c r="T36">
        <v>389061</v>
      </c>
      <c r="U36">
        <v>938.44</v>
      </c>
      <c r="V36">
        <v>2209499</v>
      </c>
      <c r="W36">
        <v>245748</v>
      </c>
      <c r="X36">
        <v>3064209</v>
      </c>
      <c r="Y36">
        <v>38480</v>
      </c>
      <c r="AA36">
        <v>972098.07</v>
      </c>
      <c r="AB36">
        <v>156279.09</v>
      </c>
      <c r="AF36">
        <v>60000</v>
      </c>
    </row>
    <row r="37" spans="1:32" x14ac:dyDescent="0.25">
      <c r="A37" t="s">
        <v>189</v>
      </c>
      <c r="B37">
        <v>812286.41</v>
      </c>
      <c r="C37">
        <v>59133</v>
      </c>
      <c r="D37">
        <v>37104.9</v>
      </c>
      <c r="E37">
        <v>34506</v>
      </c>
      <c r="F37">
        <v>35</v>
      </c>
      <c r="H37">
        <v>0</v>
      </c>
      <c r="I37">
        <v>9840</v>
      </c>
      <c r="L37">
        <v>2795.74</v>
      </c>
      <c r="O37">
        <v>-1629139.03</v>
      </c>
      <c r="P37">
        <v>1997207.95</v>
      </c>
      <c r="S37">
        <v>1419762.57</v>
      </c>
      <c r="T37">
        <v>824117</v>
      </c>
      <c r="U37">
        <v>462.68</v>
      </c>
      <c r="V37">
        <v>909167.01</v>
      </c>
      <c r="W37">
        <v>25000</v>
      </c>
      <c r="X37">
        <v>1571792.01</v>
      </c>
      <c r="Y37">
        <v>18767</v>
      </c>
      <c r="AA37">
        <v>948593.24</v>
      </c>
      <c r="AB37">
        <v>76996.36</v>
      </c>
    </row>
    <row r="38" spans="1:32" x14ac:dyDescent="0.25">
      <c r="A38" t="s">
        <v>190</v>
      </c>
      <c r="B38">
        <v>145870.74</v>
      </c>
      <c r="C38">
        <v>12373.28</v>
      </c>
      <c r="D38">
        <v>17993.98</v>
      </c>
      <c r="E38">
        <v>280956.49</v>
      </c>
      <c r="F38">
        <v>84491.06</v>
      </c>
      <c r="H38">
        <v>0</v>
      </c>
      <c r="I38">
        <v>21588.9</v>
      </c>
      <c r="K38">
        <v>90360</v>
      </c>
      <c r="L38">
        <v>11283.7</v>
      </c>
      <c r="O38">
        <v>-2236348.2200000002</v>
      </c>
      <c r="P38">
        <v>2854572.07</v>
      </c>
      <c r="S38">
        <v>1334829.8700000001</v>
      </c>
      <c r="T38">
        <v>6228512</v>
      </c>
      <c r="U38">
        <v>433.6</v>
      </c>
      <c r="V38">
        <v>2115176.6</v>
      </c>
      <c r="X38">
        <v>2679641.6</v>
      </c>
      <c r="Y38">
        <v>5155</v>
      </c>
      <c r="AA38">
        <v>7138885.1200000001</v>
      </c>
      <c r="AB38">
        <v>55041.25</v>
      </c>
    </row>
    <row r="39" spans="1:32" x14ac:dyDescent="0.25">
      <c r="A39" t="s">
        <v>191</v>
      </c>
      <c r="B39">
        <v>19684.240000000002</v>
      </c>
      <c r="C39">
        <v>6002</v>
      </c>
      <c r="D39">
        <v>29497.55</v>
      </c>
      <c r="E39">
        <v>1027763.44</v>
      </c>
      <c r="F39">
        <v>212191.02</v>
      </c>
      <c r="H39">
        <v>0</v>
      </c>
      <c r="I39">
        <v>10471.299999999999</v>
      </c>
      <c r="L39">
        <v>2033.84</v>
      </c>
      <c r="O39">
        <v>206803.74</v>
      </c>
      <c r="P39">
        <v>1440362.48</v>
      </c>
      <c r="S39">
        <v>731697.42</v>
      </c>
      <c r="T39">
        <v>82668</v>
      </c>
      <c r="U39">
        <v>145.74</v>
      </c>
      <c r="V39">
        <v>1346587.5</v>
      </c>
      <c r="W39">
        <v>76013.05</v>
      </c>
      <c r="X39">
        <v>1761129.5</v>
      </c>
      <c r="Y39">
        <v>10536</v>
      </c>
      <c r="AA39">
        <v>574510.11</v>
      </c>
      <c r="AB39">
        <v>255469.21</v>
      </c>
    </row>
    <row r="40" spans="1:32" x14ac:dyDescent="0.25">
      <c r="A40" t="s">
        <v>192</v>
      </c>
      <c r="B40">
        <v>24408.15</v>
      </c>
      <c r="C40">
        <v>860</v>
      </c>
      <c r="D40">
        <v>20547.669999999998</v>
      </c>
      <c r="E40">
        <v>3089140.49</v>
      </c>
      <c r="F40">
        <v>78647.320000000007</v>
      </c>
      <c r="H40">
        <v>0</v>
      </c>
      <c r="I40">
        <v>13735</v>
      </c>
      <c r="L40">
        <v>23.36</v>
      </c>
      <c r="O40">
        <v>3208893.46</v>
      </c>
      <c r="P40">
        <v>455164.99</v>
      </c>
      <c r="S40">
        <v>782111.72</v>
      </c>
      <c r="T40">
        <v>60050</v>
      </c>
      <c r="U40">
        <v>394.69</v>
      </c>
      <c r="V40">
        <v>969893.58</v>
      </c>
      <c r="W40">
        <v>26000</v>
      </c>
      <c r="X40">
        <v>1466603.58</v>
      </c>
      <c r="Y40">
        <v>26971</v>
      </c>
      <c r="AA40">
        <v>525461.91</v>
      </c>
      <c r="AB40">
        <v>277522.93</v>
      </c>
      <c r="AF40">
        <v>6103.75</v>
      </c>
    </row>
    <row r="41" spans="1:32" x14ac:dyDescent="0.25">
      <c r="A41" t="s">
        <v>193</v>
      </c>
      <c r="B41">
        <v>312729.99</v>
      </c>
      <c r="C41">
        <v>7886.95</v>
      </c>
      <c r="D41">
        <v>15212.99</v>
      </c>
      <c r="E41">
        <v>117806.1</v>
      </c>
      <c r="F41">
        <v>90321.41</v>
      </c>
      <c r="H41">
        <v>3000</v>
      </c>
      <c r="I41">
        <v>8036.6</v>
      </c>
      <c r="L41">
        <v>1387.25</v>
      </c>
      <c r="O41">
        <v>-1513500.37</v>
      </c>
      <c r="P41">
        <v>1976836.89</v>
      </c>
      <c r="S41">
        <v>586032.91</v>
      </c>
      <c r="T41">
        <v>782230</v>
      </c>
      <c r="U41">
        <v>484.54</v>
      </c>
      <c r="V41">
        <v>354894.03</v>
      </c>
      <c r="W41">
        <v>26000</v>
      </c>
      <c r="X41">
        <v>670300.03</v>
      </c>
      <c r="Y41">
        <v>6000</v>
      </c>
      <c r="AA41">
        <v>928938.07</v>
      </c>
      <c r="AB41">
        <v>76203.78</v>
      </c>
      <c r="AF41">
        <v>2.5299999999999998</v>
      </c>
    </row>
    <row r="42" spans="1:32" x14ac:dyDescent="0.25">
      <c r="A42" t="s">
        <v>194</v>
      </c>
      <c r="B42">
        <v>270851.46999999997</v>
      </c>
      <c r="C42">
        <v>181519</v>
      </c>
      <c r="D42">
        <v>83871.83</v>
      </c>
      <c r="E42">
        <v>320396.03999999998</v>
      </c>
      <c r="F42">
        <v>59453.23</v>
      </c>
      <c r="H42">
        <v>0</v>
      </c>
      <c r="I42">
        <v>-6823.08</v>
      </c>
      <c r="L42">
        <v>3484.69</v>
      </c>
      <c r="O42">
        <v>-1003368.19</v>
      </c>
      <c r="P42">
        <v>1732965.71</v>
      </c>
      <c r="S42">
        <v>1232001.98</v>
      </c>
      <c r="T42">
        <v>1098241.3999999999</v>
      </c>
      <c r="U42">
        <v>1214</v>
      </c>
      <c r="V42">
        <v>1320662.57</v>
      </c>
      <c r="W42">
        <v>20000</v>
      </c>
      <c r="X42">
        <v>1862599.57</v>
      </c>
      <c r="Y42">
        <v>44921</v>
      </c>
      <c r="AA42">
        <v>1475135.39</v>
      </c>
      <c r="AB42">
        <v>99495.58</v>
      </c>
      <c r="AF42">
        <v>135.97</v>
      </c>
    </row>
    <row r="43" spans="1:32" x14ac:dyDescent="0.25">
      <c r="A43" t="s">
        <v>195</v>
      </c>
      <c r="B43">
        <v>496100.39</v>
      </c>
      <c r="C43">
        <v>26724</v>
      </c>
      <c r="D43">
        <v>30737.35</v>
      </c>
      <c r="E43">
        <v>278344.39</v>
      </c>
      <c r="F43">
        <v>218</v>
      </c>
      <c r="H43">
        <v>0</v>
      </c>
      <c r="I43">
        <v>24028.720000000001</v>
      </c>
      <c r="K43">
        <v>469890</v>
      </c>
      <c r="L43">
        <v>1578.3</v>
      </c>
      <c r="O43">
        <v>-1642308.05</v>
      </c>
      <c r="P43">
        <v>2083523.09</v>
      </c>
      <c r="S43">
        <v>663651.23</v>
      </c>
      <c r="T43">
        <v>172225</v>
      </c>
      <c r="U43">
        <v>254.85</v>
      </c>
      <c r="V43">
        <v>1197540.28</v>
      </c>
      <c r="W43">
        <v>50000</v>
      </c>
      <c r="X43">
        <v>1552763.28</v>
      </c>
      <c r="Y43">
        <v>35210</v>
      </c>
      <c r="AA43">
        <v>561241.30000000005</v>
      </c>
      <c r="AB43">
        <v>39044.71</v>
      </c>
    </row>
    <row r="44" spans="1:32" x14ac:dyDescent="0.25">
      <c r="A44" t="s">
        <v>196</v>
      </c>
      <c r="B44">
        <v>1164799.44</v>
      </c>
      <c r="C44">
        <v>24572</v>
      </c>
      <c r="D44">
        <v>49983.27</v>
      </c>
      <c r="E44">
        <v>3862626.7</v>
      </c>
      <c r="F44">
        <v>196250.26</v>
      </c>
      <c r="H44">
        <v>2200</v>
      </c>
      <c r="I44">
        <v>13937.1</v>
      </c>
      <c r="L44">
        <v>3056.35</v>
      </c>
      <c r="M44">
        <v>2426</v>
      </c>
      <c r="O44">
        <v>3947156.54</v>
      </c>
      <c r="P44">
        <v>664987.81999999995</v>
      </c>
      <c r="S44">
        <v>1197237.1499999999</v>
      </c>
      <c r="T44">
        <v>976706</v>
      </c>
      <c r="U44">
        <v>464.63</v>
      </c>
      <c r="V44">
        <v>765859.5</v>
      </c>
      <c r="W44">
        <v>241062.2</v>
      </c>
      <c r="X44">
        <v>1493820.5</v>
      </c>
      <c r="Y44">
        <v>11130</v>
      </c>
      <c r="Z44">
        <v>6654</v>
      </c>
      <c r="AA44">
        <v>562745.38</v>
      </c>
      <c r="AB44">
        <v>382511.74</v>
      </c>
      <c r="AF44">
        <v>60000</v>
      </c>
    </row>
    <row r="45" spans="1:32" x14ac:dyDescent="0.25">
      <c r="A45" t="s">
        <v>197</v>
      </c>
      <c r="B45">
        <v>29828.44</v>
      </c>
      <c r="C45">
        <v>22805</v>
      </c>
      <c r="D45">
        <v>26411.040000000001</v>
      </c>
      <c r="E45">
        <v>441347.01</v>
      </c>
      <c r="F45">
        <v>7125.1</v>
      </c>
      <c r="H45">
        <v>2049</v>
      </c>
      <c r="I45">
        <v>20363.400000000001</v>
      </c>
      <c r="L45">
        <v>2822.69</v>
      </c>
      <c r="O45">
        <v>-818639.97</v>
      </c>
      <c r="P45">
        <v>1500565.11</v>
      </c>
      <c r="S45">
        <v>1024053.66</v>
      </c>
      <c r="T45">
        <v>88850</v>
      </c>
      <c r="U45">
        <v>232.7</v>
      </c>
      <c r="V45">
        <v>1139654.29</v>
      </c>
      <c r="W45">
        <v>23000</v>
      </c>
      <c r="X45">
        <v>1709381.29</v>
      </c>
      <c r="Y45">
        <v>11883</v>
      </c>
      <c r="AA45">
        <v>677390.63</v>
      </c>
      <c r="AB45">
        <v>56779.37</v>
      </c>
    </row>
    <row r="46" spans="1:32" x14ac:dyDescent="0.25">
      <c r="A46" t="s">
        <v>199</v>
      </c>
      <c r="B46">
        <v>49921.1</v>
      </c>
      <c r="C46">
        <v>7401</v>
      </c>
      <c r="D46">
        <v>65601.7</v>
      </c>
      <c r="E46">
        <v>4</v>
      </c>
      <c r="F46">
        <v>36</v>
      </c>
      <c r="H46">
        <v>0</v>
      </c>
      <c r="I46">
        <v>68609.95</v>
      </c>
      <c r="L46">
        <v>0</v>
      </c>
      <c r="O46">
        <v>-2109258.27</v>
      </c>
      <c r="P46">
        <v>2280594.58</v>
      </c>
      <c r="S46">
        <v>1050519.6599999999</v>
      </c>
      <c r="T46">
        <v>60000</v>
      </c>
      <c r="U46">
        <v>140.44999999999999</v>
      </c>
      <c r="V46">
        <v>1857463.1</v>
      </c>
      <c r="W46">
        <v>77000</v>
      </c>
      <c r="X46">
        <v>2555098.61</v>
      </c>
      <c r="AA46">
        <v>600395.81999999995</v>
      </c>
      <c r="AB46">
        <v>6611.24</v>
      </c>
    </row>
    <row r="47" spans="1:32" x14ac:dyDescent="0.25">
      <c r="A47" t="s">
        <v>203</v>
      </c>
      <c r="B47">
        <v>230471.17</v>
      </c>
      <c r="C47">
        <v>189287.78</v>
      </c>
      <c r="D47">
        <v>202577.37</v>
      </c>
      <c r="E47">
        <v>5040159.6100000003</v>
      </c>
      <c r="F47">
        <v>431935.79</v>
      </c>
      <c r="H47">
        <v>0</v>
      </c>
      <c r="I47">
        <v>0</v>
      </c>
      <c r="K47">
        <v>198000</v>
      </c>
      <c r="L47">
        <v>3749.26</v>
      </c>
      <c r="O47">
        <v>5139436.96</v>
      </c>
      <c r="P47">
        <v>2114009</v>
      </c>
      <c r="S47">
        <v>1379586.43</v>
      </c>
      <c r="T47">
        <v>126650</v>
      </c>
      <c r="U47">
        <v>757.93</v>
      </c>
      <c r="V47">
        <v>562133.9</v>
      </c>
      <c r="W47">
        <v>101500</v>
      </c>
      <c r="X47">
        <v>924646.95</v>
      </c>
      <c r="AA47">
        <v>1304865.42</v>
      </c>
      <c r="AB47">
        <v>1301879.3899999999</v>
      </c>
    </row>
    <row r="48" spans="1:32" x14ac:dyDescent="0.25">
      <c r="A48" t="s">
        <v>204</v>
      </c>
      <c r="B48">
        <v>562465.27</v>
      </c>
      <c r="C48">
        <v>6720.17</v>
      </c>
      <c r="D48">
        <v>27551.040000000001</v>
      </c>
      <c r="E48">
        <v>1553480.27</v>
      </c>
      <c r="F48">
        <v>340294.46</v>
      </c>
      <c r="H48">
        <v>0</v>
      </c>
      <c r="I48">
        <v>108000</v>
      </c>
      <c r="L48">
        <v>20006.04</v>
      </c>
      <c r="O48">
        <v>808605.13</v>
      </c>
      <c r="P48">
        <v>1646714.98</v>
      </c>
      <c r="S48">
        <v>1674508.13</v>
      </c>
      <c r="T48">
        <v>590912</v>
      </c>
      <c r="U48">
        <v>1449.54</v>
      </c>
      <c r="V48">
        <v>1328920.46</v>
      </c>
      <c r="W48">
        <v>106500</v>
      </c>
      <c r="X48">
        <v>1984736.46</v>
      </c>
      <c r="Z48">
        <v>3983</v>
      </c>
      <c r="AA48">
        <v>1558790.14</v>
      </c>
      <c r="AB48">
        <v>247595.47</v>
      </c>
    </row>
    <row r="49" spans="1:32" x14ac:dyDescent="0.25">
      <c r="A49" t="s">
        <v>205</v>
      </c>
      <c r="B49">
        <v>641393.43000000005</v>
      </c>
      <c r="C49">
        <v>0</v>
      </c>
      <c r="D49">
        <v>312358.89</v>
      </c>
      <c r="E49">
        <v>861715.73</v>
      </c>
      <c r="F49">
        <v>277307.07</v>
      </c>
      <c r="H49">
        <v>0</v>
      </c>
      <c r="I49">
        <v>0</v>
      </c>
      <c r="K49">
        <v>139094</v>
      </c>
      <c r="L49">
        <v>2060.39</v>
      </c>
      <c r="O49">
        <v>-417261.13</v>
      </c>
      <c r="P49">
        <v>2273364.33</v>
      </c>
      <c r="S49">
        <v>757493.38</v>
      </c>
      <c r="T49">
        <v>368702</v>
      </c>
      <c r="U49">
        <v>1890.28</v>
      </c>
      <c r="V49">
        <v>586299.6</v>
      </c>
      <c r="W49">
        <v>413915</v>
      </c>
      <c r="X49">
        <v>948463.6</v>
      </c>
      <c r="Y49">
        <v>6000</v>
      </c>
      <c r="AA49">
        <v>826515.42</v>
      </c>
      <c r="AB49">
        <v>251803.71</v>
      </c>
    </row>
    <row r="50" spans="1:32" x14ac:dyDescent="0.25">
      <c r="A50" t="s">
        <v>209</v>
      </c>
      <c r="B50">
        <v>974949.32</v>
      </c>
      <c r="C50">
        <v>350023.72</v>
      </c>
      <c r="D50">
        <v>8500</v>
      </c>
      <c r="E50">
        <v>19693.900000000001</v>
      </c>
      <c r="F50">
        <v>721570.4</v>
      </c>
      <c r="H50">
        <v>0</v>
      </c>
      <c r="I50">
        <v>0</v>
      </c>
      <c r="L50">
        <v>8394.49</v>
      </c>
      <c r="O50">
        <v>-575698.23</v>
      </c>
      <c r="P50">
        <v>2191305.25</v>
      </c>
      <c r="S50">
        <v>2401753.36</v>
      </c>
      <c r="T50">
        <v>140000</v>
      </c>
      <c r="U50">
        <v>3397.66</v>
      </c>
      <c r="V50">
        <v>264550.59999999998</v>
      </c>
      <c r="X50">
        <v>536482.68999999994</v>
      </c>
      <c r="AA50">
        <v>1730139.97</v>
      </c>
      <c r="AB50">
        <v>92347.13</v>
      </c>
      <c r="AD50">
        <v>-4</v>
      </c>
    </row>
    <row r="51" spans="1:32" x14ac:dyDescent="0.25">
      <c r="A51" t="s">
        <v>210</v>
      </c>
      <c r="B51">
        <v>2100528.5499999998</v>
      </c>
      <c r="C51">
        <v>440641.4</v>
      </c>
      <c r="D51">
        <v>169614.83</v>
      </c>
      <c r="E51">
        <v>935395.4</v>
      </c>
      <c r="F51">
        <v>1822945.96</v>
      </c>
      <c r="H51">
        <v>0</v>
      </c>
      <c r="I51">
        <v>0</v>
      </c>
      <c r="K51">
        <v>1326654</v>
      </c>
      <c r="L51">
        <v>57397.120000000003</v>
      </c>
      <c r="O51">
        <v>599798.48</v>
      </c>
      <c r="P51">
        <v>2281491.52</v>
      </c>
      <c r="S51">
        <v>3268290.61</v>
      </c>
      <c r="T51">
        <v>1149984</v>
      </c>
      <c r="U51">
        <v>2164.3000000000002</v>
      </c>
      <c r="V51">
        <v>3195444.76</v>
      </c>
      <c r="X51">
        <v>3721334.76</v>
      </c>
      <c r="Y51">
        <v>134370</v>
      </c>
      <c r="AA51">
        <v>2203290.8199999998</v>
      </c>
      <c r="AB51">
        <v>238687.47</v>
      </c>
      <c r="AC51">
        <v>115000</v>
      </c>
      <c r="AD51">
        <v>-584.4</v>
      </c>
    </row>
    <row r="52" spans="1:32" x14ac:dyDescent="0.25">
      <c r="A52" t="s">
        <v>211</v>
      </c>
      <c r="B52">
        <v>852076.01</v>
      </c>
      <c r="C52">
        <v>174363.82</v>
      </c>
      <c r="D52">
        <v>168469.77</v>
      </c>
      <c r="E52">
        <v>42859.8</v>
      </c>
      <c r="F52">
        <v>1814655</v>
      </c>
      <c r="H52">
        <v>0</v>
      </c>
      <c r="I52">
        <v>0</v>
      </c>
      <c r="L52">
        <v>8847.7999999999993</v>
      </c>
      <c r="O52">
        <v>-540021.31999999995</v>
      </c>
      <c r="P52">
        <v>2647377.69</v>
      </c>
      <c r="S52">
        <v>2213842.14</v>
      </c>
      <c r="T52">
        <v>587052</v>
      </c>
      <c r="U52">
        <v>1534.21</v>
      </c>
      <c r="V52">
        <v>1765093</v>
      </c>
      <c r="X52">
        <v>2076823</v>
      </c>
      <c r="Y52">
        <v>1870</v>
      </c>
      <c r="AA52">
        <v>1423425.53</v>
      </c>
      <c r="AB52">
        <v>124326.13</v>
      </c>
      <c r="AC52">
        <v>5000</v>
      </c>
      <c r="AD52">
        <v>-143.54</v>
      </c>
    </row>
    <row r="53" spans="1:32" x14ac:dyDescent="0.25">
      <c r="A53" t="s">
        <v>212</v>
      </c>
      <c r="B53">
        <v>2524758.58</v>
      </c>
      <c r="C53">
        <v>320354.90000000002</v>
      </c>
      <c r="D53">
        <v>326786.25</v>
      </c>
      <c r="E53">
        <v>14</v>
      </c>
      <c r="F53">
        <v>412975.71</v>
      </c>
      <c r="H53">
        <v>0</v>
      </c>
      <c r="I53">
        <v>0</v>
      </c>
      <c r="J53">
        <v>299520</v>
      </c>
      <c r="L53">
        <v>7957.55</v>
      </c>
      <c r="O53">
        <v>-3099605.45</v>
      </c>
      <c r="P53">
        <v>4706462.17</v>
      </c>
      <c r="R53">
        <v>3200</v>
      </c>
      <c r="S53">
        <v>4151535.55</v>
      </c>
      <c r="T53">
        <v>1450</v>
      </c>
      <c r="U53">
        <v>4763.5600000000004</v>
      </c>
      <c r="V53">
        <v>1564997.7</v>
      </c>
      <c r="X53">
        <v>2175240.64</v>
      </c>
      <c r="Y53">
        <v>49944</v>
      </c>
      <c r="AA53">
        <v>1767638.93</v>
      </c>
      <c r="AB53">
        <v>54735.54</v>
      </c>
      <c r="AC53">
        <v>5000</v>
      </c>
      <c r="AD53">
        <v>-367.47</v>
      </c>
      <c r="AF53">
        <v>3200</v>
      </c>
    </row>
    <row r="54" spans="1:32" x14ac:dyDescent="0.25">
      <c r="A54" t="s">
        <v>216</v>
      </c>
      <c r="B54">
        <v>309780.69</v>
      </c>
      <c r="C54">
        <v>157422.04</v>
      </c>
      <c r="D54">
        <v>39633.040000000001</v>
      </c>
      <c r="E54">
        <v>1619147.79</v>
      </c>
      <c r="F54">
        <v>977076.33</v>
      </c>
      <c r="I54">
        <v>18900</v>
      </c>
      <c r="L54">
        <v>3663.58</v>
      </c>
      <c r="O54">
        <v>2881631.7</v>
      </c>
      <c r="P54">
        <v>954921</v>
      </c>
      <c r="Q54">
        <v>1491.21</v>
      </c>
      <c r="S54">
        <v>1844017.78</v>
      </c>
      <c r="T54">
        <v>385000</v>
      </c>
      <c r="V54">
        <v>1059935.43</v>
      </c>
      <c r="W54">
        <v>838468.22</v>
      </c>
      <c r="X54">
        <v>1733883.43</v>
      </c>
      <c r="Y54">
        <v>18208</v>
      </c>
      <c r="Z54">
        <v>328</v>
      </c>
      <c r="AA54">
        <v>1843460.1</v>
      </c>
      <c r="AB54">
        <v>565789.5</v>
      </c>
      <c r="AF54">
        <v>723300</v>
      </c>
    </row>
    <row r="55" spans="1:32" x14ac:dyDescent="0.25">
      <c r="A55" t="s">
        <v>217</v>
      </c>
      <c r="B55">
        <v>2590196.94</v>
      </c>
      <c r="C55">
        <v>168921</v>
      </c>
      <c r="D55">
        <v>46909.23</v>
      </c>
      <c r="E55">
        <v>1026634.02</v>
      </c>
      <c r="F55">
        <v>388429.52</v>
      </c>
      <c r="I55">
        <v>41089.61</v>
      </c>
      <c r="L55">
        <v>13827.1</v>
      </c>
      <c r="O55">
        <v>595649.04</v>
      </c>
      <c r="P55">
        <v>2528782.23</v>
      </c>
      <c r="S55">
        <v>4521449.79</v>
      </c>
      <c r="T55">
        <v>545476</v>
      </c>
      <c r="U55">
        <v>4513.29</v>
      </c>
      <c r="V55">
        <v>1625594.72</v>
      </c>
      <c r="W55">
        <v>560500</v>
      </c>
      <c r="X55">
        <v>1940612.72</v>
      </c>
      <c r="Y55">
        <v>54274</v>
      </c>
      <c r="AA55">
        <v>3004210.5</v>
      </c>
      <c r="AB55">
        <v>251193.85</v>
      </c>
      <c r="AF55">
        <v>965500</v>
      </c>
    </row>
    <row r="56" spans="1:32" x14ac:dyDescent="0.25">
      <c r="A56" t="s">
        <v>218</v>
      </c>
      <c r="B56">
        <v>597877.78</v>
      </c>
      <c r="C56">
        <v>139365</v>
      </c>
      <c r="D56">
        <v>74159.5</v>
      </c>
      <c r="E56">
        <v>551424.82999999996</v>
      </c>
      <c r="F56">
        <v>157233.22</v>
      </c>
      <c r="I56">
        <v>54089.53</v>
      </c>
      <c r="L56">
        <v>6222</v>
      </c>
      <c r="M56">
        <v>60</v>
      </c>
      <c r="O56">
        <v>-1155268.32</v>
      </c>
      <c r="P56">
        <v>2500517.0699999998</v>
      </c>
      <c r="S56">
        <v>1709235.31</v>
      </c>
      <c r="T56">
        <v>182500</v>
      </c>
      <c r="U56">
        <v>1225.25</v>
      </c>
      <c r="V56">
        <v>1947338.47</v>
      </c>
      <c r="W56">
        <v>12000</v>
      </c>
      <c r="X56">
        <v>2109916.4700000002</v>
      </c>
      <c r="Y56">
        <v>16760</v>
      </c>
      <c r="Z56">
        <v>1360</v>
      </c>
      <c r="AA56">
        <v>1434068.33</v>
      </c>
      <c r="AB56">
        <v>175754.18</v>
      </c>
    </row>
    <row r="57" spans="1:32" x14ac:dyDescent="0.25">
      <c r="A57" t="s">
        <v>219</v>
      </c>
      <c r="B57">
        <v>401667.7</v>
      </c>
      <c r="C57">
        <v>22539</v>
      </c>
      <c r="D57">
        <v>106074.78</v>
      </c>
      <c r="E57">
        <v>263806.19</v>
      </c>
      <c r="F57">
        <v>218142.11</v>
      </c>
      <c r="I57">
        <v>45122</v>
      </c>
      <c r="L57">
        <v>2231</v>
      </c>
      <c r="O57">
        <v>-631955</v>
      </c>
      <c r="P57">
        <v>1946573.94</v>
      </c>
      <c r="S57">
        <v>2196582.06</v>
      </c>
      <c r="T57">
        <v>208840</v>
      </c>
      <c r="U57">
        <v>1353.37</v>
      </c>
      <c r="V57">
        <v>1791825.2</v>
      </c>
      <c r="W57">
        <v>146202.32999999999</v>
      </c>
      <c r="X57">
        <v>2321478.2000000002</v>
      </c>
      <c r="Y57">
        <v>16648</v>
      </c>
      <c r="Z57">
        <v>2016</v>
      </c>
      <c r="AA57">
        <v>2258111.33</v>
      </c>
      <c r="AB57">
        <v>84291.59</v>
      </c>
      <c r="AF57">
        <v>12000</v>
      </c>
    </row>
    <row r="58" spans="1:32" x14ac:dyDescent="0.25">
      <c r="A58" t="s">
        <v>220</v>
      </c>
      <c r="B58">
        <v>1031780.58</v>
      </c>
      <c r="C58">
        <v>51230</v>
      </c>
      <c r="D58">
        <v>20830.63</v>
      </c>
      <c r="E58">
        <v>531450.12</v>
      </c>
      <c r="F58">
        <v>195215.24</v>
      </c>
      <c r="I58">
        <v>29400</v>
      </c>
      <c r="L58">
        <v>581</v>
      </c>
      <c r="O58">
        <v>564590.5</v>
      </c>
      <c r="P58">
        <v>980950.37</v>
      </c>
      <c r="S58">
        <v>1263192.1100000001</v>
      </c>
      <c r="T58">
        <v>607654</v>
      </c>
      <c r="U58">
        <v>1078.25</v>
      </c>
      <c r="V58">
        <v>1470878.5</v>
      </c>
      <c r="W58">
        <v>390000</v>
      </c>
      <c r="X58">
        <v>1608785.57</v>
      </c>
      <c r="Y58">
        <v>10160</v>
      </c>
      <c r="AA58">
        <v>1569019.72</v>
      </c>
      <c r="AB58">
        <v>289852.87</v>
      </c>
    </row>
    <row r="59" spans="1:32" x14ac:dyDescent="0.25">
      <c r="A59" t="s">
        <v>221</v>
      </c>
      <c r="B59">
        <v>134034.19</v>
      </c>
      <c r="C59">
        <v>8934</v>
      </c>
      <c r="D59">
        <v>19152.900000000001</v>
      </c>
      <c r="E59">
        <v>335327.3</v>
      </c>
      <c r="F59">
        <v>83674.73</v>
      </c>
      <c r="I59">
        <v>29886.87</v>
      </c>
      <c r="L59">
        <v>721</v>
      </c>
      <c r="O59">
        <v>-1092472.58</v>
      </c>
      <c r="P59">
        <v>1692734</v>
      </c>
      <c r="S59">
        <v>957570.15</v>
      </c>
      <c r="T59">
        <v>227956</v>
      </c>
      <c r="U59">
        <v>364.53</v>
      </c>
      <c r="V59">
        <v>754824.7</v>
      </c>
      <c r="W59">
        <v>50000</v>
      </c>
      <c r="X59">
        <v>918402.7</v>
      </c>
      <c r="Y59">
        <v>848</v>
      </c>
      <c r="AA59">
        <v>925283.64</v>
      </c>
      <c r="AB59">
        <v>195927.21</v>
      </c>
    </row>
    <row r="60" spans="1:32" x14ac:dyDescent="0.25">
      <c r="A60" t="s">
        <v>225</v>
      </c>
      <c r="B60">
        <v>181226.08</v>
      </c>
      <c r="C60">
        <v>9600</v>
      </c>
      <c r="D60">
        <v>24245.61</v>
      </c>
      <c r="E60">
        <v>213583.46</v>
      </c>
      <c r="F60">
        <v>300270.5</v>
      </c>
      <c r="H60">
        <v>0</v>
      </c>
      <c r="I60">
        <v>22760</v>
      </c>
      <c r="L60">
        <v>0</v>
      </c>
      <c r="O60">
        <v>-1444088.26</v>
      </c>
      <c r="P60">
        <v>2210713.7999999998</v>
      </c>
      <c r="S60">
        <v>1666031.12</v>
      </c>
      <c r="T60">
        <v>510400</v>
      </c>
      <c r="U60">
        <v>1124.67</v>
      </c>
      <c r="V60">
        <v>1096692.7</v>
      </c>
      <c r="W60">
        <v>142192</v>
      </c>
      <c r="X60">
        <v>1788577.7</v>
      </c>
      <c r="Y60">
        <v>1760</v>
      </c>
      <c r="Z60">
        <v>9736</v>
      </c>
      <c r="AA60">
        <v>1321953.18</v>
      </c>
      <c r="AB60">
        <v>295779.5</v>
      </c>
      <c r="AF60">
        <v>59094</v>
      </c>
    </row>
    <row r="61" spans="1:32" x14ac:dyDescent="0.25">
      <c r="A61" t="s">
        <v>226</v>
      </c>
      <c r="B61">
        <v>394974.97</v>
      </c>
      <c r="C61">
        <v>404503</v>
      </c>
      <c r="D61">
        <v>88229.83</v>
      </c>
      <c r="E61">
        <v>57723.17</v>
      </c>
      <c r="F61">
        <v>142453.91</v>
      </c>
      <c r="H61">
        <v>0</v>
      </c>
      <c r="I61">
        <v>17630</v>
      </c>
      <c r="L61">
        <v>33694.5</v>
      </c>
      <c r="O61">
        <v>-1140759.47</v>
      </c>
      <c r="P61">
        <v>1549075.07</v>
      </c>
      <c r="S61">
        <v>2561514.9</v>
      </c>
      <c r="T61">
        <v>326611</v>
      </c>
      <c r="U61">
        <v>1166.8599999999999</v>
      </c>
      <c r="V61">
        <v>2442115.5</v>
      </c>
      <c r="W61">
        <v>124192</v>
      </c>
      <c r="X61">
        <v>3002331.5</v>
      </c>
      <c r="Y61">
        <v>5100</v>
      </c>
      <c r="Z61">
        <v>17636</v>
      </c>
      <c r="AA61">
        <v>1638383.94</v>
      </c>
      <c r="AB61">
        <v>73628.039999999994</v>
      </c>
      <c r="AF61">
        <v>90276</v>
      </c>
    </row>
    <row r="62" spans="1:32" x14ac:dyDescent="0.25">
      <c r="A62" t="s">
        <v>227</v>
      </c>
      <c r="B62">
        <v>363657.65</v>
      </c>
      <c r="C62">
        <v>67112</v>
      </c>
      <c r="D62">
        <v>44468.66</v>
      </c>
      <c r="E62">
        <v>1795325.67</v>
      </c>
      <c r="F62">
        <v>476953.99</v>
      </c>
      <c r="H62">
        <v>0</v>
      </c>
      <c r="I62">
        <v>66770</v>
      </c>
      <c r="L62">
        <v>28500</v>
      </c>
      <c r="O62">
        <v>-820324.22</v>
      </c>
      <c r="P62">
        <v>3406179.86</v>
      </c>
      <c r="S62">
        <v>3072766.04</v>
      </c>
      <c r="T62">
        <v>1190304</v>
      </c>
      <c r="V62">
        <v>2106505.2999999998</v>
      </c>
      <c r="W62">
        <v>124192</v>
      </c>
      <c r="X62">
        <v>3021375.3</v>
      </c>
      <c r="Y62">
        <v>17192</v>
      </c>
      <c r="AA62">
        <v>2926291.35</v>
      </c>
      <c r="AB62">
        <v>339289.36</v>
      </c>
      <c r="AF62">
        <v>123227</v>
      </c>
    </row>
    <row r="63" spans="1:32" x14ac:dyDescent="0.25">
      <c r="A63" t="s">
        <v>228</v>
      </c>
      <c r="B63">
        <v>406420.24</v>
      </c>
      <c r="C63">
        <v>21147</v>
      </c>
      <c r="D63">
        <v>26510.73</v>
      </c>
      <c r="E63">
        <v>1284806.1299999999</v>
      </c>
      <c r="F63">
        <v>172986.91</v>
      </c>
      <c r="H63">
        <v>16200</v>
      </c>
      <c r="I63">
        <v>105530</v>
      </c>
      <c r="L63">
        <v>11050</v>
      </c>
      <c r="O63">
        <v>-66696.039999999994</v>
      </c>
      <c r="P63">
        <v>1679166.57</v>
      </c>
      <c r="S63">
        <v>1493699.41</v>
      </c>
      <c r="T63">
        <v>220910</v>
      </c>
      <c r="U63">
        <v>645.39</v>
      </c>
      <c r="V63">
        <v>1454892.67</v>
      </c>
      <c r="W63">
        <v>214792</v>
      </c>
      <c r="X63">
        <v>1700288.67</v>
      </c>
      <c r="Y63">
        <v>51900</v>
      </c>
      <c r="Z63">
        <v>9236</v>
      </c>
      <c r="AA63">
        <v>1263339.71</v>
      </c>
      <c r="AB63">
        <v>173119.61</v>
      </c>
      <c r="AF63">
        <v>20435</v>
      </c>
    </row>
    <row r="64" spans="1:32" x14ac:dyDescent="0.25">
      <c r="A64" t="s">
        <v>229</v>
      </c>
      <c r="B64">
        <v>452789.24</v>
      </c>
      <c r="C64">
        <v>327636.51</v>
      </c>
      <c r="D64">
        <v>37516.449999999997</v>
      </c>
      <c r="E64">
        <v>706027.77</v>
      </c>
      <c r="F64">
        <v>96775.97</v>
      </c>
      <c r="H64">
        <v>0</v>
      </c>
      <c r="I64">
        <v>46240</v>
      </c>
      <c r="L64">
        <v>0</v>
      </c>
      <c r="O64">
        <v>-425729.15</v>
      </c>
      <c r="P64">
        <v>1290095.46</v>
      </c>
      <c r="S64">
        <v>1537091.8</v>
      </c>
      <c r="T64">
        <v>681661</v>
      </c>
      <c r="U64">
        <v>722.63</v>
      </c>
      <c r="V64">
        <v>2273775.1</v>
      </c>
      <c r="W64">
        <v>289992</v>
      </c>
      <c r="X64">
        <v>2513793.1</v>
      </c>
      <c r="Z64">
        <v>15724</v>
      </c>
      <c r="AA64">
        <v>1468378.18</v>
      </c>
      <c r="AB64">
        <v>75207.62</v>
      </c>
    </row>
    <row r="65" spans="1:32" x14ac:dyDescent="0.25">
      <c r="A65" t="s">
        <v>230</v>
      </c>
      <c r="B65">
        <v>569011.63</v>
      </c>
      <c r="C65">
        <v>87240</v>
      </c>
      <c r="D65">
        <v>29462.57</v>
      </c>
      <c r="E65">
        <v>558397.93999999994</v>
      </c>
      <c r="F65">
        <v>703864.5</v>
      </c>
      <c r="H65">
        <v>0</v>
      </c>
      <c r="I65">
        <v>67160</v>
      </c>
      <c r="L65">
        <v>23150</v>
      </c>
      <c r="O65">
        <v>-1186267.1299999999</v>
      </c>
      <c r="P65">
        <v>2056145.55</v>
      </c>
      <c r="S65">
        <v>1951357.2</v>
      </c>
      <c r="T65">
        <v>816556</v>
      </c>
      <c r="U65">
        <v>573.41</v>
      </c>
      <c r="V65">
        <v>2323578.2999999998</v>
      </c>
      <c r="W65">
        <v>124192</v>
      </c>
      <c r="X65">
        <v>2629127.2999999998</v>
      </c>
      <c r="Z65">
        <v>10338</v>
      </c>
      <c r="AA65">
        <v>1476725.88</v>
      </c>
      <c r="AB65">
        <v>71049.509999999995</v>
      </c>
      <c r="AF65">
        <v>41228</v>
      </c>
    </row>
    <row r="66" spans="1:32" x14ac:dyDescent="0.25">
      <c r="A66" t="s">
        <v>234</v>
      </c>
      <c r="B66">
        <v>229436.86</v>
      </c>
      <c r="C66">
        <v>34827.5</v>
      </c>
      <c r="D66">
        <v>159027.48000000001</v>
      </c>
      <c r="E66">
        <v>303070.43</v>
      </c>
      <c r="F66">
        <v>771922.49</v>
      </c>
      <c r="H66">
        <v>21000</v>
      </c>
      <c r="I66">
        <v>46080.31</v>
      </c>
      <c r="K66">
        <v>48045</v>
      </c>
      <c r="L66">
        <v>49252.35</v>
      </c>
      <c r="O66">
        <v>-1102006.17</v>
      </c>
      <c r="P66">
        <v>2912713.08</v>
      </c>
      <c r="S66">
        <v>1929719.27</v>
      </c>
      <c r="T66">
        <v>800390</v>
      </c>
      <c r="U66">
        <v>2819.19</v>
      </c>
      <c r="V66">
        <v>2223770</v>
      </c>
      <c r="W66">
        <v>97093.42</v>
      </c>
      <c r="X66">
        <v>2555545</v>
      </c>
      <c r="Y66">
        <v>15108</v>
      </c>
      <c r="Z66">
        <v>6168</v>
      </c>
      <c r="AA66">
        <v>2675599.7599999998</v>
      </c>
      <c r="AB66">
        <v>208875.93</v>
      </c>
      <c r="AF66">
        <v>69295</v>
      </c>
    </row>
    <row r="67" spans="1:32" x14ac:dyDescent="0.25">
      <c r="A67" t="s">
        <v>235</v>
      </c>
      <c r="B67">
        <v>898460.02</v>
      </c>
      <c r="C67">
        <v>111591</v>
      </c>
      <c r="D67">
        <v>34844.019999999997</v>
      </c>
      <c r="E67">
        <v>587914.09</v>
      </c>
      <c r="F67">
        <v>395263.05</v>
      </c>
      <c r="H67">
        <v>0</v>
      </c>
      <c r="I67">
        <v>41516.99</v>
      </c>
      <c r="L67">
        <v>856.53</v>
      </c>
      <c r="O67">
        <v>54052.27</v>
      </c>
      <c r="P67">
        <v>1364480.05</v>
      </c>
      <c r="Q67">
        <v>1608.77</v>
      </c>
      <c r="S67">
        <v>1422981.05</v>
      </c>
      <c r="T67">
        <v>799034</v>
      </c>
      <c r="V67">
        <v>2549950</v>
      </c>
      <c r="W67">
        <v>298753.42</v>
      </c>
      <c r="X67">
        <v>2942520</v>
      </c>
      <c r="AA67">
        <v>1206546.08</v>
      </c>
      <c r="AB67">
        <v>215337.82</v>
      </c>
      <c r="AC67">
        <v>56000</v>
      </c>
      <c r="AF67">
        <v>84757</v>
      </c>
    </row>
    <row r="68" spans="1:32" x14ac:dyDescent="0.25">
      <c r="A68" t="s">
        <v>236</v>
      </c>
      <c r="B68">
        <v>216594.14</v>
      </c>
      <c r="C68">
        <v>15781.03</v>
      </c>
      <c r="D68">
        <v>19043.669999999998</v>
      </c>
      <c r="E68">
        <v>1509318.25</v>
      </c>
      <c r="F68">
        <v>333741.36</v>
      </c>
      <c r="H68">
        <v>27446</v>
      </c>
      <c r="I68">
        <v>28484</v>
      </c>
      <c r="L68">
        <v>21153.18</v>
      </c>
      <c r="O68">
        <v>-254411.77</v>
      </c>
      <c r="P68">
        <v>2067672.51</v>
      </c>
      <c r="S68">
        <v>1192769.04</v>
      </c>
      <c r="T68">
        <v>335935</v>
      </c>
      <c r="U68">
        <v>727.42</v>
      </c>
      <c r="V68">
        <v>1538910</v>
      </c>
      <c r="W68">
        <v>220183.54</v>
      </c>
      <c r="X68">
        <v>1662453</v>
      </c>
      <c r="AA68">
        <v>1224346.22</v>
      </c>
      <c r="AB68">
        <v>145707.25</v>
      </c>
      <c r="AC68">
        <v>4140</v>
      </c>
      <c r="AF68">
        <v>47744</v>
      </c>
    </row>
    <row r="69" spans="1:32" x14ac:dyDescent="0.25">
      <c r="A69" t="s">
        <v>237</v>
      </c>
      <c r="B69">
        <v>410030.42</v>
      </c>
      <c r="C69">
        <v>29108</v>
      </c>
      <c r="D69">
        <v>18803.18</v>
      </c>
      <c r="E69">
        <v>815534.2</v>
      </c>
      <c r="F69">
        <v>222679.63</v>
      </c>
      <c r="H69">
        <v>0</v>
      </c>
      <c r="I69">
        <v>36700.75</v>
      </c>
      <c r="L69">
        <v>10459</v>
      </c>
      <c r="O69">
        <v>-953832.12</v>
      </c>
      <c r="P69">
        <v>2226508.67</v>
      </c>
      <c r="Q69">
        <v>1104.3499999999999</v>
      </c>
      <c r="S69">
        <v>2056196.96</v>
      </c>
      <c r="T69">
        <v>685434</v>
      </c>
      <c r="V69">
        <v>2831730</v>
      </c>
      <c r="W69">
        <v>136793.42000000001</v>
      </c>
      <c r="X69">
        <v>3258785</v>
      </c>
      <c r="Y69">
        <v>7080</v>
      </c>
      <c r="AA69">
        <v>1996756.81</v>
      </c>
      <c r="AB69">
        <v>189498.79</v>
      </c>
      <c r="AC69">
        <v>6000</v>
      </c>
      <c r="AF69">
        <v>76819</v>
      </c>
    </row>
    <row r="70" spans="1:32" x14ac:dyDescent="0.25">
      <c r="A70" t="s">
        <v>238</v>
      </c>
      <c r="B70">
        <v>345262.46</v>
      </c>
      <c r="C70">
        <v>34376</v>
      </c>
      <c r="D70">
        <v>18773.7</v>
      </c>
      <c r="E70">
        <v>478651.56</v>
      </c>
      <c r="F70">
        <v>193704.93</v>
      </c>
      <c r="H70">
        <v>0</v>
      </c>
      <c r="I70">
        <v>67207.179999999993</v>
      </c>
      <c r="L70">
        <v>13752.27</v>
      </c>
      <c r="O70">
        <v>-1296994.1499999999</v>
      </c>
      <c r="P70">
        <v>2114406.96</v>
      </c>
      <c r="Q70">
        <v>980.8</v>
      </c>
      <c r="S70">
        <v>1765936.82</v>
      </c>
      <c r="T70">
        <v>1116633</v>
      </c>
      <c r="V70">
        <v>2212620</v>
      </c>
      <c r="W70">
        <v>74953.42</v>
      </c>
      <c r="X70">
        <v>2510363</v>
      </c>
      <c r="AA70">
        <v>2266719.64</v>
      </c>
      <c r="AB70">
        <v>153261.01</v>
      </c>
      <c r="AC70">
        <v>6000</v>
      </c>
      <c r="AF70">
        <v>62384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G22"/>
  <sheetViews>
    <sheetView topLeftCell="S1" zoomScale="102" zoomScaleNormal="102" workbookViewId="0">
      <selection activeCell="AF4" sqref="AF4:AF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7" width="8.796875"/>
    <col min="28" max="28" width="20.09765625" style="58" customWidth="1"/>
    <col min="29" max="29" width="15.5" style="28" bestFit="1" customWidth="1"/>
    <col min="30" max="30" width="14.09765625" style="23" bestFit="1" customWidth="1"/>
    <col min="31" max="31" width="15.09765625" style="32" bestFit="1" customWidth="1"/>
    <col min="32" max="32" width="15.09765625" style="33" bestFit="1" customWidth="1"/>
    <col min="33" max="33" width="16.69921875" style="24" bestFit="1" customWidth="1"/>
    <col min="34" max="16384" width="9" style="1"/>
  </cols>
  <sheetData>
    <row r="1" spans="1:3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2064</v>
      </c>
      <c r="L1" t="s">
        <v>2067</v>
      </c>
      <c r="M1" t="s">
        <v>2070</v>
      </c>
      <c r="N1" t="s">
        <v>2071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2081</v>
      </c>
      <c r="W1" t="s">
        <v>2082</v>
      </c>
      <c r="X1" t="s">
        <v>2083</v>
      </c>
      <c r="Y1" t="s">
        <v>2084</v>
      </c>
      <c r="Z1" t="s">
        <v>2086</v>
      </c>
      <c r="AA1" t="s">
        <v>2087</v>
      </c>
      <c r="AB1" s="59" t="s">
        <v>0</v>
      </c>
      <c r="AC1" s="28" t="s">
        <v>1</v>
      </c>
      <c r="AD1" s="30" t="s">
        <v>2</v>
      </c>
      <c r="AE1" s="31" t="s">
        <v>3</v>
      </c>
      <c r="AF1" s="21" t="s">
        <v>4</v>
      </c>
      <c r="AG1" s="24" t="s">
        <v>5</v>
      </c>
    </row>
    <row r="2" spans="1:33" x14ac:dyDescent="0.25">
      <c r="E2" t="s">
        <v>2089</v>
      </c>
      <c r="F2" t="s">
        <v>2090</v>
      </c>
      <c r="G2" t="s">
        <v>2091</v>
      </c>
      <c r="H2" t="s">
        <v>2092</v>
      </c>
      <c r="I2" t="s">
        <v>2093</v>
      </c>
      <c r="J2" t="s">
        <v>2094</v>
      </c>
      <c r="K2" t="s">
        <v>2097</v>
      </c>
      <c r="L2" t="s">
        <v>2100</v>
      </c>
      <c r="M2" t="s">
        <v>2103</v>
      </c>
      <c r="N2" t="s">
        <v>2104</v>
      </c>
      <c r="O2" t="s">
        <v>2107</v>
      </c>
      <c r="P2" t="s">
        <v>2108</v>
      </c>
      <c r="Q2" t="s">
        <v>2109</v>
      </c>
      <c r="R2" t="s">
        <v>2110</v>
      </c>
      <c r="S2" t="s">
        <v>2111</v>
      </c>
      <c r="T2" t="s">
        <v>2112</v>
      </c>
      <c r="U2" t="s">
        <v>2113</v>
      </c>
      <c r="V2" t="s">
        <v>2114</v>
      </c>
      <c r="W2" t="s">
        <v>2115</v>
      </c>
      <c r="X2" t="s">
        <v>2116</v>
      </c>
      <c r="Y2" t="s">
        <v>2117</v>
      </c>
      <c r="Z2" t="s">
        <v>2119</v>
      </c>
      <c r="AA2" t="s">
        <v>2120</v>
      </c>
      <c r="AB2" s="57"/>
      <c r="AD2" s="30"/>
      <c r="AE2" s="31"/>
      <c r="AF2" s="21"/>
    </row>
    <row r="3" spans="1:33" x14ac:dyDescent="0.25">
      <c r="E3" t="s">
        <v>2122</v>
      </c>
      <c r="F3">
        <v>22881296.969999999</v>
      </c>
      <c r="G3">
        <v>1416614.96</v>
      </c>
      <c r="H3">
        <v>2560453.7999999998</v>
      </c>
      <c r="I3">
        <v>4728678.9800000004</v>
      </c>
      <c r="J3">
        <v>3038253.27</v>
      </c>
      <c r="K3">
        <v>18000</v>
      </c>
      <c r="L3">
        <v>707278.43</v>
      </c>
      <c r="M3">
        <v>-9831771.8000000007</v>
      </c>
      <c r="N3">
        <v>39665988.380000003</v>
      </c>
      <c r="O3">
        <v>40166022.700000003</v>
      </c>
      <c r="P3">
        <v>5391912.5599999996</v>
      </c>
      <c r="Q3">
        <v>52744.31</v>
      </c>
      <c r="R3">
        <v>37826310.240000002</v>
      </c>
      <c r="S3">
        <v>4045256</v>
      </c>
      <c r="T3">
        <v>52193122.719999999</v>
      </c>
      <c r="U3">
        <v>576591.17000000004</v>
      </c>
      <c r="V3">
        <v>53199.96</v>
      </c>
      <c r="W3">
        <v>26859309.75</v>
      </c>
      <c r="X3">
        <v>3388234.24</v>
      </c>
      <c r="Y3">
        <v>320000</v>
      </c>
      <c r="Z3">
        <v>25</v>
      </c>
      <c r="AA3">
        <v>25960</v>
      </c>
      <c r="AB3" s="59"/>
      <c r="AC3" s="29">
        <f t="shared" ref="AC3:AG3" si="0">SUM(AC4:AC22)</f>
        <v>723249.43</v>
      </c>
      <c r="AD3" s="19">
        <f>SUM(AD4:AD22)</f>
        <v>16343227.300000001</v>
      </c>
      <c r="AE3" s="13">
        <f t="shared" si="0"/>
        <v>81551421.030000001</v>
      </c>
      <c r="AF3" s="186">
        <f t="shared" si="0"/>
        <v>79395361.030000001</v>
      </c>
      <c r="AG3" s="24">
        <f t="shared" si="0"/>
        <v>2156060.0000000019</v>
      </c>
    </row>
    <row r="4" spans="1:33" x14ac:dyDescent="0.25">
      <c r="A4" s="1" t="s">
        <v>402</v>
      </c>
      <c r="B4" s="1" t="s">
        <v>404</v>
      </c>
      <c r="C4" s="53">
        <v>3004</v>
      </c>
      <c r="D4" s="23" t="s">
        <v>859</v>
      </c>
      <c r="E4" t="s">
        <v>2516</v>
      </c>
      <c r="F4">
        <v>346733.97</v>
      </c>
      <c r="H4">
        <v>85260.09</v>
      </c>
      <c r="I4">
        <v>1851.28</v>
      </c>
      <c r="J4">
        <v>5046.3100000000004</v>
      </c>
      <c r="L4">
        <v>504.2</v>
      </c>
      <c r="M4">
        <v>-2074649.05</v>
      </c>
      <c r="N4">
        <v>2454167.9500000002</v>
      </c>
      <c r="O4">
        <v>211925.55</v>
      </c>
      <c r="P4">
        <v>80000</v>
      </c>
      <c r="Q4">
        <v>655.69</v>
      </c>
      <c r="R4">
        <v>1162140</v>
      </c>
      <c r="S4">
        <v>1027966.75</v>
      </c>
      <c r="T4">
        <v>1736340</v>
      </c>
      <c r="U4">
        <v>3200</v>
      </c>
      <c r="V4">
        <v>32630</v>
      </c>
      <c r="W4">
        <v>647982.81000000006</v>
      </c>
      <c r="X4">
        <v>3666.63</v>
      </c>
      <c r="AB4" s="59">
        <f>SUM(F4:H4)</f>
        <v>431994.05999999994</v>
      </c>
      <c r="AC4" s="185">
        <f>SUM(K4:L4)</f>
        <v>504.2</v>
      </c>
      <c r="AD4" s="19">
        <f>AB4-AC4</f>
        <v>431489.85999999993</v>
      </c>
      <c r="AE4" s="186">
        <f>SUM(O4:S4)</f>
        <v>2482687.9900000002</v>
      </c>
      <c r="AF4" s="187">
        <f>SUM(T4:AA4)</f>
        <v>2423819.44</v>
      </c>
      <c r="AG4" s="24">
        <f t="shared" ref="AG4:AG5" si="1">AE4-AF4</f>
        <v>58868.550000000279</v>
      </c>
    </row>
    <row r="5" spans="1:33" x14ac:dyDescent="0.25">
      <c r="A5" s="1" t="s">
        <v>402</v>
      </c>
      <c r="B5" s="1" t="s">
        <v>404</v>
      </c>
      <c r="C5" s="53">
        <v>4454</v>
      </c>
      <c r="D5" s="23" t="s">
        <v>860</v>
      </c>
      <c r="E5" t="s">
        <v>2517</v>
      </c>
      <c r="F5">
        <v>570203.97</v>
      </c>
      <c r="G5">
        <v>8628</v>
      </c>
      <c r="H5">
        <v>57623.99</v>
      </c>
      <c r="I5">
        <v>477470.1</v>
      </c>
      <c r="J5">
        <v>100582.91</v>
      </c>
      <c r="L5">
        <v>125.71</v>
      </c>
      <c r="M5">
        <v>-1443691.26</v>
      </c>
      <c r="N5">
        <v>2340789.7799999998</v>
      </c>
      <c r="O5">
        <v>106941.98</v>
      </c>
      <c r="P5">
        <v>76500</v>
      </c>
      <c r="Q5">
        <v>534.92999999999995</v>
      </c>
      <c r="R5">
        <v>1052620</v>
      </c>
      <c r="S5">
        <v>1442139.25</v>
      </c>
      <c r="T5">
        <v>1699699</v>
      </c>
      <c r="V5">
        <v>17569.96</v>
      </c>
      <c r="W5">
        <v>540002.16</v>
      </c>
      <c r="X5">
        <v>104180.3</v>
      </c>
      <c r="AB5" s="59">
        <f t="shared" ref="AB5:AB22" si="2">SUM(F5:H5)</f>
        <v>636455.96</v>
      </c>
      <c r="AC5" s="185">
        <f t="shared" ref="AC5:AC22" si="3">SUM(K5:L5)</f>
        <v>125.71</v>
      </c>
      <c r="AD5" s="19">
        <f t="shared" ref="AD5:AD22" si="4">AB5-AC5</f>
        <v>636330.25</v>
      </c>
      <c r="AE5" s="186">
        <f t="shared" ref="AE5:AE22" si="5">SUM(O5:S5)</f>
        <v>2678736.16</v>
      </c>
      <c r="AF5" s="187">
        <f t="shared" ref="AF5:AF22" si="6">SUM(T5:AA5)</f>
        <v>2361451.42</v>
      </c>
      <c r="AG5" s="24">
        <f t="shared" si="1"/>
        <v>317284.74000000022</v>
      </c>
    </row>
    <row r="6" spans="1:33" s="36" customFormat="1" x14ac:dyDescent="0.25">
      <c r="A6" s="1" t="s">
        <v>407</v>
      </c>
      <c r="B6" s="1" t="s">
        <v>408</v>
      </c>
      <c r="C6" s="53">
        <v>6036</v>
      </c>
      <c r="D6" s="23" t="s">
        <v>861</v>
      </c>
      <c r="E6" t="s">
        <v>2518</v>
      </c>
      <c r="F6">
        <v>854011.75</v>
      </c>
      <c r="G6">
        <v>0</v>
      </c>
      <c r="H6">
        <v>94134.55</v>
      </c>
      <c r="I6">
        <v>359771.55</v>
      </c>
      <c r="J6">
        <v>304952.55</v>
      </c>
      <c r="K6"/>
      <c r="L6">
        <v>3651.5</v>
      </c>
      <c r="M6">
        <v>-274233.96000000002</v>
      </c>
      <c r="N6">
        <v>2227185.62</v>
      </c>
      <c r="O6">
        <v>2311437.5099999998</v>
      </c>
      <c r="P6"/>
      <c r="Q6">
        <v>2526.9899999999998</v>
      </c>
      <c r="R6">
        <v>2899340</v>
      </c>
      <c r="S6"/>
      <c r="T6">
        <v>3396045</v>
      </c>
      <c r="U6">
        <v>15212</v>
      </c>
      <c r="V6"/>
      <c r="W6">
        <v>2046821.95</v>
      </c>
      <c r="X6">
        <v>98958.31</v>
      </c>
      <c r="Y6"/>
      <c r="Z6"/>
      <c r="AA6"/>
      <c r="AB6" s="59">
        <f t="shared" si="2"/>
        <v>948146.3</v>
      </c>
      <c r="AC6" s="185">
        <f t="shared" si="3"/>
        <v>3651.5</v>
      </c>
      <c r="AD6" s="19">
        <f t="shared" si="4"/>
        <v>944494.8</v>
      </c>
      <c r="AE6" s="186">
        <f t="shared" si="5"/>
        <v>5213304.5</v>
      </c>
      <c r="AF6" s="187">
        <f t="shared" si="6"/>
        <v>5557037.2599999998</v>
      </c>
      <c r="AG6" s="24">
        <f t="shared" ref="AG6:AG18" si="7">AE6-AF6</f>
        <v>-343732.75999999978</v>
      </c>
    </row>
    <row r="7" spans="1:33" s="36" customFormat="1" x14ac:dyDescent="0.25">
      <c r="A7" s="1" t="s">
        <v>407</v>
      </c>
      <c r="B7" s="1" t="s">
        <v>408</v>
      </c>
      <c r="C7" s="53">
        <v>4847</v>
      </c>
      <c r="D7" s="23" t="s">
        <v>862</v>
      </c>
      <c r="E7" t="s">
        <v>2519</v>
      </c>
      <c r="F7">
        <v>914583.19</v>
      </c>
      <c r="G7">
        <v>0</v>
      </c>
      <c r="H7">
        <v>305848.65000000002</v>
      </c>
      <c r="I7">
        <v>-49443.81</v>
      </c>
      <c r="J7">
        <v>96099.31</v>
      </c>
      <c r="K7"/>
      <c r="L7"/>
      <c r="M7">
        <v>-905535.28</v>
      </c>
      <c r="N7">
        <v>2082417.38</v>
      </c>
      <c r="O7">
        <v>2122815.7999999998</v>
      </c>
      <c r="P7"/>
      <c r="Q7">
        <v>2336.77</v>
      </c>
      <c r="R7">
        <v>2212810</v>
      </c>
      <c r="S7">
        <v>300</v>
      </c>
      <c r="T7">
        <v>2671706</v>
      </c>
      <c r="U7">
        <v>14795.75</v>
      </c>
      <c r="V7"/>
      <c r="W7">
        <v>1468002.34</v>
      </c>
      <c r="X7">
        <v>93553.24</v>
      </c>
      <c r="Y7"/>
      <c r="Z7"/>
      <c r="AA7"/>
      <c r="AB7" s="59">
        <f t="shared" si="2"/>
        <v>1220431.8399999999</v>
      </c>
      <c r="AC7" s="185">
        <f t="shared" si="3"/>
        <v>0</v>
      </c>
      <c r="AD7" s="19">
        <f t="shared" si="4"/>
        <v>1220431.8399999999</v>
      </c>
      <c r="AE7" s="186">
        <f t="shared" si="5"/>
        <v>4338262.57</v>
      </c>
      <c r="AF7" s="187">
        <f t="shared" si="6"/>
        <v>4248057.33</v>
      </c>
      <c r="AG7" s="24">
        <f t="shared" si="7"/>
        <v>90205.240000000224</v>
      </c>
    </row>
    <row r="8" spans="1:33" s="36" customFormat="1" x14ac:dyDescent="0.25">
      <c r="A8" s="1" t="s">
        <v>407</v>
      </c>
      <c r="B8" s="1" t="s">
        <v>408</v>
      </c>
      <c r="C8" s="53">
        <v>3826</v>
      </c>
      <c r="D8" s="23" t="s">
        <v>863</v>
      </c>
      <c r="E8" t="s">
        <v>2520</v>
      </c>
      <c r="F8">
        <v>1831969.65</v>
      </c>
      <c r="G8">
        <v>0</v>
      </c>
      <c r="H8">
        <v>73765.440000000002</v>
      </c>
      <c r="I8">
        <v>4</v>
      </c>
      <c r="J8">
        <v>444437.6</v>
      </c>
      <c r="K8"/>
      <c r="L8">
        <v>395</v>
      </c>
      <c r="M8">
        <v>-281072.48</v>
      </c>
      <c r="N8">
        <v>2028298.74</v>
      </c>
      <c r="O8">
        <v>2511343.2000000002</v>
      </c>
      <c r="P8"/>
      <c r="Q8">
        <v>2873.28</v>
      </c>
      <c r="R8">
        <v>2374307.7400000002</v>
      </c>
      <c r="S8"/>
      <c r="T8">
        <v>2927678.74</v>
      </c>
      <c r="U8">
        <v>31376</v>
      </c>
      <c r="V8"/>
      <c r="W8">
        <v>1277158.04</v>
      </c>
      <c r="X8">
        <v>49756.01</v>
      </c>
      <c r="Y8"/>
      <c r="Z8"/>
      <c r="AA8"/>
      <c r="AB8" s="59">
        <f t="shared" si="2"/>
        <v>1905735.0899999999</v>
      </c>
      <c r="AC8" s="185">
        <f t="shared" si="3"/>
        <v>395</v>
      </c>
      <c r="AD8" s="19">
        <f t="shared" si="4"/>
        <v>1905340.0899999999</v>
      </c>
      <c r="AE8" s="186">
        <f t="shared" si="5"/>
        <v>4888524.2200000007</v>
      </c>
      <c r="AF8" s="187">
        <f t="shared" si="6"/>
        <v>4285968.79</v>
      </c>
      <c r="AG8" s="24">
        <f t="shared" si="7"/>
        <v>602555.43000000063</v>
      </c>
    </row>
    <row r="9" spans="1:33" s="36" customFormat="1" x14ac:dyDescent="0.25">
      <c r="A9" s="1" t="s">
        <v>407</v>
      </c>
      <c r="B9" s="1" t="s">
        <v>408</v>
      </c>
      <c r="C9" s="53">
        <v>4181</v>
      </c>
      <c r="D9" s="23" t="s">
        <v>864</v>
      </c>
      <c r="E9" t="s">
        <v>2521</v>
      </c>
      <c r="F9">
        <v>1352227.53</v>
      </c>
      <c r="G9">
        <v>0</v>
      </c>
      <c r="H9">
        <v>201126.71</v>
      </c>
      <c r="I9">
        <v>-61412.25</v>
      </c>
      <c r="J9">
        <v>-39090.080000000002</v>
      </c>
      <c r="K9"/>
      <c r="L9">
        <v>410.9</v>
      </c>
      <c r="M9">
        <v>-2038945.78</v>
      </c>
      <c r="N9">
        <v>2569886.96</v>
      </c>
      <c r="O9">
        <v>2854055.86</v>
      </c>
      <c r="P9"/>
      <c r="Q9">
        <v>5324.65</v>
      </c>
      <c r="R9">
        <v>2454380</v>
      </c>
      <c r="S9"/>
      <c r="T9">
        <v>3322708</v>
      </c>
      <c r="U9">
        <v>47939.24</v>
      </c>
      <c r="V9"/>
      <c r="W9">
        <v>976134.27</v>
      </c>
      <c r="X9">
        <v>45479.17</v>
      </c>
      <c r="Y9"/>
      <c r="Z9"/>
      <c r="AA9"/>
      <c r="AB9" s="59">
        <f t="shared" si="2"/>
        <v>1553354.24</v>
      </c>
      <c r="AC9" s="185">
        <f t="shared" si="3"/>
        <v>410.9</v>
      </c>
      <c r="AD9" s="19">
        <f t="shared" si="4"/>
        <v>1552943.34</v>
      </c>
      <c r="AE9" s="186">
        <f t="shared" si="5"/>
        <v>5313760.51</v>
      </c>
      <c r="AF9" s="187">
        <f t="shared" si="6"/>
        <v>4392260.68</v>
      </c>
      <c r="AG9" s="24">
        <f t="shared" si="7"/>
        <v>921499.83000000007</v>
      </c>
    </row>
    <row r="10" spans="1:33" s="36" customFormat="1" x14ac:dyDescent="0.25">
      <c r="A10" s="1" t="s">
        <v>407</v>
      </c>
      <c r="B10" s="1" t="s">
        <v>408</v>
      </c>
      <c r="C10" s="53">
        <v>2002</v>
      </c>
      <c r="D10" s="23" t="s">
        <v>865</v>
      </c>
      <c r="E10" t="s">
        <v>2522</v>
      </c>
      <c r="F10">
        <v>759608.29</v>
      </c>
      <c r="G10">
        <v>0</v>
      </c>
      <c r="H10">
        <v>88639.34</v>
      </c>
      <c r="I10">
        <v>-150818.87</v>
      </c>
      <c r="J10">
        <v>110768.95</v>
      </c>
      <c r="K10"/>
      <c r="L10">
        <v>0</v>
      </c>
      <c r="M10">
        <v>-757576.09</v>
      </c>
      <c r="N10">
        <v>1423307.83</v>
      </c>
      <c r="O10">
        <v>1825885.4</v>
      </c>
      <c r="P10"/>
      <c r="Q10">
        <v>4103.32</v>
      </c>
      <c r="R10">
        <v>1875880</v>
      </c>
      <c r="S10"/>
      <c r="T10">
        <v>2488489</v>
      </c>
      <c r="U10">
        <v>20326.68</v>
      </c>
      <c r="V10"/>
      <c r="W10">
        <v>1036908.6</v>
      </c>
      <c r="X10">
        <v>17678.47</v>
      </c>
      <c r="Y10"/>
      <c r="Z10"/>
      <c r="AA10"/>
      <c r="AB10" s="59">
        <f t="shared" si="2"/>
        <v>848247.63</v>
      </c>
      <c r="AC10" s="185">
        <f t="shared" si="3"/>
        <v>0</v>
      </c>
      <c r="AD10" s="19">
        <f t="shared" si="4"/>
        <v>848247.63</v>
      </c>
      <c r="AE10" s="186">
        <f t="shared" si="5"/>
        <v>3705868.7199999997</v>
      </c>
      <c r="AF10" s="187">
        <f t="shared" si="6"/>
        <v>3563402.7500000005</v>
      </c>
      <c r="AG10" s="24">
        <f t="shared" si="7"/>
        <v>142465.96999999927</v>
      </c>
    </row>
    <row r="11" spans="1:33" x14ac:dyDescent="0.25">
      <c r="A11" s="1" t="s">
        <v>411</v>
      </c>
      <c r="B11" s="1" t="s">
        <v>412</v>
      </c>
      <c r="C11" s="53">
        <v>3488</v>
      </c>
      <c r="D11" s="23" t="s">
        <v>866</v>
      </c>
      <c r="E11" t="s">
        <v>2523</v>
      </c>
      <c r="F11">
        <v>450940.92</v>
      </c>
      <c r="G11">
        <v>23000</v>
      </c>
      <c r="H11">
        <v>39286.879999999997</v>
      </c>
      <c r="I11">
        <v>126329</v>
      </c>
      <c r="J11">
        <v>56659.73</v>
      </c>
      <c r="L11">
        <v>473</v>
      </c>
      <c r="M11">
        <v>-1808484.81</v>
      </c>
      <c r="N11">
        <v>2154589.06</v>
      </c>
      <c r="O11">
        <v>1955633.76</v>
      </c>
      <c r="P11">
        <v>78922</v>
      </c>
      <c r="Q11">
        <v>773.61</v>
      </c>
      <c r="R11">
        <v>2623560</v>
      </c>
      <c r="S11">
        <v>167100</v>
      </c>
      <c r="T11">
        <v>3189200.27</v>
      </c>
      <c r="U11">
        <v>33262</v>
      </c>
      <c r="W11">
        <v>1184053.97</v>
      </c>
      <c r="X11">
        <v>12833.85</v>
      </c>
      <c r="Y11">
        <v>40000</v>
      </c>
      <c r="AA11">
        <v>17000</v>
      </c>
      <c r="AB11" s="59">
        <f t="shared" si="2"/>
        <v>513227.8</v>
      </c>
      <c r="AC11" s="185">
        <f t="shared" si="3"/>
        <v>473</v>
      </c>
      <c r="AD11" s="19">
        <f t="shared" si="4"/>
        <v>512754.8</v>
      </c>
      <c r="AE11" s="186">
        <f t="shared" si="5"/>
        <v>4825989.37</v>
      </c>
      <c r="AF11" s="187">
        <f t="shared" si="6"/>
        <v>4476350.09</v>
      </c>
      <c r="AG11" s="24">
        <f t="shared" si="7"/>
        <v>349639.28000000026</v>
      </c>
    </row>
    <row r="12" spans="1:33" x14ac:dyDescent="0.25">
      <c r="A12" s="1" t="s">
        <v>411</v>
      </c>
      <c r="B12" s="1" t="s">
        <v>412</v>
      </c>
      <c r="C12" s="53">
        <v>4210</v>
      </c>
      <c r="D12" s="23" t="s">
        <v>867</v>
      </c>
      <c r="E12" t="s">
        <v>2524</v>
      </c>
      <c r="F12">
        <v>262528.02</v>
      </c>
      <c r="G12">
        <v>0</v>
      </c>
      <c r="H12">
        <v>55753.599999999999</v>
      </c>
      <c r="I12">
        <v>4</v>
      </c>
      <c r="J12">
        <v>103237.74</v>
      </c>
      <c r="L12">
        <v>0</v>
      </c>
      <c r="M12">
        <v>30946.17</v>
      </c>
      <c r="N12">
        <v>266818</v>
      </c>
      <c r="O12">
        <v>1599846.61</v>
      </c>
      <c r="P12">
        <v>105764</v>
      </c>
      <c r="Q12">
        <v>571.45000000000005</v>
      </c>
      <c r="R12">
        <v>2732030</v>
      </c>
      <c r="S12">
        <v>294000</v>
      </c>
      <c r="T12">
        <v>3302941</v>
      </c>
      <c r="U12">
        <v>26058.5</v>
      </c>
      <c r="V12">
        <v>3000</v>
      </c>
      <c r="W12">
        <v>1227905.55</v>
      </c>
      <c r="X12">
        <v>8547.82</v>
      </c>
      <c r="Y12">
        <v>40000</v>
      </c>
      <c r="AB12" s="59">
        <f t="shared" si="2"/>
        <v>318281.62</v>
      </c>
      <c r="AC12" s="185">
        <f t="shared" si="3"/>
        <v>0</v>
      </c>
      <c r="AD12" s="19">
        <f t="shared" si="4"/>
        <v>318281.62</v>
      </c>
      <c r="AE12" s="186">
        <f t="shared" si="5"/>
        <v>4732212.0600000005</v>
      </c>
      <c r="AF12" s="187">
        <f t="shared" si="6"/>
        <v>4608452.87</v>
      </c>
      <c r="AG12" s="24">
        <f t="shared" si="7"/>
        <v>123759.19000000041</v>
      </c>
    </row>
    <row r="13" spans="1:33" x14ac:dyDescent="0.25">
      <c r="A13" s="1" t="s">
        <v>411</v>
      </c>
      <c r="B13" s="1" t="s">
        <v>412</v>
      </c>
      <c r="C13" s="53">
        <v>3657</v>
      </c>
      <c r="D13" s="23" t="s">
        <v>868</v>
      </c>
      <c r="E13" t="s">
        <v>2525</v>
      </c>
      <c r="F13">
        <v>600430.98</v>
      </c>
      <c r="G13">
        <v>0</v>
      </c>
      <c r="H13">
        <v>79433.899999999994</v>
      </c>
      <c r="I13">
        <v>3</v>
      </c>
      <c r="J13">
        <v>1541.07</v>
      </c>
      <c r="M13">
        <v>-2262752.5499999998</v>
      </c>
      <c r="N13">
        <v>2543552.06</v>
      </c>
      <c r="O13">
        <v>1786594.77</v>
      </c>
      <c r="P13">
        <v>727707.56</v>
      </c>
      <c r="Q13">
        <v>638.32000000000005</v>
      </c>
      <c r="R13">
        <v>751300</v>
      </c>
      <c r="S13">
        <v>190000</v>
      </c>
      <c r="T13">
        <v>1639464.44</v>
      </c>
      <c r="U13">
        <v>41020</v>
      </c>
      <c r="W13">
        <v>1308762.06</v>
      </c>
      <c r="X13">
        <v>26384.71</v>
      </c>
      <c r="Y13">
        <v>40000</v>
      </c>
      <c r="AB13" s="59">
        <f t="shared" si="2"/>
        <v>679864.88</v>
      </c>
      <c r="AC13" s="185">
        <f t="shared" si="3"/>
        <v>0</v>
      </c>
      <c r="AD13" s="19">
        <f t="shared" si="4"/>
        <v>679864.88</v>
      </c>
      <c r="AE13" s="186">
        <f t="shared" si="5"/>
        <v>3456240.65</v>
      </c>
      <c r="AF13" s="187">
        <f t="shared" si="6"/>
        <v>3055631.21</v>
      </c>
      <c r="AG13" s="24">
        <f t="shared" si="7"/>
        <v>400609.43999999994</v>
      </c>
    </row>
    <row r="14" spans="1:33" x14ac:dyDescent="0.25">
      <c r="A14" s="1" t="s">
        <v>411</v>
      </c>
      <c r="B14" s="1" t="s">
        <v>412</v>
      </c>
      <c r="C14" s="53">
        <v>6817</v>
      </c>
      <c r="D14" s="23" t="s">
        <v>869</v>
      </c>
      <c r="E14" t="s">
        <v>2526</v>
      </c>
      <c r="F14">
        <v>1905773.68</v>
      </c>
      <c r="G14">
        <v>0</v>
      </c>
      <c r="H14">
        <v>50527.78</v>
      </c>
      <c r="I14">
        <v>2</v>
      </c>
      <c r="J14">
        <v>32467.81</v>
      </c>
      <c r="M14">
        <v>-1277481.8700000001</v>
      </c>
      <c r="N14">
        <v>1708771</v>
      </c>
      <c r="O14">
        <v>2169781.7400000002</v>
      </c>
      <c r="P14">
        <v>1806718</v>
      </c>
      <c r="Q14">
        <v>1052.07</v>
      </c>
      <c r="R14">
        <v>2054210</v>
      </c>
      <c r="S14">
        <v>177000</v>
      </c>
      <c r="T14">
        <v>2981009.54</v>
      </c>
      <c r="U14">
        <v>97698</v>
      </c>
      <c r="W14">
        <v>1512246.66</v>
      </c>
      <c r="X14">
        <v>20325.47</v>
      </c>
      <c r="Y14">
        <v>40000</v>
      </c>
      <c r="AB14" s="59">
        <f t="shared" si="2"/>
        <v>1956301.46</v>
      </c>
      <c r="AC14" s="185">
        <f t="shared" si="3"/>
        <v>0</v>
      </c>
      <c r="AD14" s="19">
        <f t="shared" si="4"/>
        <v>1956301.46</v>
      </c>
      <c r="AE14" s="186">
        <f t="shared" si="5"/>
        <v>6208761.8100000005</v>
      </c>
      <c r="AF14" s="187">
        <f t="shared" si="6"/>
        <v>4651279.67</v>
      </c>
      <c r="AG14" s="24">
        <f t="shared" si="7"/>
        <v>1557482.1400000006</v>
      </c>
    </row>
    <row r="15" spans="1:33" x14ac:dyDescent="0.25">
      <c r="A15" s="1" t="s">
        <v>411</v>
      </c>
      <c r="B15" s="1" t="s">
        <v>412</v>
      </c>
      <c r="C15" s="53">
        <v>3046</v>
      </c>
      <c r="D15" s="23" t="s">
        <v>870</v>
      </c>
      <c r="E15" t="s">
        <v>2527</v>
      </c>
      <c r="F15">
        <v>328608.64000000001</v>
      </c>
      <c r="G15">
        <v>0</v>
      </c>
      <c r="H15">
        <v>54791.56</v>
      </c>
      <c r="I15">
        <v>4</v>
      </c>
      <c r="J15">
        <v>31</v>
      </c>
      <c r="M15">
        <v>-428354.83</v>
      </c>
      <c r="N15">
        <v>803987.63</v>
      </c>
      <c r="O15">
        <v>1801262.59</v>
      </c>
      <c r="P15">
        <v>42900</v>
      </c>
      <c r="Q15">
        <v>812.49</v>
      </c>
      <c r="R15">
        <v>758010</v>
      </c>
      <c r="S15">
        <v>105150</v>
      </c>
      <c r="T15">
        <v>1674135.64</v>
      </c>
      <c r="U15">
        <v>4640</v>
      </c>
      <c r="W15">
        <v>981557.04</v>
      </c>
      <c r="X15">
        <v>0</v>
      </c>
      <c r="Y15">
        <v>40000</v>
      </c>
      <c r="AB15" s="59">
        <f t="shared" si="2"/>
        <v>383400.2</v>
      </c>
      <c r="AC15" s="185">
        <f t="shared" si="3"/>
        <v>0</v>
      </c>
      <c r="AD15" s="19">
        <f t="shared" si="4"/>
        <v>383400.2</v>
      </c>
      <c r="AE15" s="186">
        <f t="shared" si="5"/>
        <v>2708135.08</v>
      </c>
      <c r="AF15" s="187">
        <f t="shared" si="6"/>
        <v>2700332.6799999997</v>
      </c>
      <c r="AG15" s="24">
        <f t="shared" si="7"/>
        <v>7802.4000000003725</v>
      </c>
    </row>
    <row r="16" spans="1:33" x14ac:dyDescent="0.25">
      <c r="A16" s="1" t="s">
        <v>411</v>
      </c>
      <c r="B16" s="1" t="s">
        <v>412</v>
      </c>
      <c r="C16" s="53">
        <v>4567</v>
      </c>
      <c r="D16" s="23" t="s">
        <v>871</v>
      </c>
      <c r="E16" t="s">
        <v>2528</v>
      </c>
      <c r="F16">
        <v>341926.14</v>
      </c>
      <c r="G16">
        <v>0</v>
      </c>
      <c r="H16">
        <v>68497.240000000005</v>
      </c>
      <c r="I16">
        <v>73542.929999999993</v>
      </c>
      <c r="J16">
        <v>211948.33</v>
      </c>
      <c r="L16">
        <v>0</v>
      </c>
      <c r="M16">
        <v>-571456.93999999994</v>
      </c>
      <c r="N16">
        <v>1350408.04</v>
      </c>
      <c r="O16">
        <v>1754008.21</v>
      </c>
      <c r="P16">
        <v>171740</v>
      </c>
      <c r="Q16">
        <v>1232.3800000000001</v>
      </c>
      <c r="R16">
        <v>2062620</v>
      </c>
      <c r="S16">
        <v>118500</v>
      </c>
      <c r="T16">
        <v>2581749.13</v>
      </c>
      <c r="U16">
        <v>16924</v>
      </c>
      <c r="W16">
        <v>1446277.89</v>
      </c>
      <c r="X16">
        <v>106186.03</v>
      </c>
      <c r="Y16">
        <v>40000</v>
      </c>
      <c r="AB16" s="59">
        <f t="shared" si="2"/>
        <v>410423.38</v>
      </c>
      <c r="AC16" s="185">
        <f t="shared" si="3"/>
        <v>0</v>
      </c>
      <c r="AD16" s="19">
        <f t="shared" si="4"/>
        <v>410423.38</v>
      </c>
      <c r="AE16" s="186">
        <f t="shared" si="5"/>
        <v>4108100.59</v>
      </c>
      <c r="AF16" s="187">
        <f t="shared" si="6"/>
        <v>4191137.0499999993</v>
      </c>
      <c r="AG16" s="24">
        <f t="shared" si="7"/>
        <v>-83036.459999999497</v>
      </c>
    </row>
    <row r="17" spans="1:33" x14ac:dyDescent="0.25">
      <c r="A17" s="1" t="s">
        <v>411</v>
      </c>
      <c r="B17" s="1" t="s">
        <v>412</v>
      </c>
      <c r="C17" s="53">
        <v>2903</v>
      </c>
      <c r="D17" s="23" t="s">
        <v>872</v>
      </c>
      <c r="E17" t="s">
        <v>2529</v>
      </c>
      <c r="F17">
        <v>457966.82</v>
      </c>
      <c r="G17">
        <v>0</v>
      </c>
      <c r="H17">
        <v>41874.43</v>
      </c>
      <c r="I17">
        <v>3</v>
      </c>
      <c r="J17">
        <v>57873.66</v>
      </c>
      <c r="M17">
        <v>-1898982.77</v>
      </c>
      <c r="N17">
        <v>2389700.83</v>
      </c>
      <c r="O17">
        <v>1764353.18</v>
      </c>
      <c r="P17">
        <v>60500</v>
      </c>
      <c r="Q17">
        <v>1171.58</v>
      </c>
      <c r="R17">
        <v>1061310</v>
      </c>
      <c r="S17">
        <v>130500</v>
      </c>
      <c r="T17">
        <v>1961711.46</v>
      </c>
      <c r="U17">
        <v>3220</v>
      </c>
      <c r="W17">
        <v>940645.11</v>
      </c>
      <c r="X17">
        <v>5258.34</v>
      </c>
      <c r="Y17">
        <v>40000</v>
      </c>
      <c r="AB17" s="59">
        <f t="shared" si="2"/>
        <v>499841.25</v>
      </c>
      <c r="AC17" s="185">
        <f t="shared" si="3"/>
        <v>0</v>
      </c>
      <c r="AD17" s="19">
        <f t="shared" si="4"/>
        <v>499841.25</v>
      </c>
      <c r="AE17" s="186">
        <f t="shared" si="5"/>
        <v>3017834.76</v>
      </c>
      <c r="AF17" s="187">
        <f t="shared" si="6"/>
        <v>2950834.9099999997</v>
      </c>
      <c r="AG17" s="24">
        <f t="shared" si="7"/>
        <v>66999.850000000093</v>
      </c>
    </row>
    <row r="18" spans="1:33" x14ac:dyDescent="0.25">
      <c r="A18" s="1" t="s">
        <v>411</v>
      </c>
      <c r="B18" s="1" t="s">
        <v>412</v>
      </c>
      <c r="C18" s="53">
        <v>3112</v>
      </c>
      <c r="D18" s="23" t="s">
        <v>873</v>
      </c>
      <c r="E18" t="s">
        <v>2530</v>
      </c>
      <c r="F18">
        <v>317641.25</v>
      </c>
      <c r="G18">
        <v>0</v>
      </c>
      <c r="H18">
        <v>56994.57</v>
      </c>
      <c r="I18">
        <v>5</v>
      </c>
      <c r="J18">
        <v>22472.84</v>
      </c>
      <c r="M18">
        <v>-4836145.3499999996</v>
      </c>
      <c r="N18">
        <v>5385590.1100000003</v>
      </c>
      <c r="O18">
        <v>1655735.63</v>
      </c>
      <c r="P18">
        <v>144000</v>
      </c>
      <c r="Q18">
        <v>1059.93</v>
      </c>
      <c r="R18">
        <v>1049950</v>
      </c>
      <c r="S18">
        <v>231500</v>
      </c>
      <c r="T18">
        <v>1828733</v>
      </c>
      <c r="U18">
        <v>116234</v>
      </c>
      <c r="W18">
        <v>1214131.45</v>
      </c>
      <c r="X18">
        <v>35478.21</v>
      </c>
      <c r="Y18">
        <v>40000</v>
      </c>
      <c r="AB18" s="59">
        <f t="shared" si="2"/>
        <v>374635.82</v>
      </c>
      <c r="AC18" s="185">
        <f t="shared" si="3"/>
        <v>0</v>
      </c>
      <c r="AD18" s="19">
        <f t="shared" si="4"/>
        <v>374635.82</v>
      </c>
      <c r="AE18" s="186">
        <f t="shared" si="5"/>
        <v>3082245.5599999996</v>
      </c>
      <c r="AF18" s="187">
        <f t="shared" si="6"/>
        <v>3234576.66</v>
      </c>
      <c r="AG18" s="24">
        <f t="shared" si="7"/>
        <v>-152331.10000000056</v>
      </c>
    </row>
    <row r="19" spans="1:33" x14ac:dyDescent="0.25">
      <c r="A19" s="1" t="s">
        <v>415</v>
      </c>
      <c r="B19" s="1" t="s">
        <v>416</v>
      </c>
      <c r="C19" s="53">
        <v>7272</v>
      </c>
      <c r="D19" s="23" t="s">
        <v>874</v>
      </c>
      <c r="E19" t="s">
        <v>2531</v>
      </c>
      <c r="F19">
        <v>1181082.56</v>
      </c>
      <c r="G19">
        <v>0</v>
      </c>
      <c r="H19">
        <v>171858.87</v>
      </c>
      <c r="I19">
        <v>1876782.74</v>
      </c>
      <c r="J19">
        <v>635482.84</v>
      </c>
      <c r="K19">
        <v>5500</v>
      </c>
      <c r="L19">
        <v>152</v>
      </c>
      <c r="M19">
        <v>4848579.9800000004</v>
      </c>
      <c r="N19">
        <v>1034850.95</v>
      </c>
      <c r="O19">
        <v>2404928.0299999998</v>
      </c>
      <c r="P19">
        <v>99505</v>
      </c>
      <c r="Q19">
        <v>2891.86</v>
      </c>
      <c r="R19">
        <v>3866998</v>
      </c>
      <c r="S19">
        <v>22500</v>
      </c>
      <c r="T19">
        <v>4818025</v>
      </c>
      <c r="U19">
        <v>12100</v>
      </c>
      <c r="W19">
        <v>1475858.53</v>
      </c>
      <c r="X19">
        <v>2114712.2799999998</v>
      </c>
      <c r="Z19">
        <v>3</v>
      </c>
      <c r="AB19" s="59">
        <f t="shared" si="2"/>
        <v>1352941.4300000002</v>
      </c>
      <c r="AC19" s="185">
        <f t="shared" si="3"/>
        <v>5652</v>
      </c>
      <c r="AD19" s="19">
        <f t="shared" si="4"/>
        <v>1347289.4300000002</v>
      </c>
      <c r="AE19" s="186">
        <f t="shared" si="5"/>
        <v>6396822.8899999997</v>
      </c>
      <c r="AF19" s="187">
        <f t="shared" si="6"/>
        <v>8420698.8100000005</v>
      </c>
      <c r="AG19" s="24">
        <f t="shared" ref="AG19:AG22" si="8">AE19-AF19</f>
        <v>-2023875.9200000009</v>
      </c>
    </row>
    <row r="20" spans="1:33" x14ac:dyDescent="0.25">
      <c r="A20" s="1" t="s">
        <v>415</v>
      </c>
      <c r="B20" s="1" t="s">
        <v>416</v>
      </c>
      <c r="C20" s="53">
        <v>4130</v>
      </c>
      <c r="D20" s="23" t="s">
        <v>875</v>
      </c>
      <c r="E20" t="s">
        <v>2532</v>
      </c>
      <c r="F20">
        <v>1092694.76</v>
      </c>
      <c r="G20">
        <v>0</v>
      </c>
      <c r="H20">
        <v>55308.959999999999</v>
      </c>
      <c r="I20">
        <v>17610.689999999999</v>
      </c>
      <c r="J20">
        <v>41475.68</v>
      </c>
      <c r="K20">
        <v>3500</v>
      </c>
      <c r="L20">
        <v>390273.58</v>
      </c>
      <c r="M20">
        <v>-878467.47</v>
      </c>
      <c r="N20">
        <v>1778360.15</v>
      </c>
      <c r="O20">
        <v>2366810.59</v>
      </c>
      <c r="P20">
        <v>174720</v>
      </c>
      <c r="Q20">
        <v>1820.33</v>
      </c>
      <c r="R20">
        <v>2602271</v>
      </c>
      <c r="S20">
        <v>33000</v>
      </c>
      <c r="T20">
        <v>3748197</v>
      </c>
      <c r="U20">
        <v>10000</v>
      </c>
      <c r="W20">
        <v>1459634.09</v>
      </c>
      <c r="X20">
        <v>47359</v>
      </c>
      <c r="Z20">
        <v>8</v>
      </c>
      <c r="AB20" s="59">
        <f t="shared" si="2"/>
        <v>1148003.72</v>
      </c>
      <c r="AC20" s="185">
        <f t="shared" si="3"/>
        <v>393773.58</v>
      </c>
      <c r="AD20" s="19">
        <f t="shared" si="4"/>
        <v>754230.1399999999</v>
      </c>
      <c r="AE20" s="186">
        <f t="shared" si="5"/>
        <v>5178621.92</v>
      </c>
      <c r="AF20" s="187">
        <f t="shared" si="6"/>
        <v>5265198.09</v>
      </c>
      <c r="AG20" s="24">
        <f t="shared" si="8"/>
        <v>-86576.169999999925</v>
      </c>
    </row>
    <row r="21" spans="1:33" x14ac:dyDescent="0.25">
      <c r="A21" s="1" t="s">
        <v>415</v>
      </c>
      <c r="B21" s="1" t="s">
        <v>416</v>
      </c>
      <c r="C21" s="53">
        <v>5043</v>
      </c>
      <c r="D21" s="23" t="s">
        <v>876</v>
      </c>
      <c r="E21" t="s">
        <v>2533</v>
      </c>
      <c r="F21">
        <v>442126.67</v>
      </c>
      <c r="G21">
        <v>0</v>
      </c>
      <c r="H21">
        <v>635996.79</v>
      </c>
      <c r="I21">
        <v>54528.1</v>
      </c>
      <c r="J21">
        <v>478073.57</v>
      </c>
      <c r="K21">
        <v>4500</v>
      </c>
      <c r="L21">
        <v>177956.64</v>
      </c>
      <c r="M21">
        <v>-741044.93</v>
      </c>
      <c r="N21">
        <v>1748544.54</v>
      </c>
      <c r="O21">
        <v>2719363.06</v>
      </c>
      <c r="P21">
        <v>485110</v>
      </c>
      <c r="Q21">
        <v>1432.19</v>
      </c>
      <c r="R21">
        <v>2460908.5</v>
      </c>
      <c r="S21">
        <v>89100</v>
      </c>
      <c r="T21">
        <v>3191136.5</v>
      </c>
      <c r="U21">
        <v>39071</v>
      </c>
      <c r="W21">
        <v>1804608.37</v>
      </c>
      <c r="X21">
        <v>291366</v>
      </c>
      <c r="Z21">
        <v>3</v>
      </c>
      <c r="AA21">
        <v>8960</v>
      </c>
      <c r="AB21" s="59">
        <f t="shared" si="2"/>
        <v>1078123.46</v>
      </c>
      <c r="AC21" s="185">
        <f t="shared" si="3"/>
        <v>182456.64</v>
      </c>
      <c r="AD21" s="19">
        <f t="shared" si="4"/>
        <v>895666.82</v>
      </c>
      <c r="AE21" s="186">
        <f t="shared" si="5"/>
        <v>5755913.75</v>
      </c>
      <c r="AF21" s="187">
        <f t="shared" si="6"/>
        <v>5335144.87</v>
      </c>
      <c r="AG21" s="24">
        <f t="shared" si="8"/>
        <v>420768.87999999989</v>
      </c>
    </row>
    <row r="22" spans="1:33" x14ac:dyDescent="0.25">
      <c r="A22" s="1" t="s">
        <v>415</v>
      </c>
      <c r="B22" s="1" t="s">
        <v>416</v>
      </c>
      <c r="C22" s="53">
        <v>3290</v>
      </c>
      <c r="D22" s="23" t="s">
        <v>877</v>
      </c>
      <c r="E22" t="s">
        <v>2534</v>
      </c>
      <c r="F22">
        <v>686808.32</v>
      </c>
      <c r="G22">
        <v>0</v>
      </c>
      <c r="H22">
        <v>120258.27</v>
      </c>
      <c r="I22">
        <v>1121667.51</v>
      </c>
      <c r="J22">
        <v>59360.56</v>
      </c>
      <c r="K22">
        <v>4500</v>
      </c>
      <c r="L22">
        <v>131306.9</v>
      </c>
      <c r="M22">
        <v>-638868.03</v>
      </c>
      <c r="N22">
        <v>2705484.32</v>
      </c>
      <c r="O22">
        <v>1361905.92</v>
      </c>
      <c r="P22">
        <v>307264</v>
      </c>
      <c r="Q22">
        <v>2063</v>
      </c>
      <c r="R22">
        <v>1771665</v>
      </c>
      <c r="S22">
        <v>16500</v>
      </c>
      <c r="T22">
        <v>2130192</v>
      </c>
      <c r="U22">
        <v>17612</v>
      </c>
      <c r="W22">
        <v>1384045.33</v>
      </c>
      <c r="X22">
        <v>141866.12</v>
      </c>
      <c r="Z22">
        <v>11</v>
      </c>
      <c r="AB22" s="59">
        <f t="shared" si="2"/>
        <v>807066.59</v>
      </c>
      <c r="AC22" s="185">
        <f t="shared" si="3"/>
        <v>135806.9</v>
      </c>
      <c r="AD22" s="19">
        <f t="shared" si="4"/>
        <v>671259.69</v>
      </c>
      <c r="AE22" s="186">
        <f t="shared" si="5"/>
        <v>3459397.92</v>
      </c>
      <c r="AF22" s="187">
        <f t="shared" si="6"/>
        <v>3673726.45</v>
      </c>
      <c r="AG22" s="24">
        <f t="shared" si="8"/>
        <v>-214328.53000000026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23B-1620-44EA-A783-BF575D63D2FB}">
  <dimension ref="A1:AI139"/>
  <sheetViews>
    <sheetView topLeftCell="O76" workbookViewId="0">
      <selection activeCell="B97" sqref="B97:AH97"/>
    </sheetView>
  </sheetViews>
  <sheetFormatPr defaultRowHeight="13.8" x14ac:dyDescent="0.25"/>
  <cols>
    <col min="1" max="1" width="47" bestFit="1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2128</v>
      </c>
      <c r="F1" t="s">
        <v>2060</v>
      </c>
      <c r="G1" t="s">
        <v>2061</v>
      </c>
      <c r="H1" t="s">
        <v>2062</v>
      </c>
      <c r="I1" t="s">
        <v>2130</v>
      </c>
      <c r="J1" t="s">
        <v>2063</v>
      </c>
      <c r="K1" t="s">
        <v>2064</v>
      </c>
      <c r="L1" t="s">
        <v>2065</v>
      </c>
      <c r="M1" t="s">
        <v>2066</v>
      </c>
      <c r="N1" t="s">
        <v>2067</v>
      </c>
      <c r="O1" t="s">
        <v>2069</v>
      </c>
      <c r="P1" t="s">
        <v>2131</v>
      </c>
      <c r="Q1" t="s">
        <v>2070</v>
      </c>
      <c r="R1" t="s">
        <v>2071</v>
      </c>
      <c r="S1" t="s">
        <v>2535</v>
      </c>
      <c r="T1" t="s">
        <v>2072</v>
      </c>
      <c r="U1" t="s">
        <v>2074</v>
      </c>
      <c r="V1" t="s">
        <v>2075</v>
      </c>
      <c r="W1" t="s">
        <v>2076</v>
      </c>
      <c r="X1" t="s">
        <v>2132</v>
      </c>
      <c r="Y1" t="s">
        <v>2077</v>
      </c>
      <c r="Z1" t="s">
        <v>2440</v>
      </c>
      <c r="AA1" t="s">
        <v>2078</v>
      </c>
      <c r="AB1" t="s">
        <v>2079</v>
      </c>
      <c r="AC1" t="s">
        <v>2080</v>
      </c>
      <c r="AD1" t="s">
        <v>2081</v>
      </c>
      <c r="AE1" t="s">
        <v>2082</v>
      </c>
      <c r="AF1" t="s">
        <v>2083</v>
      </c>
      <c r="AG1" t="s">
        <v>2084</v>
      </c>
      <c r="AH1" t="s">
        <v>2087</v>
      </c>
      <c r="AI1" t="s">
        <v>2088</v>
      </c>
    </row>
    <row r="2" spans="1:35" x14ac:dyDescent="0.25">
      <c r="A2" t="s">
        <v>2089</v>
      </c>
      <c r="B2" t="s">
        <v>2090</v>
      </c>
      <c r="C2" t="s">
        <v>2091</v>
      </c>
      <c r="D2" t="s">
        <v>2092</v>
      </c>
      <c r="E2" t="s">
        <v>2133</v>
      </c>
      <c r="F2" t="s">
        <v>2093</v>
      </c>
      <c r="G2" t="s">
        <v>2094</v>
      </c>
      <c r="H2" t="s">
        <v>2095</v>
      </c>
      <c r="I2" t="s">
        <v>2135</v>
      </c>
      <c r="J2" t="s">
        <v>2096</v>
      </c>
      <c r="K2" t="s">
        <v>2097</v>
      </c>
      <c r="L2" t="s">
        <v>2098</v>
      </c>
      <c r="M2" t="s">
        <v>2099</v>
      </c>
      <c r="N2" t="s">
        <v>2100</v>
      </c>
      <c r="O2" t="s">
        <v>2102</v>
      </c>
      <c r="P2" t="s">
        <v>2136</v>
      </c>
      <c r="Q2" t="s">
        <v>2103</v>
      </c>
      <c r="R2" t="s">
        <v>2104</v>
      </c>
      <c r="S2" t="s">
        <v>2536</v>
      </c>
      <c r="T2" t="s">
        <v>2105</v>
      </c>
      <c r="U2" t="s">
        <v>2107</v>
      </c>
      <c r="V2" t="s">
        <v>2108</v>
      </c>
      <c r="W2" t="s">
        <v>2109</v>
      </c>
      <c r="X2" t="s">
        <v>2137</v>
      </c>
      <c r="Y2" t="s">
        <v>2110</v>
      </c>
      <c r="Z2" t="s">
        <v>2441</v>
      </c>
      <c r="AA2" t="s">
        <v>2111</v>
      </c>
      <c r="AB2" t="s">
        <v>2112</v>
      </c>
      <c r="AC2" t="s">
        <v>2113</v>
      </c>
      <c r="AD2" t="s">
        <v>2114</v>
      </c>
      <c r="AE2" t="s">
        <v>2115</v>
      </c>
      <c r="AF2" t="s">
        <v>2116</v>
      </c>
      <c r="AG2" t="s">
        <v>2117</v>
      </c>
      <c r="AH2" t="s">
        <v>2120</v>
      </c>
      <c r="AI2" t="s">
        <v>2121</v>
      </c>
    </row>
    <row r="3" spans="1:35" x14ac:dyDescent="0.25">
      <c r="A3" t="s">
        <v>2122</v>
      </c>
      <c r="B3">
        <v>55420566.689999998</v>
      </c>
      <c r="C3">
        <v>2162852.41</v>
      </c>
      <c r="D3">
        <v>29055238.800000001</v>
      </c>
      <c r="E3">
        <v>588.61</v>
      </c>
      <c r="F3">
        <v>71624172.829999998</v>
      </c>
      <c r="G3">
        <v>43049638.229999997</v>
      </c>
      <c r="H3">
        <v>6002</v>
      </c>
      <c r="I3">
        <v>194900</v>
      </c>
      <c r="J3">
        <v>770392.55</v>
      </c>
      <c r="K3">
        <v>3027542.55</v>
      </c>
      <c r="L3">
        <v>341923.45</v>
      </c>
      <c r="M3">
        <v>1872241.47</v>
      </c>
      <c r="N3">
        <v>1433580.67</v>
      </c>
      <c r="O3">
        <v>298140.11</v>
      </c>
      <c r="P3">
        <v>-1365222.58</v>
      </c>
      <c r="Q3">
        <v>-39329927.259999998</v>
      </c>
      <c r="R3">
        <v>245826879.91</v>
      </c>
      <c r="S3">
        <v>294.82</v>
      </c>
      <c r="T3">
        <v>17287.75</v>
      </c>
      <c r="U3">
        <v>111935850.73999999</v>
      </c>
      <c r="V3">
        <v>41251437.700000003</v>
      </c>
      <c r="W3">
        <v>196710.85</v>
      </c>
      <c r="X3">
        <v>1</v>
      </c>
      <c r="Y3">
        <v>153692470.19</v>
      </c>
      <c r="Z3">
        <v>2013</v>
      </c>
      <c r="AA3">
        <v>26388259.25</v>
      </c>
      <c r="AB3">
        <v>190070494.75999999</v>
      </c>
      <c r="AC3">
        <v>1416275.44</v>
      </c>
      <c r="AD3">
        <v>1807087.93</v>
      </c>
      <c r="AE3">
        <v>129806897.18000001</v>
      </c>
      <c r="AF3">
        <v>17940666.25</v>
      </c>
      <c r="AG3">
        <v>38000</v>
      </c>
      <c r="AH3">
        <v>3766438.98</v>
      </c>
      <c r="AI3">
        <v>56.06</v>
      </c>
    </row>
    <row r="4" spans="1:35" x14ac:dyDescent="0.25">
      <c r="A4" t="s">
        <v>2537</v>
      </c>
      <c r="B4">
        <v>200598.05</v>
      </c>
      <c r="C4">
        <v>0</v>
      </c>
      <c r="D4">
        <v>92633.11</v>
      </c>
      <c r="E4">
        <v>0</v>
      </c>
      <c r="F4">
        <v>133187.72</v>
      </c>
      <c r="G4">
        <v>326767.32</v>
      </c>
      <c r="K4">
        <v>21740</v>
      </c>
      <c r="N4">
        <v>0</v>
      </c>
      <c r="Q4">
        <v>-1192404.3600000001</v>
      </c>
      <c r="R4">
        <v>2193223.69</v>
      </c>
      <c r="U4">
        <v>742997.68</v>
      </c>
      <c r="V4">
        <v>262890</v>
      </c>
      <c r="W4">
        <v>686.49</v>
      </c>
      <c r="Y4">
        <v>1217890</v>
      </c>
      <c r="AB4">
        <v>1599028</v>
      </c>
      <c r="AC4">
        <v>7820</v>
      </c>
      <c r="AD4">
        <v>1952</v>
      </c>
      <c r="AE4">
        <v>802304.48</v>
      </c>
      <c r="AF4">
        <v>35336.82</v>
      </c>
      <c r="AH4">
        <v>47396</v>
      </c>
    </row>
    <row r="5" spans="1:35" x14ac:dyDescent="0.25">
      <c r="A5" t="s">
        <v>2538</v>
      </c>
      <c r="B5">
        <v>602717.87</v>
      </c>
      <c r="C5">
        <v>0</v>
      </c>
      <c r="D5">
        <v>57850.34</v>
      </c>
      <c r="F5">
        <v>845226.67</v>
      </c>
      <c r="G5">
        <v>1048640.8600000001</v>
      </c>
      <c r="K5">
        <v>21560</v>
      </c>
      <c r="N5">
        <v>1760</v>
      </c>
      <c r="Q5">
        <v>1513191.33</v>
      </c>
      <c r="R5">
        <v>1265427.9099999999</v>
      </c>
      <c r="U5">
        <v>752318.46</v>
      </c>
      <c r="V5">
        <v>313260</v>
      </c>
      <c r="W5">
        <v>1441.6</v>
      </c>
      <c r="Y5">
        <v>1069530</v>
      </c>
      <c r="AA5">
        <v>324640</v>
      </c>
      <c r="AB5">
        <v>1614285.91</v>
      </c>
      <c r="AC5">
        <v>7260</v>
      </c>
      <c r="AD5">
        <v>15336</v>
      </c>
      <c r="AE5">
        <v>1018754.07</v>
      </c>
      <c r="AF5">
        <v>13207.58</v>
      </c>
      <c r="AH5">
        <v>39850</v>
      </c>
    </row>
    <row r="6" spans="1:35" x14ac:dyDescent="0.25">
      <c r="A6" t="s">
        <v>2539</v>
      </c>
      <c r="B6">
        <v>406315.32</v>
      </c>
      <c r="C6">
        <v>0</v>
      </c>
      <c r="D6">
        <v>101945.35</v>
      </c>
      <c r="F6">
        <v>979680.09</v>
      </c>
      <c r="G6">
        <v>866996.05</v>
      </c>
      <c r="J6">
        <v>3000</v>
      </c>
      <c r="K6">
        <v>19240</v>
      </c>
      <c r="N6">
        <v>362.22</v>
      </c>
      <c r="Q6">
        <v>-1078965.3899999999</v>
      </c>
      <c r="R6">
        <v>3482828.65</v>
      </c>
      <c r="U6">
        <v>747923.35</v>
      </c>
      <c r="V6">
        <v>288100</v>
      </c>
      <c r="W6">
        <v>675.83</v>
      </c>
      <c r="Y6">
        <v>1453720</v>
      </c>
      <c r="AB6">
        <v>1617656</v>
      </c>
      <c r="AC6">
        <v>7120</v>
      </c>
      <c r="AD6">
        <v>4168</v>
      </c>
      <c r="AE6">
        <v>906193.74</v>
      </c>
      <c r="AF6">
        <v>12755.11</v>
      </c>
      <c r="AH6">
        <v>14055</v>
      </c>
    </row>
    <row r="7" spans="1:35" x14ac:dyDescent="0.25">
      <c r="A7" t="s">
        <v>2540</v>
      </c>
      <c r="B7">
        <v>588244.46</v>
      </c>
      <c r="C7">
        <v>0</v>
      </c>
      <c r="D7">
        <v>25726.09</v>
      </c>
      <c r="F7">
        <v>140762.23000000001</v>
      </c>
      <c r="G7">
        <v>619903.23</v>
      </c>
      <c r="J7">
        <v>3000</v>
      </c>
      <c r="K7">
        <v>28190.3</v>
      </c>
      <c r="N7">
        <v>1973</v>
      </c>
      <c r="O7">
        <v>3585</v>
      </c>
      <c r="Q7">
        <v>-2417022.9700000002</v>
      </c>
      <c r="R7">
        <v>3940312</v>
      </c>
      <c r="U7">
        <v>739205.11</v>
      </c>
      <c r="V7">
        <v>471554</v>
      </c>
      <c r="W7">
        <v>1723.64</v>
      </c>
      <c r="Y7">
        <v>928770</v>
      </c>
      <c r="AA7">
        <v>1785</v>
      </c>
      <c r="AB7">
        <v>1062770</v>
      </c>
      <c r="AC7">
        <v>48436</v>
      </c>
      <c r="AE7">
        <v>1179139.3899999999</v>
      </c>
      <c r="AF7">
        <v>18093.68</v>
      </c>
      <c r="AH7">
        <v>20000</v>
      </c>
    </row>
    <row r="8" spans="1:35" x14ac:dyDescent="0.25">
      <c r="A8" t="s">
        <v>2541</v>
      </c>
      <c r="B8">
        <v>270771.90000000002</v>
      </c>
      <c r="C8">
        <v>0</v>
      </c>
      <c r="D8">
        <v>73607.78</v>
      </c>
      <c r="F8">
        <v>260904.86</v>
      </c>
      <c r="G8">
        <v>583116.56999999995</v>
      </c>
      <c r="I8">
        <v>194900</v>
      </c>
      <c r="J8">
        <v>2500</v>
      </c>
      <c r="K8">
        <v>16240</v>
      </c>
      <c r="N8">
        <v>1658.2</v>
      </c>
      <c r="Q8">
        <v>-1280438.1000000001</v>
      </c>
      <c r="R8">
        <v>2735240.51</v>
      </c>
      <c r="U8">
        <v>596042.87</v>
      </c>
      <c r="V8">
        <v>338840</v>
      </c>
      <c r="W8">
        <v>875.59</v>
      </c>
      <c r="Y8">
        <v>1440840</v>
      </c>
      <c r="AB8">
        <v>1574543.89</v>
      </c>
      <c r="AC8">
        <v>13030</v>
      </c>
      <c r="AD8">
        <v>6668</v>
      </c>
      <c r="AE8">
        <v>848867.17</v>
      </c>
      <c r="AF8">
        <v>25388.9</v>
      </c>
    </row>
    <row r="9" spans="1:35" x14ac:dyDescent="0.25">
      <c r="A9" t="s">
        <v>2542</v>
      </c>
      <c r="B9">
        <v>600748.6</v>
      </c>
      <c r="C9">
        <v>0</v>
      </c>
      <c r="D9">
        <v>333861.71000000002</v>
      </c>
      <c r="F9">
        <v>746547.62</v>
      </c>
      <c r="G9">
        <v>1304080.19</v>
      </c>
      <c r="K9">
        <v>12000</v>
      </c>
      <c r="N9">
        <v>2311.21</v>
      </c>
      <c r="Q9">
        <v>848370.88</v>
      </c>
      <c r="R9">
        <v>2266802.89</v>
      </c>
      <c r="U9">
        <v>522491.9</v>
      </c>
      <c r="V9">
        <v>284608</v>
      </c>
      <c r="W9">
        <v>1418.21</v>
      </c>
      <c r="Y9">
        <v>592280</v>
      </c>
      <c r="AB9">
        <v>724077</v>
      </c>
      <c r="AC9">
        <v>10018</v>
      </c>
      <c r="AE9">
        <v>763329.37</v>
      </c>
      <c r="AF9">
        <v>36670.6</v>
      </c>
      <c r="AH9">
        <v>10950</v>
      </c>
    </row>
    <row r="10" spans="1:35" x14ac:dyDescent="0.25">
      <c r="A10" t="s">
        <v>2543</v>
      </c>
      <c r="B10">
        <v>585899.48</v>
      </c>
      <c r="C10">
        <v>0</v>
      </c>
      <c r="D10">
        <v>81019.509999999995</v>
      </c>
      <c r="F10">
        <v>925105.18</v>
      </c>
      <c r="G10">
        <v>302055.49</v>
      </c>
      <c r="K10">
        <v>27707</v>
      </c>
      <c r="N10">
        <v>1483</v>
      </c>
      <c r="Q10">
        <v>-705385.86</v>
      </c>
      <c r="R10">
        <v>2678016.84</v>
      </c>
      <c r="U10">
        <v>618547.79</v>
      </c>
      <c r="V10">
        <v>438564</v>
      </c>
      <c r="W10">
        <v>2178.15</v>
      </c>
      <c r="Y10">
        <v>829600</v>
      </c>
      <c r="AB10">
        <v>986581</v>
      </c>
      <c r="AC10">
        <v>5528</v>
      </c>
      <c r="AE10">
        <v>936871.13</v>
      </c>
      <c r="AF10">
        <v>33851.129999999997</v>
      </c>
      <c r="AH10">
        <v>33800</v>
      </c>
    </row>
    <row r="11" spans="1:35" x14ac:dyDescent="0.25">
      <c r="A11" t="s">
        <v>2544</v>
      </c>
      <c r="B11">
        <v>454733.83</v>
      </c>
      <c r="C11">
        <v>0</v>
      </c>
      <c r="D11">
        <v>189292.24</v>
      </c>
      <c r="F11">
        <v>193191.62</v>
      </c>
      <c r="G11">
        <v>344193.69</v>
      </c>
      <c r="K11">
        <v>22740</v>
      </c>
      <c r="N11">
        <v>3004.34</v>
      </c>
      <c r="Q11">
        <v>-476423.43</v>
      </c>
      <c r="R11">
        <v>1804328.64</v>
      </c>
      <c r="U11">
        <v>677223.59</v>
      </c>
      <c r="V11">
        <v>313266.99</v>
      </c>
      <c r="W11">
        <v>242.56</v>
      </c>
      <c r="X11">
        <v>1</v>
      </c>
      <c r="Y11">
        <v>586350</v>
      </c>
      <c r="AB11">
        <v>838520</v>
      </c>
      <c r="AC11">
        <v>8560</v>
      </c>
      <c r="AD11">
        <v>4504</v>
      </c>
      <c r="AE11">
        <v>754237.12</v>
      </c>
      <c r="AF11">
        <v>122216.19</v>
      </c>
      <c r="AH11">
        <v>21285</v>
      </c>
    </row>
    <row r="12" spans="1:35" x14ac:dyDescent="0.25">
      <c r="A12" t="s">
        <v>2545</v>
      </c>
      <c r="B12">
        <v>327052.12</v>
      </c>
      <c r="C12">
        <v>0</v>
      </c>
      <c r="D12">
        <v>165778.79</v>
      </c>
      <c r="F12">
        <v>208766.17</v>
      </c>
      <c r="G12">
        <v>266143.96000000002</v>
      </c>
      <c r="K12">
        <v>14560</v>
      </c>
      <c r="N12">
        <v>1922.7</v>
      </c>
      <c r="Q12">
        <v>645956.31000000006</v>
      </c>
      <c r="R12">
        <v>667029.63</v>
      </c>
      <c r="U12">
        <v>792910.07</v>
      </c>
      <c r="V12">
        <v>369760</v>
      </c>
      <c r="W12">
        <v>1578.71</v>
      </c>
      <c r="Y12">
        <v>922570</v>
      </c>
      <c r="AB12">
        <v>1084396.3700000001</v>
      </c>
      <c r="AC12">
        <v>1104</v>
      </c>
      <c r="AD12">
        <v>5504</v>
      </c>
      <c r="AE12">
        <v>1260352.1399999999</v>
      </c>
      <c r="AF12">
        <v>67189.87</v>
      </c>
      <c r="AH12">
        <v>30000</v>
      </c>
    </row>
    <row r="13" spans="1:35" x14ac:dyDescent="0.25">
      <c r="A13" t="s">
        <v>2546</v>
      </c>
      <c r="B13">
        <v>130230.06</v>
      </c>
      <c r="C13">
        <v>0</v>
      </c>
      <c r="D13">
        <v>248449.52</v>
      </c>
      <c r="F13">
        <v>3</v>
      </c>
      <c r="G13">
        <v>887986.52</v>
      </c>
      <c r="K13">
        <v>13740</v>
      </c>
      <c r="N13">
        <v>750.79</v>
      </c>
      <c r="Q13">
        <v>784356.28</v>
      </c>
      <c r="R13">
        <v>818351.54</v>
      </c>
      <c r="U13">
        <v>742900.56</v>
      </c>
      <c r="V13">
        <v>449006</v>
      </c>
      <c r="W13">
        <v>860.11</v>
      </c>
      <c r="Y13">
        <v>1363680</v>
      </c>
      <c r="AB13">
        <v>1525090</v>
      </c>
      <c r="AC13">
        <v>11800</v>
      </c>
      <c r="AD13">
        <v>9840</v>
      </c>
      <c r="AE13">
        <v>1126252.52</v>
      </c>
      <c r="AF13">
        <v>103993.66</v>
      </c>
      <c r="AH13">
        <v>130000</v>
      </c>
    </row>
    <row r="14" spans="1:35" x14ac:dyDescent="0.25">
      <c r="A14" t="s">
        <v>2547</v>
      </c>
      <c r="B14">
        <v>352248.11</v>
      </c>
      <c r="C14">
        <v>0</v>
      </c>
      <c r="D14">
        <v>166710.06</v>
      </c>
      <c r="F14">
        <v>562422.82999999996</v>
      </c>
      <c r="G14">
        <v>192786.35</v>
      </c>
      <c r="K14">
        <v>22740</v>
      </c>
      <c r="N14">
        <v>300</v>
      </c>
      <c r="Q14">
        <v>-2664768.37</v>
      </c>
      <c r="R14">
        <v>3873985.05</v>
      </c>
      <c r="U14">
        <v>555775.73</v>
      </c>
      <c r="V14">
        <v>665668</v>
      </c>
      <c r="W14">
        <v>1345.68</v>
      </c>
      <c r="Y14">
        <v>1553420</v>
      </c>
      <c r="AB14">
        <v>1651320</v>
      </c>
      <c r="AC14">
        <v>6760</v>
      </c>
      <c r="AD14">
        <v>1852</v>
      </c>
      <c r="AE14">
        <v>1066786</v>
      </c>
      <c r="AF14">
        <v>7580.74</v>
      </c>
    </row>
    <row r="15" spans="1:35" x14ac:dyDescent="0.25">
      <c r="A15" t="s">
        <v>2548</v>
      </c>
      <c r="B15">
        <v>457840.5</v>
      </c>
      <c r="C15">
        <v>0</v>
      </c>
      <c r="D15">
        <v>156657.22</v>
      </c>
      <c r="F15">
        <v>1420736.95</v>
      </c>
      <c r="G15">
        <v>437167.73</v>
      </c>
      <c r="J15">
        <v>0</v>
      </c>
      <c r="K15">
        <v>22546.26</v>
      </c>
      <c r="N15">
        <v>2596.09</v>
      </c>
      <c r="Q15">
        <v>704966.77</v>
      </c>
      <c r="R15">
        <v>2037072.22</v>
      </c>
      <c r="U15">
        <v>814518.36</v>
      </c>
      <c r="V15">
        <v>414802</v>
      </c>
      <c r="W15">
        <v>1049.74</v>
      </c>
      <c r="Y15">
        <v>1811350</v>
      </c>
      <c r="AB15">
        <v>1929638</v>
      </c>
      <c r="AC15">
        <v>5000</v>
      </c>
      <c r="AD15">
        <v>796</v>
      </c>
      <c r="AE15">
        <v>1264785.1499999999</v>
      </c>
      <c r="AF15">
        <v>126279.89</v>
      </c>
      <c r="AH15">
        <v>10000</v>
      </c>
    </row>
    <row r="16" spans="1:35" x14ac:dyDescent="0.25">
      <c r="A16" t="s">
        <v>2549</v>
      </c>
      <c r="B16">
        <v>324103.90000000002</v>
      </c>
      <c r="C16">
        <v>40700</v>
      </c>
      <c r="D16">
        <v>45057.87</v>
      </c>
      <c r="F16">
        <v>1</v>
      </c>
      <c r="G16">
        <v>382624.02</v>
      </c>
      <c r="K16">
        <v>18740</v>
      </c>
      <c r="Q16">
        <v>-1854639.9</v>
      </c>
      <c r="R16">
        <v>2706524.69</v>
      </c>
      <c r="U16">
        <v>524396.07999999996</v>
      </c>
      <c r="V16">
        <v>368654</v>
      </c>
      <c r="W16">
        <v>566.6</v>
      </c>
      <c r="Y16">
        <v>1581410</v>
      </c>
      <c r="AB16">
        <v>1691749</v>
      </c>
      <c r="AC16">
        <v>5000</v>
      </c>
      <c r="AE16">
        <v>753728.27</v>
      </c>
      <c r="AF16">
        <v>92687.41</v>
      </c>
      <c r="AH16">
        <v>10000</v>
      </c>
    </row>
    <row r="17" spans="1:34" x14ac:dyDescent="0.25">
      <c r="A17" t="s">
        <v>2550</v>
      </c>
      <c r="B17">
        <v>115325.82</v>
      </c>
      <c r="C17">
        <v>0</v>
      </c>
      <c r="D17">
        <v>278847.59999999998</v>
      </c>
      <c r="F17">
        <v>2479594.12</v>
      </c>
      <c r="G17">
        <v>1313434.1299999999</v>
      </c>
      <c r="J17">
        <v>3060</v>
      </c>
      <c r="K17">
        <v>35992</v>
      </c>
      <c r="N17">
        <v>1667.91</v>
      </c>
      <c r="Q17">
        <v>3624883.85</v>
      </c>
      <c r="R17">
        <v>865508.28</v>
      </c>
      <c r="U17">
        <v>914263.65</v>
      </c>
      <c r="V17">
        <v>221984.15</v>
      </c>
      <c r="W17">
        <v>197.62</v>
      </c>
      <c r="Y17">
        <v>1218950</v>
      </c>
      <c r="AB17">
        <v>1473874</v>
      </c>
      <c r="AC17">
        <v>6200</v>
      </c>
      <c r="AD17">
        <v>6448</v>
      </c>
      <c r="AE17">
        <v>857213.53</v>
      </c>
      <c r="AF17">
        <v>347378.26</v>
      </c>
      <c r="AH17">
        <v>8192</v>
      </c>
    </row>
    <row r="18" spans="1:34" x14ac:dyDescent="0.25">
      <c r="A18" t="s">
        <v>2551</v>
      </c>
      <c r="B18">
        <v>164086.9</v>
      </c>
      <c r="C18">
        <v>0</v>
      </c>
      <c r="D18">
        <v>54886.37</v>
      </c>
      <c r="F18">
        <v>-11296.38</v>
      </c>
      <c r="G18">
        <v>284550.58</v>
      </c>
      <c r="K18">
        <v>28695</v>
      </c>
      <c r="N18">
        <v>735</v>
      </c>
      <c r="Q18">
        <v>-1619800.39</v>
      </c>
      <c r="R18">
        <v>2831701.19</v>
      </c>
      <c r="U18">
        <v>568722.05000000005</v>
      </c>
      <c r="V18">
        <v>87000</v>
      </c>
      <c r="W18">
        <v>1008.27</v>
      </c>
      <c r="Y18">
        <v>1517780</v>
      </c>
      <c r="AB18">
        <v>1685837</v>
      </c>
      <c r="AC18">
        <v>16150</v>
      </c>
      <c r="AD18">
        <v>10688</v>
      </c>
      <c r="AE18">
        <v>1170963.58</v>
      </c>
      <c r="AF18">
        <v>9375.07</v>
      </c>
      <c r="AH18">
        <v>30600</v>
      </c>
    </row>
    <row r="19" spans="1:34" x14ac:dyDescent="0.25">
      <c r="A19" t="s">
        <v>2552</v>
      </c>
      <c r="B19">
        <v>290597.40999999997</v>
      </c>
      <c r="C19">
        <v>0</v>
      </c>
      <c r="D19">
        <v>64070.75</v>
      </c>
      <c r="F19">
        <v>1470803.77</v>
      </c>
      <c r="G19">
        <v>471973.67</v>
      </c>
      <c r="K19">
        <v>14740</v>
      </c>
      <c r="N19">
        <v>2447</v>
      </c>
      <c r="Q19">
        <v>-2367239.27</v>
      </c>
      <c r="R19">
        <v>5546813.3099999996</v>
      </c>
      <c r="U19">
        <v>944843.96</v>
      </c>
      <c r="V19">
        <v>91800</v>
      </c>
      <c r="W19">
        <v>1233.9000000000001</v>
      </c>
      <c r="Y19">
        <v>530640</v>
      </c>
      <c r="AB19">
        <v>1000146</v>
      </c>
      <c r="AC19">
        <v>29520</v>
      </c>
      <c r="AD19">
        <v>6152</v>
      </c>
      <c r="AE19">
        <v>1207569.45</v>
      </c>
      <c r="AF19">
        <v>193845.85</v>
      </c>
      <c r="AH19">
        <v>30600</v>
      </c>
    </row>
    <row r="20" spans="1:34" x14ac:dyDescent="0.25">
      <c r="A20" t="s">
        <v>2553</v>
      </c>
      <c r="B20">
        <v>241390.14</v>
      </c>
      <c r="C20">
        <v>5000</v>
      </c>
      <c r="D20">
        <v>156804.25</v>
      </c>
      <c r="E20">
        <v>564.41</v>
      </c>
      <c r="F20">
        <v>1117630.17</v>
      </c>
      <c r="G20">
        <v>712188.01</v>
      </c>
      <c r="K20">
        <v>20740</v>
      </c>
      <c r="N20">
        <v>10612</v>
      </c>
      <c r="Q20">
        <v>1323771.8899999999</v>
      </c>
      <c r="R20">
        <v>1373222.93</v>
      </c>
      <c r="U20">
        <v>858423.61</v>
      </c>
      <c r="W20">
        <v>952.16</v>
      </c>
      <c r="Y20">
        <v>1053300</v>
      </c>
      <c r="AB20">
        <v>1394603.64</v>
      </c>
      <c r="AC20">
        <v>3070</v>
      </c>
      <c r="AD20">
        <v>39976</v>
      </c>
      <c r="AE20">
        <v>785271.39</v>
      </c>
      <c r="AF20">
        <v>184524.58</v>
      </c>
    </row>
    <row r="21" spans="1:34" x14ac:dyDescent="0.25">
      <c r="A21" t="s">
        <v>2554</v>
      </c>
      <c r="B21">
        <v>162103.79</v>
      </c>
      <c r="C21">
        <v>36000</v>
      </c>
      <c r="D21">
        <v>191346.77</v>
      </c>
      <c r="F21">
        <v>1740669.93</v>
      </c>
      <c r="G21">
        <v>389567.54</v>
      </c>
      <c r="K21">
        <v>22740</v>
      </c>
      <c r="N21">
        <v>557.71</v>
      </c>
      <c r="O21">
        <v>3585</v>
      </c>
      <c r="Q21">
        <v>2230020.91</v>
      </c>
      <c r="R21">
        <v>466379.49</v>
      </c>
      <c r="U21">
        <v>931416.43</v>
      </c>
      <c r="V21">
        <v>380</v>
      </c>
      <c r="W21">
        <v>336.45</v>
      </c>
      <c r="Y21">
        <v>929460</v>
      </c>
      <c r="AB21">
        <v>1017460</v>
      </c>
      <c r="AC21">
        <v>2500</v>
      </c>
      <c r="AD21">
        <v>7928</v>
      </c>
      <c r="AE21">
        <v>815306.16</v>
      </c>
      <c r="AF21">
        <v>201993.8</v>
      </c>
      <c r="AH21">
        <v>20000</v>
      </c>
    </row>
    <row r="22" spans="1:34" x14ac:dyDescent="0.25">
      <c r="A22" t="s">
        <v>2555</v>
      </c>
      <c r="B22">
        <v>428178.05</v>
      </c>
      <c r="C22">
        <v>0</v>
      </c>
      <c r="D22">
        <v>206827.32</v>
      </c>
      <c r="F22">
        <v>296957.76</v>
      </c>
      <c r="G22">
        <v>227395.79</v>
      </c>
      <c r="K22">
        <v>14740</v>
      </c>
      <c r="N22">
        <v>1657.7</v>
      </c>
      <c r="Q22">
        <v>-545390.44999999995</v>
      </c>
      <c r="R22">
        <v>1804328.64</v>
      </c>
      <c r="U22">
        <v>882256.88</v>
      </c>
      <c r="V22">
        <v>100000.6</v>
      </c>
      <c r="W22">
        <v>1483.19</v>
      </c>
      <c r="Y22">
        <v>716290</v>
      </c>
      <c r="AA22">
        <v>3585</v>
      </c>
      <c r="AB22">
        <v>1064385.99</v>
      </c>
      <c r="AC22">
        <v>576</v>
      </c>
      <c r="AD22">
        <v>5504</v>
      </c>
      <c r="AE22">
        <v>688168.76</v>
      </c>
      <c r="AF22">
        <v>30957.89</v>
      </c>
      <c r="AH22">
        <v>30000</v>
      </c>
    </row>
    <row r="23" spans="1:34" x14ac:dyDescent="0.25">
      <c r="A23" t="s">
        <v>2556</v>
      </c>
      <c r="B23">
        <v>406292.52</v>
      </c>
      <c r="C23">
        <v>0</v>
      </c>
      <c r="D23">
        <v>163776.79</v>
      </c>
      <c r="F23">
        <v>197671.08</v>
      </c>
      <c r="G23">
        <v>594596.09</v>
      </c>
      <c r="K23">
        <v>19740</v>
      </c>
      <c r="N23">
        <v>6335.08</v>
      </c>
      <c r="Q23">
        <v>497676.93</v>
      </c>
      <c r="R23">
        <v>1601555.91</v>
      </c>
      <c r="U23">
        <v>576896.23</v>
      </c>
      <c r="V23">
        <v>461274</v>
      </c>
      <c r="W23">
        <v>1839.01</v>
      </c>
      <c r="Y23">
        <v>1984500</v>
      </c>
      <c r="AB23">
        <v>2182738</v>
      </c>
      <c r="AC23">
        <v>5560</v>
      </c>
      <c r="AD23">
        <v>3302</v>
      </c>
      <c r="AE23">
        <v>1473155.5</v>
      </c>
      <c r="AF23">
        <v>92725.18</v>
      </c>
      <c r="AH23">
        <v>30000</v>
      </c>
    </row>
    <row r="24" spans="1:34" x14ac:dyDescent="0.25">
      <c r="A24" t="s">
        <v>2557</v>
      </c>
      <c r="B24">
        <v>263705.28999999998</v>
      </c>
      <c r="C24">
        <v>258</v>
      </c>
      <c r="D24">
        <v>120340.14</v>
      </c>
      <c r="F24">
        <v>29050.15</v>
      </c>
      <c r="G24">
        <v>508184.62</v>
      </c>
      <c r="K24">
        <v>16745.82</v>
      </c>
      <c r="N24">
        <v>8747.82</v>
      </c>
      <c r="Q24">
        <v>-282005.19</v>
      </c>
      <c r="R24">
        <v>1188537.31</v>
      </c>
      <c r="U24">
        <v>874685.24</v>
      </c>
      <c r="V24">
        <v>551190</v>
      </c>
      <c r="W24">
        <v>530.44000000000005</v>
      </c>
      <c r="Y24">
        <v>480990</v>
      </c>
      <c r="AB24">
        <v>742647</v>
      </c>
      <c r="AC24">
        <v>552</v>
      </c>
      <c r="AD24">
        <v>2500</v>
      </c>
      <c r="AE24">
        <v>1146464.8500000001</v>
      </c>
      <c r="AF24">
        <v>25719.39</v>
      </c>
    </row>
    <row r="25" spans="1:34" x14ac:dyDescent="0.25">
      <c r="A25" t="s">
        <v>2558</v>
      </c>
      <c r="B25">
        <v>371620.98</v>
      </c>
      <c r="C25">
        <v>0</v>
      </c>
      <c r="D25">
        <v>44239.54</v>
      </c>
      <c r="F25">
        <v>631493.80000000005</v>
      </c>
      <c r="G25">
        <v>360842.02</v>
      </c>
      <c r="K25">
        <v>13740</v>
      </c>
      <c r="N25">
        <v>1048</v>
      </c>
      <c r="Q25">
        <v>-1351228.92</v>
      </c>
      <c r="R25">
        <v>3378480.39</v>
      </c>
      <c r="U25">
        <v>522563.14</v>
      </c>
      <c r="V25">
        <v>96125</v>
      </c>
      <c r="W25">
        <v>1710.01</v>
      </c>
      <c r="Y25">
        <v>738780</v>
      </c>
      <c r="AB25">
        <v>872811</v>
      </c>
      <c r="AC25">
        <v>47032</v>
      </c>
      <c r="AD25">
        <v>8900</v>
      </c>
      <c r="AE25">
        <v>927990.37</v>
      </c>
      <c r="AF25">
        <v>16287.91</v>
      </c>
      <c r="AH25">
        <v>120000</v>
      </c>
    </row>
    <row r="26" spans="1:34" x14ac:dyDescent="0.25">
      <c r="A26" t="s">
        <v>2559</v>
      </c>
      <c r="B26">
        <v>186972.17</v>
      </c>
      <c r="C26">
        <v>0</v>
      </c>
      <c r="D26">
        <v>149178.60999999999</v>
      </c>
      <c r="F26">
        <v>3300032.43</v>
      </c>
      <c r="G26">
        <v>635691.43999999994</v>
      </c>
      <c r="K26">
        <v>14740</v>
      </c>
      <c r="N26">
        <v>667</v>
      </c>
      <c r="Q26">
        <v>53006.07</v>
      </c>
      <c r="R26">
        <v>4652638.84</v>
      </c>
      <c r="U26">
        <v>794885.57</v>
      </c>
      <c r="V26">
        <v>765346</v>
      </c>
      <c r="W26">
        <v>973.94</v>
      </c>
      <c r="Y26">
        <v>645110</v>
      </c>
      <c r="AA26">
        <v>1800</v>
      </c>
      <c r="AB26">
        <v>798679</v>
      </c>
      <c r="AC26">
        <v>11040</v>
      </c>
      <c r="AD26">
        <v>5464</v>
      </c>
      <c r="AE26">
        <v>1539631.4</v>
      </c>
      <c r="AF26">
        <v>67838.37</v>
      </c>
      <c r="AH26">
        <v>234640</v>
      </c>
    </row>
    <row r="27" spans="1:34" x14ac:dyDescent="0.25">
      <c r="A27" t="s">
        <v>2560</v>
      </c>
      <c r="B27">
        <v>1200852.99</v>
      </c>
      <c r="C27">
        <v>0</v>
      </c>
      <c r="D27">
        <v>6268.75</v>
      </c>
      <c r="F27">
        <v>1432430.53</v>
      </c>
      <c r="G27">
        <v>138357.07999999999</v>
      </c>
      <c r="N27">
        <v>1358.39</v>
      </c>
      <c r="Q27">
        <v>-1342918.45</v>
      </c>
      <c r="R27">
        <v>3908830.71</v>
      </c>
      <c r="U27">
        <v>972775.07</v>
      </c>
      <c r="V27">
        <v>1821255</v>
      </c>
      <c r="W27">
        <v>5181.29</v>
      </c>
      <c r="Y27">
        <v>1943450</v>
      </c>
      <c r="AA27">
        <v>539853</v>
      </c>
      <c r="AB27">
        <v>2226555</v>
      </c>
      <c r="AD27">
        <v>16180</v>
      </c>
      <c r="AE27">
        <v>2508933.29</v>
      </c>
      <c r="AF27">
        <v>320070.37</v>
      </c>
      <c r="AH27">
        <v>137</v>
      </c>
    </row>
    <row r="28" spans="1:34" x14ac:dyDescent="0.25">
      <c r="A28" t="s">
        <v>2561</v>
      </c>
      <c r="B28">
        <v>677088.15</v>
      </c>
      <c r="C28">
        <v>0</v>
      </c>
      <c r="D28">
        <v>125334.38</v>
      </c>
      <c r="G28">
        <v>356324.55</v>
      </c>
      <c r="J28">
        <v>1057.05</v>
      </c>
      <c r="N28">
        <v>1428</v>
      </c>
      <c r="Q28">
        <v>-1378875.32</v>
      </c>
      <c r="R28">
        <v>1729962.99</v>
      </c>
      <c r="T28">
        <v>772.99</v>
      </c>
      <c r="U28">
        <v>2039605.24</v>
      </c>
      <c r="W28">
        <v>31.31</v>
      </c>
      <c r="Y28">
        <v>1745150</v>
      </c>
      <c r="AB28">
        <v>1968245</v>
      </c>
      <c r="AC28">
        <v>8200</v>
      </c>
      <c r="AD28">
        <v>3520</v>
      </c>
      <c r="AE28">
        <v>938282.17</v>
      </c>
      <c r="AF28">
        <v>62138.01</v>
      </c>
    </row>
    <row r="29" spans="1:34" x14ac:dyDescent="0.25">
      <c r="A29" t="s">
        <v>2562</v>
      </c>
      <c r="B29">
        <v>793212.48</v>
      </c>
      <c r="C29">
        <v>0</v>
      </c>
      <c r="D29">
        <v>81613.350000000006</v>
      </c>
      <c r="F29">
        <v>3213526.1</v>
      </c>
      <c r="G29">
        <v>990298.32</v>
      </c>
      <c r="L29">
        <v>341923.45</v>
      </c>
      <c r="N29">
        <v>10918.11</v>
      </c>
      <c r="Q29">
        <v>2618559.2799999998</v>
      </c>
      <c r="R29">
        <v>2399403.2599999998</v>
      </c>
      <c r="T29">
        <v>7.71</v>
      </c>
      <c r="U29">
        <v>921906.67</v>
      </c>
      <c r="V29">
        <v>54685</v>
      </c>
      <c r="W29">
        <v>3193.02</v>
      </c>
      <c r="Y29">
        <v>1926320</v>
      </c>
      <c r="AA29">
        <v>454280</v>
      </c>
      <c r="AB29">
        <v>2107716</v>
      </c>
      <c r="AD29">
        <v>24440</v>
      </c>
      <c r="AE29">
        <v>1414999.97</v>
      </c>
      <c r="AF29">
        <v>105390.28</v>
      </c>
    </row>
    <row r="30" spans="1:34" x14ac:dyDescent="0.25">
      <c r="A30" t="s">
        <v>2563</v>
      </c>
      <c r="B30">
        <v>1303272.5900000001</v>
      </c>
      <c r="C30">
        <v>0</v>
      </c>
      <c r="D30">
        <v>1486235.21</v>
      </c>
      <c r="F30">
        <v>-169927.59</v>
      </c>
      <c r="G30">
        <v>1093233.48</v>
      </c>
      <c r="N30">
        <v>3049.54</v>
      </c>
      <c r="Q30">
        <v>-192552.02</v>
      </c>
      <c r="R30">
        <v>2787489.35</v>
      </c>
      <c r="T30">
        <v>95.06</v>
      </c>
      <c r="U30">
        <v>1753848.07</v>
      </c>
      <c r="V30">
        <v>2644559</v>
      </c>
      <c r="AA30">
        <v>94492.83</v>
      </c>
      <c r="AB30">
        <v>371827</v>
      </c>
      <c r="AC30">
        <v>35128</v>
      </c>
      <c r="AE30">
        <v>2351710.13</v>
      </c>
      <c r="AF30">
        <v>609190.01</v>
      </c>
      <c r="AG30">
        <v>10000</v>
      </c>
      <c r="AH30">
        <v>313</v>
      </c>
    </row>
    <row r="31" spans="1:34" x14ac:dyDescent="0.25">
      <c r="A31" t="s">
        <v>2564</v>
      </c>
      <c r="B31">
        <v>400126.27</v>
      </c>
      <c r="C31">
        <v>0</v>
      </c>
      <c r="D31">
        <v>37186.870000000003</v>
      </c>
      <c r="F31">
        <v>1982003.96</v>
      </c>
      <c r="G31">
        <v>2094843.41</v>
      </c>
      <c r="K31">
        <v>100</v>
      </c>
      <c r="N31">
        <v>66337.89</v>
      </c>
      <c r="Q31">
        <v>-661826.93999999994</v>
      </c>
      <c r="R31">
        <v>3676859.92</v>
      </c>
      <c r="U31">
        <v>2032686.77</v>
      </c>
      <c r="W31">
        <v>4031.21</v>
      </c>
      <c r="AA31">
        <v>2169100</v>
      </c>
      <c r="AB31">
        <v>540416.85</v>
      </c>
      <c r="AE31">
        <v>2075100.34</v>
      </c>
      <c r="AF31">
        <v>157611.15</v>
      </c>
    </row>
    <row r="32" spans="1:34" x14ac:dyDescent="0.25">
      <c r="A32" t="s">
        <v>2565</v>
      </c>
      <c r="B32">
        <v>399508.42</v>
      </c>
      <c r="C32">
        <v>5320</v>
      </c>
      <c r="D32">
        <v>124351.17</v>
      </c>
      <c r="F32">
        <v>1897669.01</v>
      </c>
      <c r="G32">
        <v>535477.48</v>
      </c>
      <c r="K32">
        <v>564.16</v>
      </c>
      <c r="N32">
        <v>4514.3999999999996</v>
      </c>
      <c r="Q32">
        <v>1103357.3799999999</v>
      </c>
      <c r="R32">
        <v>1990284.18</v>
      </c>
      <c r="T32">
        <v>1484.9</v>
      </c>
      <c r="U32">
        <v>921814.81</v>
      </c>
      <c r="V32">
        <v>50000</v>
      </c>
      <c r="AA32">
        <v>586320</v>
      </c>
      <c r="AB32">
        <v>693635.07</v>
      </c>
      <c r="AD32">
        <v>3298</v>
      </c>
      <c r="AE32">
        <v>899891.19999999995</v>
      </c>
      <c r="AF32">
        <v>99189.48</v>
      </c>
    </row>
    <row r="33" spans="1:34" x14ac:dyDescent="0.25">
      <c r="A33" t="s">
        <v>2566</v>
      </c>
      <c r="B33">
        <v>503238.69</v>
      </c>
      <c r="C33">
        <v>0</v>
      </c>
      <c r="D33">
        <v>210822.46</v>
      </c>
      <c r="F33">
        <v>1071222.44</v>
      </c>
      <c r="G33">
        <v>435804.06</v>
      </c>
      <c r="K33">
        <v>0</v>
      </c>
      <c r="N33">
        <v>0</v>
      </c>
      <c r="Q33">
        <v>-181396.26</v>
      </c>
      <c r="R33">
        <v>2688683.71</v>
      </c>
      <c r="S33">
        <v>10</v>
      </c>
      <c r="U33">
        <v>1182370.6399999999</v>
      </c>
      <c r="W33">
        <v>3659.04</v>
      </c>
      <c r="AA33">
        <v>87450.44</v>
      </c>
      <c r="AB33">
        <v>320258</v>
      </c>
      <c r="AC33">
        <v>7120</v>
      </c>
      <c r="AD33">
        <v>10106</v>
      </c>
      <c r="AE33">
        <v>1157041.6100000001</v>
      </c>
      <c r="AF33">
        <v>65164.31</v>
      </c>
    </row>
    <row r="34" spans="1:34" x14ac:dyDescent="0.25">
      <c r="A34" t="s">
        <v>2567</v>
      </c>
      <c r="B34">
        <v>301681.82</v>
      </c>
      <c r="C34">
        <v>0</v>
      </c>
      <c r="D34">
        <v>217638.03</v>
      </c>
      <c r="F34">
        <v>3</v>
      </c>
      <c r="G34">
        <v>103887.2</v>
      </c>
      <c r="K34">
        <v>23200</v>
      </c>
      <c r="N34">
        <v>0</v>
      </c>
      <c r="Q34">
        <v>-215228.08</v>
      </c>
      <c r="R34">
        <v>1153430.04</v>
      </c>
      <c r="U34">
        <v>715578.78</v>
      </c>
      <c r="V34">
        <v>86630</v>
      </c>
      <c r="W34">
        <v>2251.21</v>
      </c>
      <c r="Y34">
        <v>748580</v>
      </c>
      <c r="AA34">
        <v>251546</v>
      </c>
      <c r="AB34">
        <v>1019456.51</v>
      </c>
      <c r="AC34">
        <v>50500</v>
      </c>
      <c r="AD34">
        <v>42990</v>
      </c>
      <c r="AE34">
        <v>779765.39</v>
      </c>
      <c r="AF34">
        <v>66</v>
      </c>
      <c r="AH34">
        <v>250000</v>
      </c>
    </row>
    <row r="35" spans="1:34" x14ac:dyDescent="0.25">
      <c r="A35" t="s">
        <v>2568</v>
      </c>
      <c r="B35">
        <v>412017.87</v>
      </c>
      <c r="C35">
        <v>0</v>
      </c>
      <c r="D35">
        <v>861431.73</v>
      </c>
      <c r="F35">
        <v>-420577.13</v>
      </c>
      <c r="G35">
        <v>163313.44</v>
      </c>
      <c r="K35">
        <v>18055.75</v>
      </c>
      <c r="N35">
        <v>5701.62</v>
      </c>
      <c r="Q35">
        <v>-1404783.21</v>
      </c>
      <c r="R35">
        <v>2737074.7</v>
      </c>
      <c r="U35">
        <v>799047.93</v>
      </c>
      <c r="V35">
        <v>388951</v>
      </c>
      <c r="W35">
        <v>1902.17</v>
      </c>
      <c r="Y35">
        <v>1423760</v>
      </c>
      <c r="AA35">
        <v>452900</v>
      </c>
      <c r="AB35">
        <v>1764007.25</v>
      </c>
      <c r="AC35">
        <v>7522</v>
      </c>
      <c r="AD35">
        <v>2792</v>
      </c>
      <c r="AE35">
        <v>1073189.25</v>
      </c>
      <c r="AF35">
        <v>558913.55000000005</v>
      </c>
    </row>
    <row r="36" spans="1:34" x14ac:dyDescent="0.25">
      <c r="A36" t="s">
        <v>2569</v>
      </c>
      <c r="B36">
        <v>683374.27</v>
      </c>
      <c r="C36">
        <v>0</v>
      </c>
      <c r="D36">
        <v>159048.47</v>
      </c>
      <c r="E36">
        <v>14.19</v>
      </c>
      <c r="F36">
        <v>3043.81</v>
      </c>
      <c r="G36">
        <v>112889.54</v>
      </c>
      <c r="K36">
        <v>6300</v>
      </c>
      <c r="N36">
        <v>0</v>
      </c>
      <c r="Q36">
        <v>-663953.14</v>
      </c>
      <c r="R36">
        <v>1656318.18</v>
      </c>
      <c r="U36">
        <v>684035.92</v>
      </c>
      <c r="V36">
        <v>506108</v>
      </c>
      <c r="W36">
        <v>4756.9799999999996</v>
      </c>
      <c r="Y36">
        <v>1314460</v>
      </c>
      <c r="AA36">
        <v>12100</v>
      </c>
      <c r="AB36">
        <v>1641638</v>
      </c>
      <c r="AD36">
        <v>31018.23</v>
      </c>
      <c r="AE36">
        <v>858639.15</v>
      </c>
      <c r="AF36">
        <v>30460.28</v>
      </c>
    </row>
    <row r="37" spans="1:34" x14ac:dyDescent="0.25">
      <c r="A37" t="s">
        <v>2570</v>
      </c>
      <c r="B37">
        <v>932504.38</v>
      </c>
      <c r="C37">
        <v>0</v>
      </c>
      <c r="D37">
        <v>666624.87</v>
      </c>
      <c r="F37">
        <v>22556.76</v>
      </c>
      <c r="G37">
        <v>272376.90999999997</v>
      </c>
      <c r="K37">
        <v>424235</v>
      </c>
      <c r="N37">
        <v>4011.73</v>
      </c>
      <c r="Q37">
        <v>238164.76</v>
      </c>
      <c r="R37">
        <v>1118559.83</v>
      </c>
      <c r="U37">
        <v>726397.08</v>
      </c>
      <c r="V37">
        <v>521840</v>
      </c>
      <c r="W37">
        <v>2874.59</v>
      </c>
      <c r="Y37">
        <v>452800</v>
      </c>
      <c r="AA37">
        <v>252550</v>
      </c>
      <c r="AB37">
        <v>1070060</v>
      </c>
      <c r="AD37">
        <v>13646</v>
      </c>
      <c r="AE37">
        <v>748792.29</v>
      </c>
      <c r="AF37">
        <v>14871.78</v>
      </c>
    </row>
    <row r="38" spans="1:34" x14ac:dyDescent="0.25">
      <c r="A38" t="s">
        <v>2571</v>
      </c>
      <c r="B38">
        <v>327136.17</v>
      </c>
      <c r="C38">
        <v>31992</v>
      </c>
      <c r="D38">
        <v>658772.99</v>
      </c>
      <c r="F38">
        <v>-135739.64000000001</v>
      </c>
      <c r="G38">
        <v>26343.94</v>
      </c>
      <c r="K38">
        <v>119348.75</v>
      </c>
      <c r="N38">
        <v>380</v>
      </c>
      <c r="Q38">
        <v>-757265.3</v>
      </c>
      <c r="R38">
        <v>1381444.13</v>
      </c>
      <c r="U38">
        <v>638281.97</v>
      </c>
      <c r="V38">
        <v>620784</v>
      </c>
      <c r="W38">
        <v>1581.44</v>
      </c>
      <c r="Y38">
        <v>1326380</v>
      </c>
      <c r="AA38">
        <v>108000</v>
      </c>
      <c r="AB38">
        <v>1543961</v>
      </c>
      <c r="AC38">
        <v>18156</v>
      </c>
      <c r="AD38">
        <v>64596</v>
      </c>
      <c r="AE38">
        <v>712926.12</v>
      </c>
      <c r="AF38">
        <v>190790.41</v>
      </c>
    </row>
    <row r="39" spans="1:34" x14ac:dyDescent="0.25">
      <c r="A39" t="s">
        <v>2572</v>
      </c>
      <c r="B39">
        <v>338240.58</v>
      </c>
      <c r="C39">
        <v>200000</v>
      </c>
      <c r="D39">
        <v>462680.16</v>
      </c>
      <c r="F39">
        <v>-46073.88</v>
      </c>
      <c r="G39">
        <v>121072.95</v>
      </c>
      <c r="N39">
        <v>0</v>
      </c>
      <c r="Q39">
        <v>-265243.84000000003</v>
      </c>
      <c r="R39">
        <v>1240631.49</v>
      </c>
      <c r="U39">
        <v>603634.99</v>
      </c>
      <c r="V39">
        <v>564982</v>
      </c>
      <c r="W39">
        <v>1093.95</v>
      </c>
      <c r="Y39">
        <v>1078550</v>
      </c>
      <c r="AA39">
        <v>128400</v>
      </c>
      <c r="AB39">
        <v>1356326.44</v>
      </c>
      <c r="AC39">
        <v>3000</v>
      </c>
      <c r="AD39">
        <v>28266</v>
      </c>
      <c r="AE39">
        <v>748247.71</v>
      </c>
      <c r="AF39">
        <v>140288.63</v>
      </c>
    </row>
    <row r="40" spans="1:34" x14ac:dyDescent="0.25">
      <c r="A40" t="s">
        <v>2573</v>
      </c>
      <c r="B40">
        <v>584188.56000000006</v>
      </c>
      <c r="C40">
        <v>0</v>
      </c>
      <c r="D40">
        <v>55362.31</v>
      </c>
      <c r="F40">
        <v>-581349.35</v>
      </c>
      <c r="G40">
        <v>293221.75</v>
      </c>
      <c r="K40">
        <v>8540</v>
      </c>
      <c r="N40">
        <v>186.92</v>
      </c>
      <c r="Q40">
        <v>-1049959.79</v>
      </c>
      <c r="R40">
        <v>2356118.79</v>
      </c>
      <c r="U40">
        <v>959786.21</v>
      </c>
      <c r="V40">
        <v>225700</v>
      </c>
      <c r="W40">
        <v>86.66</v>
      </c>
      <c r="Y40">
        <v>1002230</v>
      </c>
      <c r="AA40">
        <v>142950</v>
      </c>
      <c r="AB40">
        <v>1183066</v>
      </c>
      <c r="AC40">
        <v>3260</v>
      </c>
      <c r="AD40">
        <v>7464</v>
      </c>
      <c r="AE40">
        <v>1182378.2</v>
      </c>
      <c r="AF40">
        <v>710047.32</v>
      </c>
      <c r="AH40">
        <v>208000</v>
      </c>
    </row>
    <row r="41" spans="1:34" x14ac:dyDescent="0.25">
      <c r="A41" t="s">
        <v>2574</v>
      </c>
      <c r="B41">
        <v>157473.96</v>
      </c>
      <c r="C41">
        <v>0</v>
      </c>
      <c r="D41">
        <v>147082.35999999999</v>
      </c>
      <c r="F41">
        <v>-110063.16</v>
      </c>
      <c r="G41">
        <v>149828.07999999999</v>
      </c>
      <c r="K41">
        <v>100000</v>
      </c>
      <c r="N41">
        <v>1187.92</v>
      </c>
      <c r="P41">
        <v>7872.88</v>
      </c>
      <c r="Q41">
        <v>-1921302.31</v>
      </c>
      <c r="R41">
        <v>1990390.15</v>
      </c>
      <c r="U41">
        <v>500392.84</v>
      </c>
      <c r="V41">
        <v>339376</v>
      </c>
      <c r="W41">
        <v>863.91</v>
      </c>
      <c r="Y41">
        <v>214860</v>
      </c>
      <c r="AA41">
        <v>232966.02</v>
      </c>
      <c r="AB41">
        <v>431580.88</v>
      </c>
      <c r="AD41">
        <v>16380</v>
      </c>
      <c r="AE41">
        <v>615617.59</v>
      </c>
      <c r="AF41">
        <v>46467.7</v>
      </c>
      <c r="AH41">
        <v>12240</v>
      </c>
    </row>
    <row r="42" spans="1:34" x14ac:dyDescent="0.25">
      <c r="A42" t="s">
        <v>2575</v>
      </c>
      <c r="B42">
        <v>237111.65</v>
      </c>
      <c r="C42">
        <v>0</v>
      </c>
      <c r="D42">
        <v>499593.32</v>
      </c>
      <c r="F42">
        <v>288142.64</v>
      </c>
      <c r="G42">
        <v>331819.78999999998</v>
      </c>
      <c r="N42">
        <v>320.91000000000003</v>
      </c>
      <c r="Q42">
        <v>735112.47</v>
      </c>
      <c r="R42">
        <v>498635.02</v>
      </c>
      <c r="U42">
        <v>575769.49</v>
      </c>
      <c r="V42">
        <v>211825</v>
      </c>
      <c r="W42">
        <v>1085.08</v>
      </c>
      <c r="Y42">
        <v>337350</v>
      </c>
      <c r="AA42">
        <v>156900</v>
      </c>
      <c r="AB42">
        <v>463936</v>
      </c>
      <c r="AC42">
        <v>180</v>
      </c>
      <c r="AD42">
        <v>3627</v>
      </c>
      <c r="AE42">
        <v>681101.51</v>
      </c>
      <c r="AF42">
        <v>11486.06</v>
      </c>
    </row>
    <row r="43" spans="1:34" x14ac:dyDescent="0.25">
      <c r="A43" t="s">
        <v>2576</v>
      </c>
      <c r="B43">
        <v>104236.77</v>
      </c>
      <c r="C43">
        <v>0</v>
      </c>
      <c r="D43">
        <v>452979.87</v>
      </c>
      <c r="F43">
        <v>-73166.47</v>
      </c>
      <c r="G43">
        <v>384.49</v>
      </c>
      <c r="K43">
        <v>126930</v>
      </c>
      <c r="N43">
        <v>0</v>
      </c>
      <c r="Q43">
        <v>693.86</v>
      </c>
      <c r="R43">
        <v>452082.82</v>
      </c>
      <c r="U43">
        <v>806626.36</v>
      </c>
      <c r="V43">
        <v>68600</v>
      </c>
      <c r="W43">
        <v>214.24</v>
      </c>
      <c r="Y43">
        <v>1038650</v>
      </c>
      <c r="AA43">
        <v>127800</v>
      </c>
      <c r="AB43">
        <v>1327382</v>
      </c>
      <c r="AC43">
        <v>4280</v>
      </c>
      <c r="AD43">
        <v>8940</v>
      </c>
      <c r="AE43">
        <v>720497.81</v>
      </c>
      <c r="AF43">
        <v>76062.81</v>
      </c>
    </row>
    <row r="44" spans="1:34" x14ac:dyDescent="0.25">
      <c r="A44" t="s">
        <v>2577</v>
      </c>
      <c r="B44">
        <v>307968.64000000001</v>
      </c>
      <c r="C44">
        <v>0</v>
      </c>
      <c r="D44">
        <v>103898.92</v>
      </c>
      <c r="F44">
        <v>86149.73</v>
      </c>
      <c r="G44">
        <v>153826.76999999999</v>
      </c>
      <c r="K44">
        <v>6000</v>
      </c>
      <c r="N44">
        <v>16788.68</v>
      </c>
      <c r="Q44">
        <v>-4704125.9400000004</v>
      </c>
      <c r="R44">
        <v>5378772.1500000004</v>
      </c>
      <c r="U44">
        <v>580906.36</v>
      </c>
      <c r="V44">
        <v>230688</v>
      </c>
      <c r="W44">
        <v>1181.8</v>
      </c>
      <c r="Y44">
        <v>1092740</v>
      </c>
      <c r="AA44">
        <v>101800</v>
      </c>
      <c r="AB44">
        <v>1225616.8400000001</v>
      </c>
      <c r="AC44">
        <v>13324</v>
      </c>
      <c r="AE44">
        <v>735522.47</v>
      </c>
      <c r="AF44">
        <v>60443.68</v>
      </c>
      <c r="AH44">
        <v>18000</v>
      </c>
    </row>
    <row r="45" spans="1:34" x14ac:dyDescent="0.25">
      <c r="A45" t="s">
        <v>2578</v>
      </c>
      <c r="B45">
        <v>432821.81</v>
      </c>
      <c r="C45">
        <v>0</v>
      </c>
      <c r="D45">
        <v>534314.57999999996</v>
      </c>
      <c r="F45">
        <v>-5203.59</v>
      </c>
      <c r="G45">
        <v>70288.87</v>
      </c>
      <c r="N45">
        <v>0</v>
      </c>
      <c r="Q45">
        <v>-864193.08</v>
      </c>
      <c r="R45">
        <v>1780248.13</v>
      </c>
      <c r="U45">
        <v>700877</v>
      </c>
      <c r="V45">
        <v>392236</v>
      </c>
      <c r="W45">
        <v>897.46</v>
      </c>
      <c r="Y45">
        <v>1541300</v>
      </c>
      <c r="AA45">
        <v>535000</v>
      </c>
      <c r="AB45">
        <v>1890142.6</v>
      </c>
      <c r="AC45">
        <v>320</v>
      </c>
      <c r="AD45">
        <v>5632</v>
      </c>
      <c r="AE45">
        <v>1117761.02</v>
      </c>
      <c r="AF45">
        <v>39688.22</v>
      </c>
      <c r="AH45">
        <v>600</v>
      </c>
    </row>
    <row r="46" spans="1:34" x14ac:dyDescent="0.25">
      <c r="A46" t="s">
        <v>2579</v>
      </c>
      <c r="B46">
        <v>23893.85</v>
      </c>
      <c r="C46">
        <v>730047.72</v>
      </c>
      <c r="D46">
        <v>70892.88</v>
      </c>
      <c r="E46">
        <v>10.01</v>
      </c>
      <c r="F46">
        <v>1917055.72</v>
      </c>
      <c r="G46">
        <v>395902.81</v>
      </c>
      <c r="K46">
        <v>24400</v>
      </c>
      <c r="M46">
        <v>57130</v>
      </c>
      <c r="N46">
        <v>17043.3</v>
      </c>
      <c r="O46">
        <v>28800</v>
      </c>
      <c r="Q46">
        <v>394652.67</v>
      </c>
      <c r="R46">
        <v>2690789.95</v>
      </c>
      <c r="U46">
        <v>962176.4</v>
      </c>
      <c r="W46">
        <v>4149.87</v>
      </c>
      <c r="Y46">
        <v>1659210</v>
      </c>
      <c r="AA46">
        <v>70904</v>
      </c>
      <c r="AB46">
        <v>1864756.16</v>
      </c>
      <c r="AC46">
        <v>464</v>
      </c>
      <c r="AE46">
        <v>905403.04</v>
      </c>
      <c r="AF46">
        <v>830</v>
      </c>
    </row>
    <row r="47" spans="1:34" x14ac:dyDescent="0.25">
      <c r="A47" t="s">
        <v>2580</v>
      </c>
      <c r="B47">
        <v>333433.87</v>
      </c>
      <c r="C47">
        <v>10000</v>
      </c>
      <c r="D47">
        <v>158790.21</v>
      </c>
      <c r="F47">
        <v>70615.88</v>
      </c>
      <c r="G47">
        <v>45366.87</v>
      </c>
      <c r="N47">
        <v>6866.43</v>
      </c>
      <c r="Q47">
        <v>-891862.91</v>
      </c>
      <c r="R47">
        <v>2057308.95</v>
      </c>
      <c r="U47">
        <v>273289.5</v>
      </c>
      <c r="Y47">
        <v>1011400</v>
      </c>
      <c r="AA47">
        <v>57200</v>
      </c>
      <c r="AB47">
        <v>1207941</v>
      </c>
      <c r="AD47">
        <v>5720</v>
      </c>
      <c r="AE47">
        <v>611124.66</v>
      </c>
      <c r="AF47">
        <v>71209.48</v>
      </c>
    </row>
    <row r="48" spans="1:34" x14ac:dyDescent="0.25">
      <c r="A48" t="s">
        <v>2581</v>
      </c>
      <c r="B48">
        <v>70364.88</v>
      </c>
      <c r="C48">
        <v>0</v>
      </c>
      <c r="D48">
        <v>121546.66</v>
      </c>
      <c r="F48">
        <v>79626.73</v>
      </c>
      <c r="G48">
        <v>113806.83</v>
      </c>
      <c r="K48">
        <v>4403.16</v>
      </c>
      <c r="N48">
        <v>-3405</v>
      </c>
      <c r="Q48">
        <v>-1421865.83</v>
      </c>
      <c r="R48">
        <v>1988049.06</v>
      </c>
      <c r="U48">
        <v>649148.67000000004</v>
      </c>
      <c r="W48">
        <v>611.54999999999995</v>
      </c>
      <c r="Y48">
        <v>490000</v>
      </c>
      <c r="AA48">
        <v>96800</v>
      </c>
      <c r="AB48">
        <v>755817.06</v>
      </c>
      <c r="AE48">
        <v>602847.94999999995</v>
      </c>
      <c r="AF48">
        <v>59731.5</v>
      </c>
    </row>
    <row r="49" spans="1:35" x14ac:dyDescent="0.25">
      <c r="A49" t="s">
        <v>2582</v>
      </c>
      <c r="B49">
        <v>126478.11</v>
      </c>
      <c r="C49">
        <v>0</v>
      </c>
      <c r="D49">
        <v>632397.51</v>
      </c>
      <c r="F49">
        <v>-35743.870000000003</v>
      </c>
      <c r="G49">
        <v>152643.24</v>
      </c>
      <c r="N49">
        <v>0</v>
      </c>
      <c r="Q49">
        <v>-984550.33</v>
      </c>
      <c r="R49">
        <v>1911374.52</v>
      </c>
      <c r="U49">
        <v>557422.86</v>
      </c>
      <c r="V49">
        <v>28900</v>
      </c>
      <c r="W49">
        <v>797.94</v>
      </c>
      <c r="Y49">
        <v>613720</v>
      </c>
      <c r="AA49">
        <v>264650</v>
      </c>
      <c r="AB49">
        <v>1011360</v>
      </c>
      <c r="AC49">
        <v>15592</v>
      </c>
      <c r="AE49">
        <v>467267.27</v>
      </c>
      <c r="AF49">
        <v>19290.73</v>
      </c>
      <c r="AH49">
        <v>3030</v>
      </c>
    </row>
    <row r="50" spans="1:35" x14ac:dyDescent="0.25">
      <c r="A50" t="s">
        <v>2583</v>
      </c>
      <c r="B50">
        <v>242115.48</v>
      </c>
      <c r="C50">
        <v>59901.31</v>
      </c>
      <c r="D50">
        <v>103408.72</v>
      </c>
      <c r="F50">
        <v>6</v>
      </c>
      <c r="G50">
        <v>76304.91</v>
      </c>
      <c r="K50">
        <v>7480</v>
      </c>
      <c r="N50">
        <v>864</v>
      </c>
      <c r="Q50">
        <v>-1539064.12</v>
      </c>
      <c r="R50">
        <v>1946410.43</v>
      </c>
      <c r="T50">
        <v>1036.3699999999999</v>
      </c>
      <c r="U50">
        <v>761566.15</v>
      </c>
      <c r="V50">
        <v>540332</v>
      </c>
      <c r="Y50">
        <v>1472077.12</v>
      </c>
      <c r="AA50">
        <v>120600</v>
      </c>
      <c r="AB50">
        <v>1583337.12</v>
      </c>
      <c r="AC50">
        <v>33272</v>
      </c>
      <c r="AD50">
        <v>24874</v>
      </c>
      <c r="AE50">
        <v>1118507.1599999999</v>
      </c>
      <c r="AF50">
        <v>59519.19</v>
      </c>
      <c r="AH50">
        <v>10000</v>
      </c>
      <c r="AI50">
        <v>56.06</v>
      </c>
    </row>
    <row r="51" spans="1:35" x14ac:dyDescent="0.25">
      <c r="A51" t="s">
        <v>2584</v>
      </c>
      <c r="B51">
        <v>108939.77</v>
      </c>
      <c r="C51">
        <v>23244</v>
      </c>
      <c r="D51">
        <v>44079.09</v>
      </c>
      <c r="F51">
        <v>102753.76</v>
      </c>
      <c r="G51">
        <v>81029.2</v>
      </c>
      <c r="K51">
        <v>54189.2</v>
      </c>
      <c r="N51">
        <v>154.85</v>
      </c>
      <c r="Q51">
        <v>-1132487.06</v>
      </c>
      <c r="R51">
        <v>1372237.86</v>
      </c>
      <c r="U51">
        <v>545000.86</v>
      </c>
      <c r="V51">
        <v>378336</v>
      </c>
      <c r="W51">
        <v>661.65</v>
      </c>
      <c r="Y51">
        <v>701515.5</v>
      </c>
      <c r="AA51">
        <v>97500</v>
      </c>
      <c r="AB51">
        <v>896354.5</v>
      </c>
      <c r="AC51">
        <v>9574</v>
      </c>
      <c r="AD51">
        <v>17480</v>
      </c>
      <c r="AE51">
        <v>685753.23</v>
      </c>
      <c r="AF51">
        <v>37901.31</v>
      </c>
      <c r="AH51">
        <v>10000</v>
      </c>
    </row>
    <row r="52" spans="1:35" x14ac:dyDescent="0.25">
      <c r="A52" t="s">
        <v>2585</v>
      </c>
      <c r="B52">
        <v>46703.24</v>
      </c>
      <c r="D52">
        <v>69084.75</v>
      </c>
      <c r="F52">
        <v>38040.620000000003</v>
      </c>
      <c r="G52">
        <v>50268.44</v>
      </c>
      <c r="K52">
        <v>16450</v>
      </c>
      <c r="N52">
        <v>-81.16</v>
      </c>
      <c r="Q52">
        <v>-322070.03000000003</v>
      </c>
      <c r="R52">
        <v>578798.57999999996</v>
      </c>
      <c r="U52">
        <v>584724.16</v>
      </c>
      <c r="V52">
        <v>141600</v>
      </c>
      <c r="AA52">
        <v>65200</v>
      </c>
      <c r="AB52">
        <v>269618</v>
      </c>
      <c r="AC52">
        <v>17840</v>
      </c>
      <c r="AD52">
        <v>23668</v>
      </c>
      <c r="AE52">
        <v>511565.36</v>
      </c>
      <c r="AF52">
        <v>26853.14</v>
      </c>
      <c r="AH52">
        <v>10980</v>
      </c>
    </row>
    <row r="53" spans="1:35" x14ac:dyDescent="0.25">
      <c r="A53" t="s">
        <v>2586</v>
      </c>
      <c r="B53">
        <v>449011.72</v>
      </c>
      <c r="C53">
        <v>9317</v>
      </c>
      <c r="D53">
        <v>74103.740000000005</v>
      </c>
      <c r="F53">
        <v>839855.33</v>
      </c>
      <c r="G53">
        <v>73411.56</v>
      </c>
      <c r="K53">
        <v>31175</v>
      </c>
      <c r="N53">
        <v>204</v>
      </c>
      <c r="Q53">
        <v>-492243.58</v>
      </c>
      <c r="R53">
        <v>1787234.17</v>
      </c>
      <c r="U53">
        <v>484362.66</v>
      </c>
      <c r="V53">
        <v>289682</v>
      </c>
      <c r="W53">
        <v>774.69</v>
      </c>
      <c r="Y53">
        <v>782494</v>
      </c>
      <c r="AA53">
        <v>145800</v>
      </c>
      <c r="AB53">
        <v>959194</v>
      </c>
      <c r="AC53">
        <v>23224</v>
      </c>
      <c r="AD53">
        <v>10540</v>
      </c>
      <c r="AE53">
        <v>435783.74</v>
      </c>
      <c r="AF53">
        <v>155041.85</v>
      </c>
    </row>
    <row r="54" spans="1:35" x14ac:dyDescent="0.25">
      <c r="A54" t="s">
        <v>2587</v>
      </c>
      <c r="B54">
        <v>401851.25</v>
      </c>
      <c r="C54">
        <v>0</v>
      </c>
      <c r="D54">
        <v>20212.439999999999</v>
      </c>
      <c r="F54">
        <v>33327.06</v>
      </c>
      <c r="G54">
        <v>550472.12</v>
      </c>
      <c r="K54">
        <v>11700</v>
      </c>
      <c r="N54">
        <v>511.42</v>
      </c>
      <c r="Q54">
        <v>-1305114.82</v>
      </c>
      <c r="R54">
        <v>2469567.41</v>
      </c>
      <c r="T54">
        <v>1337.39</v>
      </c>
      <c r="U54">
        <v>723887.12</v>
      </c>
      <c r="V54">
        <v>90200</v>
      </c>
      <c r="Y54">
        <v>715606.5</v>
      </c>
      <c r="AA54">
        <v>188130</v>
      </c>
      <c r="AB54">
        <v>1020597.02</v>
      </c>
      <c r="AC54">
        <v>26980</v>
      </c>
      <c r="AD54">
        <v>8696</v>
      </c>
      <c r="AE54">
        <v>744517.87</v>
      </c>
      <c r="AF54">
        <v>79171.259999999995</v>
      </c>
      <c r="AH54">
        <v>10000</v>
      </c>
    </row>
    <row r="55" spans="1:35" x14ac:dyDescent="0.25">
      <c r="A55" t="s">
        <v>2588</v>
      </c>
      <c r="B55">
        <v>406313.23</v>
      </c>
      <c r="C55">
        <v>0</v>
      </c>
      <c r="D55">
        <v>19389.060000000001</v>
      </c>
      <c r="F55">
        <v>154409.68</v>
      </c>
      <c r="G55">
        <v>28572.04</v>
      </c>
      <c r="J55">
        <v>4000</v>
      </c>
      <c r="K55">
        <v>14950</v>
      </c>
      <c r="N55">
        <v>12392.29</v>
      </c>
      <c r="Q55">
        <v>-1600204.2</v>
      </c>
      <c r="R55">
        <v>2114448.44</v>
      </c>
      <c r="U55">
        <v>448791.33</v>
      </c>
      <c r="V55">
        <v>398675.96</v>
      </c>
      <c r="W55">
        <v>542.45000000000005</v>
      </c>
      <c r="Y55">
        <v>1607361</v>
      </c>
      <c r="AA55">
        <v>181400</v>
      </c>
      <c r="AB55">
        <v>1634861</v>
      </c>
      <c r="AC55">
        <v>16160</v>
      </c>
      <c r="AD55">
        <v>14160</v>
      </c>
      <c r="AE55">
        <v>793428.77</v>
      </c>
      <c r="AF55">
        <v>105063.49</v>
      </c>
      <c r="AH55">
        <v>10000</v>
      </c>
    </row>
    <row r="56" spans="1:35" x14ac:dyDescent="0.25">
      <c r="A56" t="s">
        <v>2589</v>
      </c>
      <c r="B56">
        <v>103980.75</v>
      </c>
      <c r="C56">
        <v>0</v>
      </c>
      <c r="D56">
        <v>42274.06</v>
      </c>
      <c r="F56">
        <v>832092.51</v>
      </c>
      <c r="G56">
        <v>45837.55</v>
      </c>
      <c r="K56">
        <v>38820</v>
      </c>
      <c r="N56">
        <v>485.3</v>
      </c>
      <c r="Q56">
        <v>-1640735.02</v>
      </c>
      <c r="R56">
        <v>2791483.6</v>
      </c>
      <c r="U56">
        <v>420397.69</v>
      </c>
      <c r="V56">
        <v>364328</v>
      </c>
      <c r="W56">
        <v>462.95</v>
      </c>
      <c r="Y56">
        <v>718913</v>
      </c>
      <c r="AA56">
        <v>142800</v>
      </c>
      <c r="AB56">
        <v>926688</v>
      </c>
      <c r="AC56">
        <v>8630</v>
      </c>
      <c r="AD56">
        <v>9019</v>
      </c>
      <c r="AE56">
        <v>720077.37</v>
      </c>
      <c r="AF56">
        <v>138356.28</v>
      </c>
      <c r="AH56">
        <v>10000</v>
      </c>
    </row>
    <row r="57" spans="1:35" x14ac:dyDescent="0.25">
      <c r="A57" t="s">
        <v>2590</v>
      </c>
      <c r="B57">
        <v>619327.43999999994</v>
      </c>
      <c r="C57">
        <v>0</v>
      </c>
      <c r="D57">
        <v>249264.09</v>
      </c>
      <c r="F57">
        <v>293880.09999999998</v>
      </c>
      <c r="G57">
        <v>184308.69</v>
      </c>
      <c r="J57">
        <v>0</v>
      </c>
      <c r="K57">
        <v>20460</v>
      </c>
      <c r="N57">
        <v>6141.2</v>
      </c>
      <c r="Q57">
        <v>-196979.07</v>
      </c>
      <c r="R57">
        <v>1683662.57</v>
      </c>
      <c r="U57">
        <v>543065.39</v>
      </c>
      <c r="V57">
        <v>764705</v>
      </c>
      <c r="W57">
        <v>3520.12</v>
      </c>
      <c r="Y57">
        <v>1508877.5</v>
      </c>
      <c r="AA57">
        <v>77400</v>
      </c>
      <c r="AB57">
        <v>1649592.5</v>
      </c>
      <c r="AC57">
        <v>37108</v>
      </c>
      <c r="AE57">
        <v>1220095.53</v>
      </c>
      <c r="AF57">
        <v>157275.60999999999</v>
      </c>
      <c r="AH57">
        <v>0.75</v>
      </c>
    </row>
    <row r="58" spans="1:35" x14ac:dyDescent="0.25">
      <c r="A58" t="s">
        <v>2591</v>
      </c>
      <c r="B58">
        <v>417352.8</v>
      </c>
      <c r="C58">
        <v>0</v>
      </c>
      <c r="D58">
        <v>103097.09</v>
      </c>
      <c r="F58">
        <v>-432445.52</v>
      </c>
      <c r="G58">
        <v>641444.11</v>
      </c>
      <c r="J58">
        <v>117.5</v>
      </c>
      <c r="K58">
        <v>73020</v>
      </c>
      <c r="N58">
        <v>10461.870000000001</v>
      </c>
      <c r="O58">
        <v>1671.51</v>
      </c>
      <c r="Q58">
        <v>-54206.5</v>
      </c>
      <c r="R58">
        <v>1188971.67</v>
      </c>
      <c r="U58">
        <v>652714.36</v>
      </c>
      <c r="V58">
        <v>50050</v>
      </c>
      <c r="W58">
        <v>2573.9</v>
      </c>
      <c r="Y58">
        <v>1632450.4</v>
      </c>
      <c r="AA58">
        <v>79700</v>
      </c>
      <c r="AB58">
        <v>1832599.4</v>
      </c>
      <c r="AC58">
        <v>240</v>
      </c>
      <c r="AD58">
        <v>27824</v>
      </c>
      <c r="AE58">
        <v>936252.82</v>
      </c>
      <c r="AF58">
        <v>111151.99</v>
      </c>
      <c r="AH58">
        <v>8.02</v>
      </c>
    </row>
    <row r="59" spans="1:35" x14ac:dyDescent="0.25">
      <c r="A59" t="s">
        <v>2592</v>
      </c>
      <c r="B59">
        <v>86685.51</v>
      </c>
      <c r="C59">
        <v>0</v>
      </c>
      <c r="D59">
        <v>21444.61</v>
      </c>
      <c r="F59">
        <v>186720.77</v>
      </c>
      <c r="G59">
        <v>31143.82</v>
      </c>
      <c r="K59">
        <v>16140</v>
      </c>
      <c r="N59">
        <v>300</v>
      </c>
      <c r="Q59">
        <v>-1616397.21</v>
      </c>
      <c r="R59">
        <v>2121250.9300000002</v>
      </c>
      <c r="T59">
        <v>865.15</v>
      </c>
      <c r="U59">
        <v>708507.98</v>
      </c>
      <c r="V59">
        <v>204000</v>
      </c>
      <c r="W59">
        <v>191.79</v>
      </c>
      <c r="Y59">
        <v>814743</v>
      </c>
      <c r="AA59">
        <v>211666.26</v>
      </c>
      <c r="AB59">
        <v>1142791.8500000001</v>
      </c>
      <c r="AC59">
        <v>8000</v>
      </c>
      <c r="AD59">
        <v>368</v>
      </c>
      <c r="AE59">
        <v>879289.13</v>
      </c>
      <c r="AF59">
        <v>104489.55</v>
      </c>
      <c r="AH59">
        <v>334.66</v>
      </c>
    </row>
    <row r="60" spans="1:35" x14ac:dyDescent="0.25">
      <c r="A60" t="s">
        <v>2593</v>
      </c>
      <c r="B60">
        <v>280201.93</v>
      </c>
      <c r="C60">
        <v>0</v>
      </c>
      <c r="D60">
        <v>401915.02</v>
      </c>
      <c r="F60">
        <v>8</v>
      </c>
      <c r="G60">
        <v>42645.05</v>
      </c>
      <c r="N60">
        <v>1817</v>
      </c>
      <c r="Q60">
        <v>-326303.81</v>
      </c>
      <c r="R60">
        <v>1374864.38</v>
      </c>
      <c r="U60">
        <v>961832.64</v>
      </c>
      <c r="V60">
        <v>533028</v>
      </c>
      <c r="W60">
        <v>2173.08</v>
      </c>
      <c r="Y60">
        <v>1532078.9</v>
      </c>
      <c r="AA60">
        <v>58200</v>
      </c>
      <c r="AB60">
        <v>1952493.14</v>
      </c>
      <c r="AC60">
        <v>3312</v>
      </c>
      <c r="AD60">
        <v>464.8</v>
      </c>
      <c r="AE60">
        <v>1278613.8999999999</v>
      </c>
      <c r="AF60">
        <v>178036.35</v>
      </c>
    </row>
    <row r="61" spans="1:35" x14ac:dyDescent="0.25">
      <c r="A61" t="s">
        <v>2594</v>
      </c>
      <c r="B61">
        <v>204478.98</v>
      </c>
      <c r="C61">
        <v>0</v>
      </c>
      <c r="D61">
        <v>70002.77</v>
      </c>
      <c r="F61">
        <v>109711.86</v>
      </c>
      <c r="G61">
        <v>138663.01</v>
      </c>
      <c r="K61">
        <v>44100</v>
      </c>
      <c r="N61">
        <v>1916.94</v>
      </c>
      <c r="Q61">
        <v>-1822940.01</v>
      </c>
      <c r="R61">
        <v>2680574.06</v>
      </c>
      <c r="U61">
        <v>855603.93</v>
      </c>
      <c r="V61">
        <v>816824</v>
      </c>
      <c r="W61">
        <v>2676.94</v>
      </c>
      <c r="Y61">
        <v>1813865</v>
      </c>
      <c r="AA61">
        <v>155000</v>
      </c>
      <c r="AB61">
        <v>2364600</v>
      </c>
      <c r="AC61">
        <v>10120</v>
      </c>
      <c r="AE61">
        <v>1491078.66</v>
      </c>
      <c r="AF61">
        <v>158965.57999999999</v>
      </c>
    </row>
    <row r="62" spans="1:35" x14ac:dyDescent="0.25">
      <c r="A62" t="s">
        <v>2595</v>
      </c>
      <c r="B62">
        <v>184347.41</v>
      </c>
      <c r="C62">
        <v>0</v>
      </c>
      <c r="D62">
        <v>309201.3</v>
      </c>
      <c r="F62">
        <v>14.67</v>
      </c>
      <c r="G62">
        <v>339158.32</v>
      </c>
      <c r="K62">
        <v>7740</v>
      </c>
      <c r="N62">
        <v>14152.15</v>
      </c>
      <c r="Q62">
        <v>-1102177.25</v>
      </c>
      <c r="R62">
        <v>2191965</v>
      </c>
      <c r="U62">
        <v>402278.52</v>
      </c>
      <c r="V62">
        <v>390844</v>
      </c>
      <c r="W62">
        <v>2486.09</v>
      </c>
      <c r="Y62">
        <v>1506670</v>
      </c>
      <c r="AA62">
        <v>41700</v>
      </c>
      <c r="AB62">
        <v>1732698</v>
      </c>
      <c r="AC62">
        <v>17884.8</v>
      </c>
      <c r="AE62">
        <v>779686.6</v>
      </c>
      <c r="AF62">
        <v>92667.41</v>
      </c>
    </row>
    <row r="63" spans="1:35" x14ac:dyDescent="0.25">
      <c r="A63" t="s">
        <v>2596</v>
      </c>
      <c r="B63">
        <v>782153.89</v>
      </c>
      <c r="C63">
        <v>0</v>
      </c>
      <c r="D63">
        <v>73040.509999999995</v>
      </c>
      <c r="F63">
        <v>3212979.42</v>
      </c>
      <c r="G63">
        <v>403110.31</v>
      </c>
      <c r="N63">
        <v>0</v>
      </c>
      <c r="O63">
        <v>0</v>
      </c>
      <c r="Q63">
        <v>3865467.62</v>
      </c>
      <c r="R63">
        <v>1302561.3500000001</v>
      </c>
      <c r="T63">
        <v>6559.26</v>
      </c>
      <c r="U63">
        <v>914327.38</v>
      </c>
      <c r="V63">
        <v>50070</v>
      </c>
      <c r="W63">
        <v>2389.8000000000002</v>
      </c>
      <c r="Y63">
        <v>1408576.7</v>
      </c>
      <c r="AA63">
        <v>256880</v>
      </c>
      <c r="AB63">
        <v>1727421.7</v>
      </c>
      <c r="AC63">
        <v>11700</v>
      </c>
      <c r="AD63">
        <v>2576</v>
      </c>
      <c r="AE63">
        <v>1174918.55</v>
      </c>
      <c r="AF63">
        <v>319811.73</v>
      </c>
      <c r="AH63">
        <v>99120</v>
      </c>
    </row>
    <row r="64" spans="1:35" x14ac:dyDescent="0.25">
      <c r="A64" t="s">
        <v>2597</v>
      </c>
      <c r="B64">
        <v>80257.440000000002</v>
      </c>
      <c r="C64">
        <v>0</v>
      </c>
      <c r="D64">
        <v>181156.69</v>
      </c>
      <c r="F64">
        <v>261031.91</v>
      </c>
      <c r="G64">
        <v>639343.1</v>
      </c>
      <c r="K64">
        <v>8140</v>
      </c>
      <c r="M64">
        <v>2328.4699999999998</v>
      </c>
      <c r="N64">
        <v>1949</v>
      </c>
      <c r="Q64">
        <v>-139529.48000000001</v>
      </c>
      <c r="R64">
        <v>1726865.73</v>
      </c>
      <c r="U64">
        <v>879030.07</v>
      </c>
      <c r="V64">
        <v>269175</v>
      </c>
      <c r="W64">
        <v>1531.48</v>
      </c>
      <c r="Y64">
        <v>1487676.68</v>
      </c>
      <c r="AA64">
        <v>245020</v>
      </c>
      <c r="AB64">
        <v>1874970.68</v>
      </c>
      <c r="AC64">
        <v>24744</v>
      </c>
      <c r="AD64">
        <v>13086</v>
      </c>
      <c r="AE64">
        <v>1264795.3700000001</v>
      </c>
      <c r="AF64">
        <v>142771.70000000001</v>
      </c>
      <c r="AH64">
        <v>30.06</v>
      </c>
    </row>
    <row r="65" spans="1:34" x14ac:dyDescent="0.25">
      <c r="A65" t="s">
        <v>2598</v>
      </c>
      <c r="B65">
        <v>209079.59</v>
      </c>
      <c r="C65">
        <v>0</v>
      </c>
      <c r="D65">
        <v>273581.14</v>
      </c>
      <c r="F65">
        <v>105153.55</v>
      </c>
      <c r="G65">
        <v>280540.73</v>
      </c>
      <c r="J65">
        <v>0</v>
      </c>
      <c r="K65">
        <v>0</v>
      </c>
      <c r="N65">
        <v>0</v>
      </c>
      <c r="Q65">
        <v>234165.27</v>
      </c>
      <c r="R65">
        <v>1340923.19</v>
      </c>
      <c r="U65">
        <v>616554.69999999995</v>
      </c>
      <c r="V65">
        <v>121700</v>
      </c>
      <c r="W65">
        <v>2269.69</v>
      </c>
      <c r="Y65">
        <v>1213627.7</v>
      </c>
      <c r="AB65">
        <v>1565997.7</v>
      </c>
      <c r="AC65">
        <v>36760</v>
      </c>
      <c r="AD65">
        <v>17824</v>
      </c>
      <c r="AE65">
        <v>887083.68</v>
      </c>
      <c r="AF65">
        <v>153220.16</v>
      </c>
    </row>
    <row r="66" spans="1:34" x14ac:dyDescent="0.25">
      <c r="A66" t="s">
        <v>2599</v>
      </c>
      <c r="B66">
        <v>501365.98</v>
      </c>
      <c r="C66">
        <v>0</v>
      </c>
      <c r="D66">
        <v>200149.88</v>
      </c>
      <c r="F66">
        <v>78574.539999999994</v>
      </c>
      <c r="G66">
        <v>330402.21999999997</v>
      </c>
      <c r="K66">
        <v>11159.14</v>
      </c>
      <c r="N66">
        <v>3606</v>
      </c>
      <c r="O66">
        <v>418.8</v>
      </c>
      <c r="Q66">
        <v>11061.88</v>
      </c>
      <c r="R66">
        <v>1363793.05</v>
      </c>
      <c r="S66">
        <v>279.82</v>
      </c>
      <c r="U66">
        <v>797809.89</v>
      </c>
      <c r="W66">
        <v>608.64</v>
      </c>
      <c r="Y66">
        <v>2099120</v>
      </c>
      <c r="AA66">
        <v>225300</v>
      </c>
      <c r="AB66">
        <v>2224968</v>
      </c>
      <c r="AC66">
        <v>21655.64</v>
      </c>
      <c r="AE66">
        <v>1018034.63</v>
      </c>
      <c r="AF66">
        <v>138006.32999999999</v>
      </c>
    </row>
    <row r="67" spans="1:34" x14ac:dyDescent="0.25">
      <c r="A67" t="s">
        <v>2600</v>
      </c>
      <c r="B67">
        <v>136540.87</v>
      </c>
      <c r="C67">
        <v>0</v>
      </c>
      <c r="D67">
        <v>73475.45</v>
      </c>
      <c r="F67">
        <v>1467239.12</v>
      </c>
      <c r="G67">
        <v>194682.18</v>
      </c>
      <c r="J67">
        <v>0</v>
      </c>
      <c r="K67">
        <v>17340</v>
      </c>
      <c r="N67">
        <v>505.9</v>
      </c>
      <c r="Q67">
        <v>1885749.56</v>
      </c>
      <c r="R67">
        <v>464694.52</v>
      </c>
      <c r="U67">
        <v>483827.75</v>
      </c>
      <c r="V67">
        <v>62950</v>
      </c>
      <c r="W67">
        <v>980.43</v>
      </c>
      <c r="Y67">
        <v>873167.88</v>
      </c>
      <c r="AA67">
        <v>4</v>
      </c>
      <c r="AB67">
        <v>985279.73</v>
      </c>
      <c r="AC67">
        <v>6120</v>
      </c>
      <c r="AE67">
        <v>587326.14</v>
      </c>
      <c r="AF67">
        <v>338556.55</v>
      </c>
    </row>
    <row r="68" spans="1:34" x14ac:dyDescent="0.25">
      <c r="A68" t="s">
        <v>2601</v>
      </c>
      <c r="B68">
        <v>452348.83</v>
      </c>
      <c r="C68">
        <v>0</v>
      </c>
      <c r="D68">
        <v>220018.76</v>
      </c>
      <c r="F68">
        <v>663320.66</v>
      </c>
      <c r="G68">
        <v>321520.48</v>
      </c>
      <c r="N68">
        <v>1062</v>
      </c>
      <c r="Q68">
        <v>1449305.95</v>
      </c>
      <c r="R68">
        <v>961521.58</v>
      </c>
      <c r="T68">
        <v>4381.75</v>
      </c>
      <c r="U68">
        <v>753555.85</v>
      </c>
      <c r="V68">
        <v>101015</v>
      </c>
      <c r="Y68">
        <v>1682749</v>
      </c>
      <c r="AA68">
        <v>57700.6</v>
      </c>
      <c r="AB68">
        <v>1921520</v>
      </c>
      <c r="AC68">
        <v>21008</v>
      </c>
      <c r="AD68">
        <v>1904</v>
      </c>
      <c r="AE68">
        <v>1143676.55</v>
      </c>
      <c r="AF68">
        <v>215844.45</v>
      </c>
      <c r="AH68">
        <v>50130</v>
      </c>
    </row>
    <row r="69" spans="1:34" x14ac:dyDescent="0.25">
      <c r="A69" t="s">
        <v>2602</v>
      </c>
      <c r="B69">
        <v>2031739.85</v>
      </c>
      <c r="C69">
        <v>0</v>
      </c>
      <c r="D69">
        <v>97908.88</v>
      </c>
      <c r="F69">
        <v>24432.57</v>
      </c>
      <c r="G69">
        <v>325280.23</v>
      </c>
      <c r="K69">
        <v>21540</v>
      </c>
      <c r="N69">
        <v>1961.9</v>
      </c>
      <c r="Q69">
        <v>978227.77</v>
      </c>
      <c r="R69">
        <v>2317512.06</v>
      </c>
      <c r="U69">
        <v>688733.55</v>
      </c>
      <c r="V69">
        <v>705194</v>
      </c>
      <c r="W69">
        <v>12543.09</v>
      </c>
      <c r="Y69">
        <v>1134943</v>
      </c>
      <c r="AA69">
        <v>82800</v>
      </c>
      <c r="AB69">
        <v>1413746</v>
      </c>
      <c r="AC69">
        <v>11816</v>
      </c>
      <c r="AD69">
        <v>608</v>
      </c>
      <c r="AE69">
        <v>1736218.45</v>
      </c>
      <c r="AF69">
        <v>201705.39</v>
      </c>
      <c r="AH69">
        <v>100000</v>
      </c>
    </row>
    <row r="70" spans="1:34" x14ac:dyDescent="0.25">
      <c r="A70" t="s">
        <v>2603</v>
      </c>
      <c r="B70">
        <v>467881.97</v>
      </c>
      <c r="C70">
        <v>0</v>
      </c>
      <c r="D70">
        <v>31087.73</v>
      </c>
      <c r="F70">
        <v>329312.08</v>
      </c>
      <c r="G70">
        <v>165852.24</v>
      </c>
      <c r="J70">
        <v>0</v>
      </c>
      <c r="K70">
        <v>22341.3</v>
      </c>
      <c r="N70">
        <v>624.9</v>
      </c>
      <c r="Q70">
        <v>-1359847.92</v>
      </c>
      <c r="R70">
        <v>2233839.69</v>
      </c>
      <c r="U70">
        <v>739670.58</v>
      </c>
      <c r="V70">
        <v>560890</v>
      </c>
      <c r="W70">
        <v>2154.91</v>
      </c>
      <c r="Y70">
        <v>1343299.8</v>
      </c>
      <c r="AA70">
        <v>44698</v>
      </c>
      <c r="AB70">
        <v>1510028.97</v>
      </c>
      <c r="AC70">
        <v>15556</v>
      </c>
      <c r="AE70">
        <v>891478.59</v>
      </c>
      <c r="AF70">
        <v>176473.68</v>
      </c>
    </row>
    <row r="71" spans="1:34" x14ac:dyDescent="0.25">
      <c r="A71" t="s">
        <v>2604</v>
      </c>
      <c r="B71">
        <v>245157.28</v>
      </c>
      <c r="C71">
        <v>0</v>
      </c>
      <c r="D71">
        <v>47620.08</v>
      </c>
      <c r="F71">
        <v>-471723.81</v>
      </c>
      <c r="G71">
        <v>391151.11</v>
      </c>
      <c r="N71">
        <v>0</v>
      </c>
      <c r="Q71">
        <v>-1866404.03</v>
      </c>
      <c r="R71">
        <v>2560558.21</v>
      </c>
      <c r="U71">
        <v>480868.98</v>
      </c>
      <c r="V71">
        <v>173974</v>
      </c>
      <c r="W71">
        <v>2526.04</v>
      </c>
      <c r="Y71">
        <v>936818.8</v>
      </c>
      <c r="AB71">
        <v>1198440.8</v>
      </c>
      <c r="AC71">
        <v>10580</v>
      </c>
      <c r="AD71">
        <v>4512</v>
      </c>
      <c r="AE71">
        <v>661693.82999999996</v>
      </c>
      <c r="AF71">
        <v>193510.71</v>
      </c>
      <c r="AH71">
        <v>7400</v>
      </c>
    </row>
    <row r="72" spans="1:34" x14ac:dyDescent="0.25">
      <c r="A72" t="s">
        <v>2605</v>
      </c>
      <c r="B72">
        <v>245685.83</v>
      </c>
      <c r="C72">
        <v>0</v>
      </c>
      <c r="D72">
        <v>308428.62</v>
      </c>
      <c r="F72">
        <v>9177.7999999999993</v>
      </c>
      <c r="G72">
        <v>244344.87</v>
      </c>
      <c r="K72">
        <v>19963</v>
      </c>
      <c r="M72">
        <v>51200</v>
      </c>
      <c r="N72">
        <v>2081</v>
      </c>
      <c r="Q72">
        <v>-1271757.73</v>
      </c>
      <c r="R72">
        <v>1431387.54</v>
      </c>
      <c r="U72">
        <v>992060.72</v>
      </c>
      <c r="V72">
        <v>591400</v>
      </c>
      <c r="W72">
        <v>84.36</v>
      </c>
      <c r="Y72">
        <v>1766687</v>
      </c>
      <c r="AA72">
        <v>81750</v>
      </c>
      <c r="AB72">
        <v>1893715</v>
      </c>
      <c r="AD72">
        <v>98233.5</v>
      </c>
      <c r="AE72">
        <v>796688.27</v>
      </c>
      <c r="AF72">
        <v>68582</v>
      </c>
    </row>
    <row r="73" spans="1:34" x14ac:dyDescent="0.25">
      <c r="A73" t="s">
        <v>2606</v>
      </c>
      <c r="B73">
        <v>130862.07</v>
      </c>
      <c r="C73">
        <v>0</v>
      </c>
      <c r="D73">
        <v>60193.91</v>
      </c>
      <c r="F73">
        <v>-41747.65</v>
      </c>
      <c r="G73">
        <v>802850.48</v>
      </c>
      <c r="K73">
        <v>17544</v>
      </c>
      <c r="N73">
        <v>0</v>
      </c>
      <c r="Q73">
        <v>-550606.19999999995</v>
      </c>
      <c r="R73">
        <v>2041384.85</v>
      </c>
      <c r="U73">
        <v>735124.26</v>
      </c>
      <c r="V73">
        <v>256560</v>
      </c>
      <c r="W73">
        <v>1532.44</v>
      </c>
      <c r="Y73">
        <v>1840580</v>
      </c>
      <c r="AA73">
        <v>158000</v>
      </c>
      <c r="AB73">
        <v>2147800.27</v>
      </c>
      <c r="AC73">
        <v>11600</v>
      </c>
      <c r="AE73">
        <v>1060838.6499999999</v>
      </c>
      <c r="AF73">
        <v>327721.62</v>
      </c>
    </row>
    <row r="74" spans="1:34" x14ac:dyDescent="0.25">
      <c r="A74" t="s">
        <v>2607</v>
      </c>
      <c r="B74">
        <v>270633.26</v>
      </c>
      <c r="C74">
        <v>0</v>
      </c>
      <c r="D74">
        <v>62025.43</v>
      </c>
      <c r="F74">
        <v>134807.38</v>
      </c>
      <c r="G74">
        <v>229701.06</v>
      </c>
      <c r="Q74">
        <v>-236341.17</v>
      </c>
      <c r="R74">
        <v>1173118.8999999999</v>
      </c>
      <c r="U74">
        <v>648790.9</v>
      </c>
      <c r="V74">
        <v>189372</v>
      </c>
      <c r="W74">
        <v>841.64</v>
      </c>
      <c r="Y74">
        <v>1311640</v>
      </c>
      <c r="AA74">
        <v>230800</v>
      </c>
      <c r="AB74">
        <v>1611267.46</v>
      </c>
      <c r="AD74">
        <v>42866</v>
      </c>
      <c r="AE74">
        <v>720188.39</v>
      </c>
      <c r="AF74">
        <v>233733.29</v>
      </c>
      <c r="AH74">
        <v>13000</v>
      </c>
    </row>
    <row r="75" spans="1:34" x14ac:dyDescent="0.25">
      <c r="A75" t="s">
        <v>2608</v>
      </c>
      <c r="B75">
        <v>851754.48</v>
      </c>
      <c r="C75">
        <v>0</v>
      </c>
      <c r="D75">
        <v>42291.040000000001</v>
      </c>
      <c r="F75">
        <v>118028.48</v>
      </c>
      <c r="G75">
        <v>239950.21</v>
      </c>
      <c r="N75">
        <v>0</v>
      </c>
      <c r="Q75">
        <v>-168936.42</v>
      </c>
      <c r="R75">
        <v>1745362.84</v>
      </c>
      <c r="U75">
        <v>2166020.92</v>
      </c>
      <c r="V75">
        <v>322146</v>
      </c>
      <c r="W75">
        <v>3342.08</v>
      </c>
      <c r="Y75">
        <v>2127400</v>
      </c>
      <c r="AA75">
        <v>638800</v>
      </c>
      <c r="AB75">
        <v>2462067</v>
      </c>
      <c r="AC75">
        <v>13680</v>
      </c>
      <c r="AD75">
        <v>46080</v>
      </c>
      <c r="AE75">
        <v>1864137.74</v>
      </c>
      <c r="AF75">
        <v>384146.47</v>
      </c>
      <c r="AH75">
        <v>812000</v>
      </c>
    </row>
    <row r="76" spans="1:34" x14ac:dyDescent="0.25">
      <c r="A76" t="s">
        <v>2609</v>
      </c>
      <c r="B76">
        <v>328689.15999999997</v>
      </c>
      <c r="C76">
        <v>81845.91</v>
      </c>
      <c r="D76">
        <v>32744.1</v>
      </c>
      <c r="F76">
        <v>57364.800000000003</v>
      </c>
      <c r="G76">
        <v>426443.5</v>
      </c>
      <c r="K76">
        <v>53725.18</v>
      </c>
      <c r="M76">
        <v>80120</v>
      </c>
      <c r="N76">
        <v>6441.85</v>
      </c>
      <c r="Q76">
        <v>-655779.18000000005</v>
      </c>
      <c r="R76">
        <v>1851699.47</v>
      </c>
      <c r="U76">
        <v>706291.44</v>
      </c>
      <c r="W76">
        <v>2663.32</v>
      </c>
      <c r="Y76">
        <v>2635710</v>
      </c>
      <c r="AA76">
        <v>228088.02</v>
      </c>
      <c r="AB76">
        <v>2907861</v>
      </c>
      <c r="AD76">
        <v>22937.599999999999</v>
      </c>
      <c r="AE76">
        <v>799158.04</v>
      </c>
      <c r="AF76">
        <v>88691.99</v>
      </c>
      <c r="AH76">
        <v>163224</v>
      </c>
    </row>
    <row r="77" spans="1:34" x14ac:dyDescent="0.25">
      <c r="A77" t="s">
        <v>2610</v>
      </c>
      <c r="B77">
        <v>753413.89</v>
      </c>
      <c r="C77">
        <v>31270.13</v>
      </c>
      <c r="D77">
        <v>108551.1</v>
      </c>
      <c r="F77">
        <v>405235.08</v>
      </c>
      <c r="G77">
        <v>671072.6</v>
      </c>
      <c r="K77">
        <v>48250</v>
      </c>
      <c r="N77">
        <v>300.79000000000002</v>
      </c>
      <c r="Q77">
        <v>452900.27</v>
      </c>
      <c r="R77">
        <v>1211766.1200000001</v>
      </c>
      <c r="U77">
        <v>583028.78</v>
      </c>
      <c r="V77">
        <v>59980</v>
      </c>
      <c r="W77">
        <v>220.94</v>
      </c>
      <c r="Y77">
        <v>2303014</v>
      </c>
      <c r="AA77">
        <v>181240.87</v>
      </c>
      <c r="AB77">
        <v>1914831</v>
      </c>
      <c r="AC77">
        <v>816</v>
      </c>
      <c r="AD77">
        <v>10412</v>
      </c>
      <c r="AE77">
        <v>912081.97</v>
      </c>
      <c r="AF77">
        <v>20018</v>
      </c>
      <c r="AG77">
        <v>13000</v>
      </c>
    </row>
    <row r="78" spans="1:34" x14ac:dyDescent="0.25">
      <c r="A78" t="s">
        <v>2611</v>
      </c>
      <c r="B78">
        <v>314166.43</v>
      </c>
      <c r="C78">
        <v>13058.92</v>
      </c>
      <c r="D78">
        <v>4126.2</v>
      </c>
      <c r="F78">
        <v>4</v>
      </c>
      <c r="G78">
        <v>242479.43</v>
      </c>
      <c r="K78">
        <v>74302.75</v>
      </c>
      <c r="M78">
        <v>450</v>
      </c>
      <c r="N78">
        <v>590</v>
      </c>
      <c r="Q78">
        <v>-971382.5</v>
      </c>
      <c r="R78">
        <v>1379368.14</v>
      </c>
      <c r="U78">
        <v>1171508.71</v>
      </c>
      <c r="V78">
        <v>726538</v>
      </c>
      <c r="W78">
        <v>125.48</v>
      </c>
      <c r="Y78">
        <v>2481616</v>
      </c>
      <c r="AA78">
        <v>600400</v>
      </c>
      <c r="AB78">
        <v>2882425</v>
      </c>
      <c r="AD78">
        <v>16132</v>
      </c>
      <c r="AE78">
        <v>1806241.63</v>
      </c>
      <c r="AF78">
        <v>134882.97</v>
      </c>
      <c r="AH78">
        <v>50000</v>
      </c>
    </row>
    <row r="79" spans="1:34" x14ac:dyDescent="0.25">
      <c r="A79" t="s">
        <v>2612</v>
      </c>
      <c r="B79">
        <v>584293.82999999996</v>
      </c>
      <c r="C79">
        <v>5752</v>
      </c>
      <c r="D79">
        <v>0</v>
      </c>
      <c r="F79">
        <v>2329.88</v>
      </c>
      <c r="G79">
        <v>394284.99</v>
      </c>
      <c r="K79">
        <v>22800</v>
      </c>
      <c r="M79">
        <v>641018</v>
      </c>
      <c r="N79">
        <v>0</v>
      </c>
      <c r="P79">
        <v>60017.65</v>
      </c>
      <c r="Q79">
        <v>-924734.44</v>
      </c>
      <c r="R79">
        <v>1583723.57</v>
      </c>
      <c r="U79">
        <v>563072.93999999994</v>
      </c>
      <c r="W79">
        <v>246.37</v>
      </c>
      <c r="Y79">
        <v>1343930</v>
      </c>
      <c r="AA79">
        <v>245200</v>
      </c>
      <c r="AB79">
        <v>1754589</v>
      </c>
      <c r="AD79">
        <v>7214</v>
      </c>
      <c r="AE79">
        <v>560023.88</v>
      </c>
      <c r="AF79">
        <v>113786.51</v>
      </c>
      <c r="AH79">
        <v>113000</v>
      </c>
    </row>
    <row r="80" spans="1:34" x14ac:dyDescent="0.25">
      <c r="A80" t="s">
        <v>2613</v>
      </c>
      <c r="B80">
        <v>3796.41</v>
      </c>
      <c r="C80">
        <v>18400</v>
      </c>
      <c r="D80">
        <v>54562.07</v>
      </c>
      <c r="F80">
        <v>2</v>
      </c>
      <c r="G80">
        <v>157238.89000000001</v>
      </c>
      <c r="J80">
        <v>40908</v>
      </c>
      <c r="N80">
        <v>3535.47</v>
      </c>
      <c r="Q80">
        <v>-45258.1</v>
      </c>
      <c r="R80">
        <v>378255.64</v>
      </c>
      <c r="U80">
        <v>781447.51</v>
      </c>
      <c r="W80">
        <v>1062.6099999999999</v>
      </c>
      <c r="Y80">
        <v>1553766</v>
      </c>
      <c r="AA80">
        <v>278400</v>
      </c>
      <c r="AB80">
        <v>1525566</v>
      </c>
      <c r="AD80">
        <v>16619.28</v>
      </c>
      <c r="AE80">
        <v>1134330.68</v>
      </c>
      <c r="AF80">
        <v>81601.8</v>
      </c>
    </row>
    <row r="81" spans="1:34" x14ac:dyDescent="0.25">
      <c r="A81" t="s">
        <v>2614</v>
      </c>
      <c r="B81">
        <v>726209.86</v>
      </c>
      <c r="C81">
        <v>4100</v>
      </c>
      <c r="D81">
        <v>154324.76999999999</v>
      </c>
      <c r="F81">
        <v>-5906.96</v>
      </c>
      <c r="G81">
        <v>650211.76</v>
      </c>
      <c r="K81">
        <v>17251</v>
      </c>
      <c r="N81">
        <v>1023</v>
      </c>
      <c r="Q81">
        <v>435177.71</v>
      </c>
      <c r="R81">
        <v>646396.12</v>
      </c>
      <c r="U81">
        <v>584033.79</v>
      </c>
      <c r="V81">
        <v>535616</v>
      </c>
      <c r="W81">
        <v>3719.46</v>
      </c>
      <c r="Y81">
        <v>520790</v>
      </c>
      <c r="AB81">
        <v>759884</v>
      </c>
      <c r="AC81">
        <v>21668</v>
      </c>
      <c r="AE81">
        <v>401242.85</v>
      </c>
      <c r="AF81">
        <v>32265.62</v>
      </c>
      <c r="AH81">
        <v>7.18</v>
      </c>
    </row>
    <row r="82" spans="1:34" x14ac:dyDescent="0.25">
      <c r="A82" t="s">
        <v>2615</v>
      </c>
      <c r="B82">
        <v>436820</v>
      </c>
      <c r="C82">
        <v>0</v>
      </c>
      <c r="D82">
        <v>72822.880000000005</v>
      </c>
      <c r="F82">
        <v>1958661.06</v>
      </c>
      <c r="G82">
        <v>126781.88</v>
      </c>
      <c r="J82">
        <v>6500</v>
      </c>
      <c r="K82">
        <v>16520</v>
      </c>
      <c r="N82">
        <v>2552</v>
      </c>
      <c r="Q82">
        <v>-464391.74</v>
      </c>
      <c r="R82">
        <v>3382854.97</v>
      </c>
      <c r="U82">
        <v>872183.45</v>
      </c>
      <c r="V82">
        <v>100000</v>
      </c>
      <c r="W82">
        <v>2649.24</v>
      </c>
      <c r="Y82">
        <v>1076440</v>
      </c>
      <c r="AA82">
        <v>146400</v>
      </c>
      <c r="AB82">
        <v>1347482</v>
      </c>
      <c r="AC82">
        <v>26560</v>
      </c>
      <c r="AD82">
        <v>12036</v>
      </c>
      <c r="AE82">
        <v>930391.83</v>
      </c>
      <c r="AF82">
        <v>230152.27</v>
      </c>
    </row>
    <row r="83" spans="1:34" x14ac:dyDescent="0.25">
      <c r="A83" t="s">
        <v>2616</v>
      </c>
      <c r="B83">
        <v>173525.89</v>
      </c>
      <c r="C83">
        <v>0</v>
      </c>
      <c r="D83">
        <v>48658.12</v>
      </c>
      <c r="F83">
        <v>-8842.42</v>
      </c>
      <c r="G83">
        <v>1584.51</v>
      </c>
      <c r="J83">
        <v>6000</v>
      </c>
      <c r="K83">
        <v>7740</v>
      </c>
      <c r="N83">
        <v>1545</v>
      </c>
      <c r="Q83">
        <v>-253911.42</v>
      </c>
      <c r="R83">
        <v>1045747.78</v>
      </c>
      <c r="U83">
        <v>588431.31000000006</v>
      </c>
      <c r="V83">
        <v>75650</v>
      </c>
      <c r="W83">
        <v>1153.99</v>
      </c>
      <c r="Y83">
        <v>664230</v>
      </c>
      <c r="AA83">
        <v>367740</v>
      </c>
      <c r="AB83">
        <v>967885.06</v>
      </c>
      <c r="AC83">
        <v>17684</v>
      </c>
      <c r="AE83">
        <v>696912.53</v>
      </c>
      <c r="AF83">
        <v>606918.97</v>
      </c>
    </row>
    <row r="84" spans="1:34" x14ac:dyDescent="0.25">
      <c r="A84" t="s">
        <v>2617</v>
      </c>
      <c r="B84">
        <v>192978.79</v>
      </c>
      <c r="C84">
        <v>0</v>
      </c>
      <c r="D84">
        <v>165835.26</v>
      </c>
      <c r="F84">
        <v>14385.03</v>
      </c>
      <c r="G84">
        <v>409780.92</v>
      </c>
      <c r="J84">
        <v>6000</v>
      </c>
      <c r="K84">
        <v>3960</v>
      </c>
      <c r="N84">
        <v>503.02</v>
      </c>
      <c r="Q84">
        <v>219536.71</v>
      </c>
      <c r="R84">
        <v>353356.72</v>
      </c>
      <c r="S84">
        <v>5</v>
      </c>
      <c r="U84">
        <v>830102.79</v>
      </c>
      <c r="V84">
        <v>199520</v>
      </c>
      <c r="W84">
        <v>927.33</v>
      </c>
      <c r="Y84">
        <v>1830229.7</v>
      </c>
      <c r="Z84">
        <v>1509</v>
      </c>
      <c r="AA84">
        <v>146400</v>
      </c>
      <c r="AB84">
        <v>2119438.7000000002</v>
      </c>
      <c r="AC84">
        <v>1500</v>
      </c>
      <c r="AD84">
        <v>21408</v>
      </c>
      <c r="AE84">
        <v>621527.56000000006</v>
      </c>
      <c r="AF84">
        <v>45196.01</v>
      </c>
    </row>
    <row r="85" spans="1:34" x14ac:dyDescent="0.25">
      <c r="A85" t="s">
        <v>2618</v>
      </c>
      <c r="B85">
        <v>133899.94</v>
      </c>
      <c r="C85">
        <v>39200</v>
      </c>
      <c r="D85">
        <v>105876.89</v>
      </c>
      <c r="F85">
        <v>455100.21</v>
      </c>
      <c r="G85">
        <v>2512.73</v>
      </c>
      <c r="J85">
        <v>6000</v>
      </c>
      <c r="K85">
        <v>7740</v>
      </c>
      <c r="N85">
        <v>1043.54</v>
      </c>
      <c r="Q85">
        <v>314395.64</v>
      </c>
      <c r="R85">
        <v>628012.71</v>
      </c>
      <c r="U85">
        <v>475301.39</v>
      </c>
      <c r="V85">
        <v>99865</v>
      </c>
      <c r="W85">
        <v>1096.42</v>
      </c>
      <c r="Y85">
        <v>640759</v>
      </c>
      <c r="AA85">
        <v>305937.05</v>
      </c>
      <c r="AB85">
        <v>865335.24</v>
      </c>
      <c r="AD85">
        <v>13764.52</v>
      </c>
      <c r="AE85">
        <v>726080.01</v>
      </c>
      <c r="AF85">
        <v>138381.21</v>
      </c>
    </row>
    <row r="86" spans="1:34" x14ac:dyDescent="0.25">
      <c r="A86" t="s">
        <v>2619</v>
      </c>
      <c r="B86">
        <v>29703.9</v>
      </c>
      <c r="C86">
        <v>7584</v>
      </c>
      <c r="D86">
        <v>88657.17</v>
      </c>
      <c r="F86">
        <v>3</v>
      </c>
      <c r="G86">
        <v>354347.97</v>
      </c>
      <c r="J86">
        <v>6000</v>
      </c>
      <c r="K86">
        <v>21160</v>
      </c>
      <c r="N86">
        <v>559</v>
      </c>
      <c r="Q86">
        <v>284353.7</v>
      </c>
      <c r="R86">
        <v>573056.03</v>
      </c>
      <c r="T86">
        <v>747.17</v>
      </c>
      <c r="U86">
        <v>473117.68</v>
      </c>
      <c r="V86">
        <v>69800</v>
      </c>
      <c r="Y86">
        <v>1943120</v>
      </c>
      <c r="AA86">
        <v>417037.8</v>
      </c>
      <c r="AB86">
        <v>2262633</v>
      </c>
      <c r="AC86">
        <v>19302</v>
      </c>
      <c r="AD86">
        <v>1560</v>
      </c>
      <c r="AE86">
        <v>721709.19</v>
      </c>
      <c r="AF86">
        <v>193443.47</v>
      </c>
      <c r="AH86">
        <v>110007.67999999999</v>
      </c>
    </row>
    <row r="87" spans="1:34" x14ac:dyDescent="0.25">
      <c r="A87" t="s">
        <v>2620</v>
      </c>
      <c r="B87">
        <v>66588.86</v>
      </c>
      <c r="C87">
        <v>0</v>
      </c>
      <c r="D87">
        <v>42658.77</v>
      </c>
      <c r="F87">
        <v>937554.07</v>
      </c>
      <c r="G87">
        <v>80302.64</v>
      </c>
      <c r="J87">
        <v>5600</v>
      </c>
      <c r="K87">
        <v>4320</v>
      </c>
      <c r="N87">
        <v>677</v>
      </c>
      <c r="Q87">
        <v>-772030.89</v>
      </c>
      <c r="R87">
        <v>1997218.5</v>
      </c>
      <c r="U87">
        <v>459276.95</v>
      </c>
      <c r="V87">
        <v>510690</v>
      </c>
      <c r="W87">
        <v>312.64999999999998</v>
      </c>
      <c r="Y87">
        <v>1452770</v>
      </c>
      <c r="AA87">
        <v>161000</v>
      </c>
      <c r="AB87">
        <v>1607667</v>
      </c>
      <c r="AC87">
        <v>26779</v>
      </c>
      <c r="AE87">
        <v>889364.47</v>
      </c>
      <c r="AF87">
        <v>168319.4</v>
      </c>
      <c r="AH87">
        <v>600</v>
      </c>
    </row>
    <row r="88" spans="1:34" x14ac:dyDescent="0.25">
      <c r="A88" t="s">
        <v>2621</v>
      </c>
      <c r="B88">
        <v>60292.83</v>
      </c>
      <c r="C88">
        <v>103628</v>
      </c>
      <c r="D88">
        <v>154041.9</v>
      </c>
      <c r="F88">
        <v>2834329.99</v>
      </c>
      <c r="G88">
        <v>55527.28</v>
      </c>
      <c r="J88">
        <v>6000</v>
      </c>
      <c r="K88">
        <v>9900</v>
      </c>
      <c r="N88">
        <v>2043</v>
      </c>
      <c r="Q88">
        <v>2822238.22</v>
      </c>
      <c r="R88">
        <v>569833.9</v>
      </c>
      <c r="U88">
        <v>408490.86</v>
      </c>
      <c r="V88">
        <v>737404</v>
      </c>
      <c r="W88">
        <v>716.15</v>
      </c>
      <c r="Y88">
        <v>836670</v>
      </c>
      <c r="AA88">
        <v>356160</v>
      </c>
      <c r="AB88">
        <v>1258548.18</v>
      </c>
      <c r="AC88">
        <v>12960</v>
      </c>
      <c r="AD88">
        <v>9816</v>
      </c>
      <c r="AE88">
        <v>1061018.49</v>
      </c>
      <c r="AF88">
        <v>199293.46</v>
      </c>
    </row>
    <row r="89" spans="1:34" x14ac:dyDescent="0.25">
      <c r="A89" t="s">
        <v>2622</v>
      </c>
      <c r="B89">
        <v>1219898.98</v>
      </c>
      <c r="C89">
        <v>0</v>
      </c>
      <c r="D89">
        <v>83993.3</v>
      </c>
      <c r="F89">
        <v>4791.63</v>
      </c>
      <c r="G89">
        <v>227063.94</v>
      </c>
      <c r="J89">
        <v>6500</v>
      </c>
      <c r="K89">
        <v>10930.71</v>
      </c>
      <c r="N89">
        <v>2006.5</v>
      </c>
      <c r="Q89">
        <v>483235.53</v>
      </c>
      <c r="R89">
        <v>528870.26</v>
      </c>
      <c r="U89">
        <v>577738.26</v>
      </c>
      <c r="V89">
        <v>884792</v>
      </c>
      <c r="W89">
        <v>2974.65</v>
      </c>
      <c r="Y89">
        <v>1304490</v>
      </c>
      <c r="AA89">
        <v>267300</v>
      </c>
      <c r="AB89">
        <v>1574946</v>
      </c>
      <c r="AC89">
        <v>16866</v>
      </c>
      <c r="AE89">
        <v>804800.82</v>
      </c>
      <c r="AF89">
        <v>136477.24</v>
      </c>
    </row>
    <row r="90" spans="1:34" x14ac:dyDescent="0.25">
      <c r="A90" t="s">
        <v>2623</v>
      </c>
      <c r="B90">
        <v>1007678.61</v>
      </c>
      <c r="C90">
        <v>23100</v>
      </c>
      <c r="D90">
        <v>542605.28</v>
      </c>
      <c r="F90">
        <v>379147.04</v>
      </c>
      <c r="G90">
        <v>45512.639999999999</v>
      </c>
      <c r="J90">
        <v>500</v>
      </c>
      <c r="K90">
        <v>4320</v>
      </c>
      <c r="O90">
        <v>260079.8</v>
      </c>
      <c r="Q90">
        <v>649229.6</v>
      </c>
      <c r="R90">
        <v>715500.2</v>
      </c>
      <c r="U90">
        <v>1292075.53</v>
      </c>
      <c r="W90">
        <v>1651.71</v>
      </c>
      <c r="Y90">
        <v>1454725.7</v>
      </c>
      <c r="Z90">
        <v>504</v>
      </c>
      <c r="AA90">
        <v>141200</v>
      </c>
      <c r="AB90">
        <v>1581858.7</v>
      </c>
      <c r="AE90">
        <v>832717.55</v>
      </c>
      <c r="AF90">
        <v>107166.28</v>
      </c>
      <c r="AH90">
        <v>0.44</v>
      </c>
    </row>
    <row r="91" spans="1:34" x14ac:dyDescent="0.25">
      <c r="A91" t="s">
        <v>2624</v>
      </c>
      <c r="B91">
        <v>183783.43</v>
      </c>
      <c r="C91">
        <v>0</v>
      </c>
      <c r="D91">
        <v>44315.27</v>
      </c>
      <c r="F91">
        <v>1633.87</v>
      </c>
      <c r="G91">
        <v>144321.71</v>
      </c>
      <c r="J91">
        <v>0</v>
      </c>
      <c r="K91">
        <v>4320</v>
      </c>
      <c r="N91">
        <v>1251</v>
      </c>
      <c r="Q91">
        <v>-270954.48</v>
      </c>
      <c r="R91">
        <v>673323.61</v>
      </c>
      <c r="U91">
        <v>1292562.5900000001</v>
      </c>
      <c r="W91">
        <v>1527.65</v>
      </c>
      <c r="Y91">
        <v>756870</v>
      </c>
      <c r="AA91">
        <v>432933</v>
      </c>
      <c r="AB91">
        <v>1043405</v>
      </c>
      <c r="AC91">
        <v>21824</v>
      </c>
      <c r="AE91">
        <v>1361131.62</v>
      </c>
      <c r="AF91">
        <v>90406.47</v>
      </c>
      <c r="AH91">
        <v>1012</v>
      </c>
    </row>
    <row r="92" spans="1:34" x14ac:dyDescent="0.25">
      <c r="A92" t="s">
        <v>2625</v>
      </c>
      <c r="B92">
        <v>68017.919999999998</v>
      </c>
      <c r="C92">
        <v>12648</v>
      </c>
      <c r="D92">
        <v>47197.74</v>
      </c>
      <c r="F92">
        <v>3</v>
      </c>
      <c r="G92">
        <v>327587.75</v>
      </c>
      <c r="J92">
        <v>5750</v>
      </c>
      <c r="K92">
        <v>7740</v>
      </c>
      <c r="N92">
        <v>1166</v>
      </c>
      <c r="Q92">
        <v>-893061.16</v>
      </c>
      <c r="R92">
        <v>1404582.07</v>
      </c>
      <c r="U92">
        <v>386328.38</v>
      </c>
      <c r="V92">
        <v>520774</v>
      </c>
      <c r="W92">
        <v>1812.52</v>
      </c>
      <c r="Y92">
        <v>1123540</v>
      </c>
      <c r="AA92">
        <v>433111.18</v>
      </c>
      <c r="AB92">
        <v>1410371.41</v>
      </c>
      <c r="AC92">
        <v>17292</v>
      </c>
      <c r="AE92">
        <v>982183.88</v>
      </c>
      <c r="AF92">
        <v>126441.29</v>
      </c>
    </row>
    <row r="93" spans="1:34" x14ac:dyDescent="0.25">
      <c r="A93" t="s">
        <v>2626</v>
      </c>
      <c r="B93">
        <v>718869.83</v>
      </c>
      <c r="C93">
        <v>23700</v>
      </c>
      <c r="D93">
        <v>31721.13</v>
      </c>
      <c r="F93">
        <v>1</v>
      </c>
      <c r="G93">
        <v>5733.16</v>
      </c>
      <c r="J93">
        <v>6500</v>
      </c>
      <c r="K93">
        <v>109148</v>
      </c>
      <c r="N93">
        <v>5072</v>
      </c>
      <c r="Q93">
        <v>-572474.36</v>
      </c>
      <c r="R93">
        <v>819557.49</v>
      </c>
      <c r="U93">
        <v>949808.86</v>
      </c>
      <c r="V93">
        <v>84820</v>
      </c>
      <c r="W93">
        <v>990.22</v>
      </c>
      <c r="Y93">
        <v>255280</v>
      </c>
      <c r="AA93">
        <v>895164</v>
      </c>
      <c r="AB93">
        <v>834530</v>
      </c>
      <c r="AC93">
        <v>1616</v>
      </c>
      <c r="AE93">
        <v>876076.12</v>
      </c>
      <c r="AF93">
        <v>59585.61</v>
      </c>
      <c r="AH93">
        <v>2033.36</v>
      </c>
    </row>
    <row r="94" spans="1:34" x14ac:dyDescent="0.25">
      <c r="A94" t="s">
        <v>2627</v>
      </c>
      <c r="B94">
        <v>176731.31</v>
      </c>
      <c r="C94">
        <v>0</v>
      </c>
      <c r="D94">
        <v>147434.60999999999</v>
      </c>
      <c r="F94">
        <v>2</v>
      </c>
      <c r="G94">
        <v>182624.76</v>
      </c>
      <c r="J94">
        <v>6300</v>
      </c>
      <c r="K94">
        <v>7740</v>
      </c>
      <c r="N94">
        <v>575</v>
      </c>
      <c r="Q94">
        <v>289267.74</v>
      </c>
      <c r="R94">
        <v>474645.55</v>
      </c>
      <c r="U94">
        <v>553308.17000000004</v>
      </c>
      <c r="W94">
        <v>1423.15</v>
      </c>
      <c r="Y94">
        <v>2064370</v>
      </c>
      <c r="AA94">
        <v>282000</v>
      </c>
      <c r="AB94">
        <v>2197092.36</v>
      </c>
      <c r="AD94">
        <v>3204</v>
      </c>
      <c r="AE94">
        <v>853006.08</v>
      </c>
      <c r="AF94">
        <v>119534.49</v>
      </c>
    </row>
    <row r="95" spans="1:34" x14ac:dyDescent="0.25">
      <c r="A95" t="s">
        <v>2628</v>
      </c>
      <c r="B95">
        <v>319186.46999999997</v>
      </c>
      <c r="C95">
        <v>31112</v>
      </c>
      <c r="D95">
        <v>471529.92</v>
      </c>
      <c r="F95">
        <v>3</v>
      </c>
      <c r="G95">
        <v>117990.67</v>
      </c>
      <c r="J95">
        <v>6500</v>
      </c>
      <c r="K95">
        <v>4600</v>
      </c>
      <c r="N95">
        <v>9501.9</v>
      </c>
      <c r="Q95">
        <v>-49874.29</v>
      </c>
      <c r="R95">
        <v>1172968.6100000001</v>
      </c>
      <c r="U95">
        <v>704621.33</v>
      </c>
      <c r="V95">
        <v>870336.4</v>
      </c>
      <c r="W95">
        <v>2701.09</v>
      </c>
      <c r="Y95">
        <v>889600</v>
      </c>
      <c r="AA95">
        <v>248000</v>
      </c>
      <c r="AB95">
        <v>1322156.6000000001</v>
      </c>
      <c r="AC95">
        <v>12034</v>
      </c>
      <c r="AD95">
        <v>3564</v>
      </c>
      <c r="AE95">
        <v>1530668.87</v>
      </c>
      <c r="AF95">
        <v>50709.51</v>
      </c>
    </row>
    <row r="96" spans="1:34" x14ac:dyDescent="0.25">
      <c r="A96" t="s">
        <v>2629</v>
      </c>
      <c r="B96">
        <v>518402.33</v>
      </c>
      <c r="C96">
        <v>25640</v>
      </c>
      <c r="D96">
        <v>19657.79</v>
      </c>
      <c r="F96">
        <v>7</v>
      </c>
      <c r="G96">
        <v>82525.73</v>
      </c>
      <c r="J96">
        <v>6000</v>
      </c>
      <c r="K96">
        <v>17120</v>
      </c>
      <c r="N96">
        <v>2395</v>
      </c>
      <c r="Q96">
        <v>-150994.54999999999</v>
      </c>
      <c r="R96">
        <v>1035380.1</v>
      </c>
      <c r="U96">
        <v>668577.74</v>
      </c>
      <c r="V96">
        <v>40350</v>
      </c>
      <c r="W96">
        <v>4069.91</v>
      </c>
      <c r="Y96">
        <v>1090370</v>
      </c>
      <c r="AA96">
        <v>515600</v>
      </c>
      <c r="AB96">
        <v>1385692</v>
      </c>
      <c r="AC96">
        <v>12956</v>
      </c>
      <c r="AE96">
        <v>1059174.3799999999</v>
      </c>
      <c r="AF96">
        <v>115593.74</v>
      </c>
      <c r="AH96">
        <v>9219.23</v>
      </c>
    </row>
    <row r="97" spans="1:34" x14ac:dyDescent="0.25">
      <c r="A97" t="s">
        <v>2630</v>
      </c>
      <c r="B97">
        <v>9781.43</v>
      </c>
      <c r="C97">
        <v>293242.34000000003</v>
      </c>
      <c r="D97">
        <v>322898.53999999998</v>
      </c>
      <c r="F97">
        <v>558002.37</v>
      </c>
      <c r="G97">
        <v>238034.14</v>
      </c>
      <c r="J97">
        <v>6600</v>
      </c>
      <c r="K97">
        <v>11660</v>
      </c>
      <c r="N97">
        <v>7055</v>
      </c>
      <c r="Q97">
        <v>183838.68</v>
      </c>
      <c r="R97">
        <v>1242259.96</v>
      </c>
      <c r="U97">
        <v>561838.54</v>
      </c>
      <c r="W97">
        <v>186.07</v>
      </c>
      <c r="Y97">
        <v>1145970</v>
      </c>
      <c r="AA97">
        <v>330933</v>
      </c>
      <c r="AB97">
        <v>1545317.61</v>
      </c>
      <c r="AC97">
        <v>2008</v>
      </c>
      <c r="AE97">
        <v>385813.22</v>
      </c>
      <c r="AF97">
        <v>133701.39000000001</v>
      </c>
      <c r="AH97">
        <v>1542.21</v>
      </c>
    </row>
    <row r="98" spans="1:34" x14ac:dyDescent="0.25">
      <c r="A98" t="s">
        <v>2631</v>
      </c>
      <c r="B98">
        <v>497652.15</v>
      </c>
      <c r="C98">
        <v>7000</v>
      </c>
      <c r="D98">
        <v>149899.57</v>
      </c>
      <c r="F98">
        <v>1249368.19</v>
      </c>
      <c r="G98">
        <v>152719.14000000001</v>
      </c>
      <c r="J98">
        <v>6000</v>
      </c>
      <c r="K98">
        <v>4320</v>
      </c>
      <c r="N98">
        <v>1095</v>
      </c>
      <c r="Q98">
        <v>-541144.82999999996</v>
      </c>
      <c r="R98">
        <v>2616413.23</v>
      </c>
      <c r="U98">
        <v>714866.07</v>
      </c>
      <c r="V98">
        <v>95944</v>
      </c>
      <c r="W98">
        <v>2945.92</v>
      </c>
      <c r="Y98">
        <v>1247000</v>
      </c>
      <c r="AA98">
        <v>471247.25</v>
      </c>
      <c r="AB98">
        <v>1528391.22</v>
      </c>
      <c r="AC98">
        <v>25757</v>
      </c>
      <c r="AE98">
        <v>775230.76</v>
      </c>
      <c r="AF98">
        <v>232668.61</v>
      </c>
    </row>
    <row r="99" spans="1:34" x14ac:dyDescent="0.25">
      <c r="A99" t="s">
        <v>2632</v>
      </c>
      <c r="B99">
        <v>171896.37</v>
      </c>
      <c r="C99">
        <v>0</v>
      </c>
      <c r="D99">
        <v>26448.25</v>
      </c>
      <c r="F99">
        <v>11</v>
      </c>
      <c r="G99">
        <v>46632.83</v>
      </c>
      <c r="K99">
        <v>20000</v>
      </c>
      <c r="N99">
        <v>1001.3</v>
      </c>
      <c r="Q99">
        <v>-2218887.7000000002</v>
      </c>
      <c r="R99">
        <v>2310952.34</v>
      </c>
      <c r="U99">
        <v>803790.05</v>
      </c>
      <c r="V99">
        <v>296393</v>
      </c>
      <c r="W99">
        <v>1123.98</v>
      </c>
      <c r="Y99">
        <v>1003410</v>
      </c>
      <c r="AA99">
        <v>196280.95</v>
      </c>
      <c r="AB99">
        <v>1250643.6000000001</v>
      </c>
      <c r="AD99">
        <v>8076</v>
      </c>
      <c r="AE99">
        <v>882121.37</v>
      </c>
      <c r="AF99">
        <v>28234.5</v>
      </c>
    </row>
    <row r="100" spans="1:34" x14ac:dyDescent="0.25">
      <c r="A100" t="s">
        <v>2633</v>
      </c>
      <c r="B100">
        <v>170994.71</v>
      </c>
      <c r="C100">
        <v>0</v>
      </c>
      <c r="D100">
        <v>17769.419999999998</v>
      </c>
      <c r="F100">
        <v>900869.69</v>
      </c>
      <c r="G100">
        <v>98482.81</v>
      </c>
      <c r="K100">
        <v>14000</v>
      </c>
      <c r="N100">
        <v>532.72</v>
      </c>
      <c r="Q100">
        <v>-177395.11</v>
      </c>
      <c r="R100">
        <v>1228203.58</v>
      </c>
      <c r="U100">
        <v>989632.73</v>
      </c>
      <c r="V100">
        <v>504238</v>
      </c>
      <c r="W100">
        <v>3075.8</v>
      </c>
      <c r="Y100">
        <v>1060290</v>
      </c>
      <c r="AA100">
        <v>273655.21000000002</v>
      </c>
      <c r="AB100">
        <v>1310599.8600000001</v>
      </c>
      <c r="AC100">
        <v>2500</v>
      </c>
      <c r="AD100">
        <v>4308</v>
      </c>
      <c r="AE100">
        <v>1274858.21</v>
      </c>
      <c r="AF100">
        <v>115850.23</v>
      </c>
    </row>
    <row r="101" spans="1:34" x14ac:dyDescent="0.25">
      <c r="A101" t="s">
        <v>2634</v>
      </c>
      <c r="B101">
        <v>187526.68</v>
      </c>
      <c r="C101">
        <v>0</v>
      </c>
      <c r="D101">
        <v>129253.58</v>
      </c>
      <c r="F101">
        <v>3</v>
      </c>
      <c r="G101">
        <v>59611.14</v>
      </c>
      <c r="J101">
        <v>37900</v>
      </c>
      <c r="K101">
        <v>11900.3</v>
      </c>
      <c r="N101">
        <v>0</v>
      </c>
      <c r="Q101">
        <v>-117159.73</v>
      </c>
      <c r="R101">
        <v>1322855.6000000001</v>
      </c>
      <c r="U101">
        <v>856903.44</v>
      </c>
      <c r="V101">
        <v>50000</v>
      </c>
      <c r="W101">
        <v>1137.48</v>
      </c>
      <c r="Y101">
        <v>789232.4</v>
      </c>
      <c r="AA101">
        <v>192600</v>
      </c>
      <c r="AB101">
        <v>1077633.3999999999</v>
      </c>
      <c r="AC101">
        <v>5180</v>
      </c>
      <c r="AD101">
        <v>16300</v>
      </c>
      <c r="AE101">
        <v>1017909.35</v>
      </c>
      <c r="AF101">
        <v>651952.34</v>
      </c>
    </row>
    <row r="102" spans="1:34" x14ac:dyDescent="0.25">
      <c r="A102" t="s">
        <v>2635</v>
      </c>
      <c r="B102">
        <v>607514.51</v>
      </c>
      <c r="C102">
        <v>0</v>
      </c>
      <c r="D102">
        <v>42848.72</v>
      </c>
      <c r="F102">
        <v>768436.38</v>
      </c>
      <c r="G102">
        <v>280525.53000000003</v>
      </c>
      <c r="N102">
        <v>0</v>
      </c>
      <c r="Q102">
        <v>-587060.18999999994</v>
      </c>
      <c r="R102">
        <v>2235714.37</v>
      </c>
      <c r="U102">
        <v>1054579.21</v>
      </c>
      <c r="V102">
        <v>500</v>
      </c>
      <c r="Y102">
        <v>1465200</v>
      </c>
      <c r="AA102">
        <v>140400</v>
      </c>
      <c r="AB102">
        <v>1573072</v>
      </c>
      <c r="AC102">
        <v>10960</v>
      </c>
      <c r="AD102">
        <v>9480</v>
      </c>
      <c r="AE102">
        <v>946681.17</v>
      </c>
      <c r="AF102">
        <v>69815.08</v>
      </c>
    </row>
    <row r="103" spans="1:34" x14ac:dyDescent="0.25">
      <c r="A103" t="s">
        <v>2636</v>
      </c>
      <c r="B103">
        <v>71243.03</v>
      </c>
      <c r="C103">
        <v>0</v>
      </c>
      <c r="D103">
        <v>106444.73</v>
      </c>
      <c r="F103">
        <v>263972.15999999997</v>
      </c>
      <c r="G103">
        <v>93773.759999999995</v>
      </c>
      <c r="J103">
        <v>73200</v>
      </c>
      <c r="K103">
        <v>12245.3</v>
      </c>
      <c r="N103">
        <v>1407.98</v>
      </c>
      <c r="Q103">
        <v>-1015803.71</v>
      </c>
      <c r="R103">
        <v>1762414.5</v>
      </c>
      <c r="U103">
        <v>920819.6</v>
      </c>
      <c r="V103">
        <v>198398</v>
      </c>
      <c r="W103">
        <v>568.29999999999995</v>
      </c>
      <c r="Y103">
        <v>1031156.8</v>
      </c>
      <c r="AA103">
        <v>119700</v>
      </c>
      <c r="AB103">
        <v>1297069.8</v>
      </c>
      <c r="AC103">
        <v>960</v>
      </c>
      <c r="AD103">
        <v>8524</v>
      </c>
      <c r="AE103">
        <v>1156980.5</v>
      </c>
      <c r="AF103">
        <v>105138.79</v>
      </c>
    </row>
    <row r="104" spans="1:34" x14ac:dyDescent="0.25">
      <c r="A104" t="s">
        <v>2637</v>
      </c>
      <c r="B104">
        <v>94997.3</v>
      </c>
      <c r="C104">
        <v>0</v>
      </c>
      <c r="D104">
        <v>39388.959999999999</v>
      </c>
      <c r="F104">
        <v>1607579.59</v>
      </c>
      <c r="G104">
        <v>18792.830000000002</v>
      </c>
      <c r="H104">
        <v>1</v>
      </c>
      <c r="J104">
        <v>100000</v>
      </c>
      <c r="K104">
        <v>12055.3</v>
      </c>
      <c r="N104">
        <v>1086</v>
      </c>
      <c r="Q104">
        <v>1332962.54</v>
      </c>
      <c r="R104">
        <v>513834.47</v>
      </c>
      <c r="U104">
        <v>517369.24</v>
      </c>
      <c r="V104">
        <v>252182</v>
      </c>
      <c r="W104">
        <v>665.1</v>
      </c>
      <c r="Y104">
        <v>840185.4</v>
      </c>
      <c r="AA104">
        <v>140400</v>
      </c>
      <c r="AB104">
        <v>935885.4</v>
      </c>
      <c r="AC104">
        <v>9200</v>
      </c>
      <c r="AD104">
        <v>25372</v>
      </c>
      <c r="AE104">
        <v>863101.34</v>
      </c>
      <c r="AF104">
        <v>116421.63</v>
      </c>
    </row>
    <row r="105" spans="1:34" x14ac:dyDescent="0.25">
      <c r="A105" t="s">
        <v>2638</v>
      </c>
      <c r="B105">
        <v>200043.24</v>
      </c>
      <c r="C105">
        <v>11711.08</v>
      </c>
      <c r="D105">
        <v>196158.92</v>
      </c>
      <c r="F105">
        <v>228525.33</v>
      </c>
      <c r="G105">
        <v>131239</v>
      </c>
      <c r="N105">
        <v>1252</v>
      </c>
      <c r="Q105">
        <v>-3031682.63</v>
      </c>
      <c r="R105">
        <v>3774792.24</v>
      </c>
      <c r="U105">
        <v>1577199.42</v>
      </c>
      <c r="V105">
        <v>397905.6</v>
      </c>
      <c r="W105">
        <v>603.58000000000004</v>
      </c>
      <c r="Y105">
        <v>1437295.2</v>
      </c>
      <c r="AA105">
        <v>21000</v>
      </c>
      <c r="AB105">
        <v>1774856.24</v>
      </c>
      <c r="AC105">
        <v>41568</v>
      </c>
      <c r="AD105">
        <v>11544</v>
      </c>
      <c r="AE105">
        <v>1437972.12</v>
      </c>
      <c r="AF105">
        <v>144747.48000000001</v>
      </c>
    </row>
    <row r="106" spans="1:34" x14ac:dyDescent="0.25">
      <c r="A106" t="s">
        <v>2639</v>
      </c>
      <c r="B106">
        <v>200626.14</v>
      </c>
      <c r="C106">
        <v>0</v>
      </c>
      <c r="D106">
        <v>37527.94</v>
      </c>
      <c r="F106">
        <v>219720.39</v>
      </c>
      <c r="G106">
        <v>310324.93</v>
      </c>
      <c r="N106">
        <v>1812.74</v>
      </c>
      <c r="Q106">
        <v>-1207221.1200000001</v>
      </c>
      <c r="R106">
        <v>1908283.93</v>
      </c>
      <c r="U106">
        <v>795457.32</v>
      </c>
      <c r="V106">
        <v>489828</v>
      </c>
      <c r="W106">
        <v>1104.9100000000001</v>
      </c>
      <c r="Y106">
        <v>103857.89</v>
      </c>
      <c r="AA106">
        <v>174000</v>
      </c>
      <c r="AB106">
        <v>354456.14</v>
      </c>
      <c r="AC106">
        <v>8160</v>
      </c>
      <c r="AD106">
        <v>3792</v>
      </c>
      <c r="AE106">
        <v>1125191.17</v>
      </c>
      <c r="AF106">
        <v>7324.96</v>
      </c>
    </row>
    <row r="107" spans="1:34" x14ac:dyDescent="0.25">
      <c r="A107" t="s">
        <v>2640</v>
      </c>
      <c r="B107">
        <v>43712.26</v>
      </c>
      <c r="C107">
        <v>0</v>
      </c>
      <c r="D107">
        <v>33710.39</v>
      </c>
      <c r="F107">
        <v>28971.1</v>
      </c>
      <c r="G107">
        <v>18041.97</v>
      </c>
      <c r="N107">
        <v>0</v>
      </c>
      <c r="Q107">
        <v>-2239961.5499999998</v>
      </c>
      <c r="R107">
        <v>2404357.2799999998</v>
      </c>
      <c r="U107">
        <v>1015255.47</v>
      </c>
      <c r="W107">
        <v>428.91</v>
      </c>
      <c r="Y107">
        <v>599192</v>
      </c>
      <c r="AA107">
        <v>66500</v>
      </c>
      <c r="AB107">
        <v>904038</v>
      </c>
      <c r="AC107">
        <v>2240</v>
      </c>
      <c r="AD107">
        <v>11108</v>
      </c>
      <c r="AE107">
        <v>722300.21</v>
      </c>
      <c r="AF107">
        <v>81650.179999999993</v>
      </c>
    </row>
    <row r="108" spans="1:34" x14ac:dyDescent="0.25">
      <c r="A108" t="s">
        <v>2641</v>
      </c>
      <c r="B108">
        <v>70444.25</v>
      </c>
      <c r="C108">
        <v>0</v>
      </c>
      <c r="D108">
        <v>24358.22</v>
      </c>
      <c r="F108">
        <v>7</v>
      </c>
      <c r="G108">
        <v>226160.7</v>
      </c>
      <c r="K108">
        <v>7000</v>
      </c>
      <c r="N108">
        <v>1594.46</v>
      </c>
      <c r="Q108">
        <v>-2811250.33</v>
      </c>
      <c r="R108">
        <v>3154007.83</v>
      </c>
      <c r="U108">
        <v>911205.94</v>
      </c>
      <c r="V108">
        <v>77880</v>
      </c>
      <c r="W108">
        <v>494.39</v>
      </c>
      <c r="Y108">
        <v>1223630.3</v>
      </c>
      <c r="AA108">
        <v>176400</v>
      </c>
      <c r="AB108">
        <v>1473356.3</v>
      </c>
      <c r="AC108">
        <v>7488</v>
      </c>
      <c r="AD108">
        <v>584</v>
      </c>
      <c r="AE108">
        <v>893363.92</v>
      </c>
      <c r="AF108">
        <v>45200.2</v>
      </c>
    </row>
    <row r="109" spans="1:34" x14ac:dyDescent="0.25">
      <c r="A109" t="s">
        <v>2642</v>
      </c>
      <c r="B109">
        <v>429366.43</v>
      </c>
      <c r="C109">
        <v>0</v>
      </c>
      <c r="D109">
        <v>53595.27</v>
      </c>
      <c r="F109">
        <v>1254063.49</v>
      </c>
      <c r="G109">
        <v>188609.57</v>
      </c>
      <c r="M109">
        <v>226865</v>
      </c>
      <c r="N109">
        <v>885</v>
      </c>
      <c r="P109">
        <v>-15041.54</v>
      </c>
      <c r="Q109">
        <v>-405846.55</v>
      </c>
      <c r="R109">
        <v>2272032.2400000002</v>
      </c>
      <c r="U109">
        <v>1438732.79</v>
      </c>
      <c r="W109">
        <v>915.52</v>
      </c>
      <c r="Y109">
        <v>1065975.8999999999</v>
      </c>
      <c r="AA109">
        <v>125000</v>
      </c>
      <c r="AB109">
        <v>1267926.8600000001</v>
      </c>
      <c r="AC109">
        <v>5000</v>
      </c>
      <c r="AE109">
        <v>1315921.49</v>
      </c>
      <c r="AF109">
        <v>195035.25</v>
      </c>
    </row>
    <row r="110" spans="1:34" x14ac:dyDescent="0.25">
      <c r="A110" t="s">
        <v>2643</v>
      </c>
      <c r="B110">
        <v>12684.03</v>
      </c>
      <c r="C110">
        <v>0</v>
      </c>
      <c r="D110">
        <v>489362.49</v>
      </c>
      <c r="F110">
        <v>118006.63</v>
      </c>
      <c r="G110">
        <v>17841.97</v>
      </c>
      <c r="H110">
        <v>6000</v>
      </c>
      <c r="K110">
        <v>131782.6</v>
      </c>
      <c r="N110">
        <v>6872</v>
      </c>
      <c r="P110">
        <v>-1144415.1499999999</v>
      </c>
      <c r="Q110">
        <v>-7755.3</v>
      </c>
      <c r="R110">
        <v>1679735.01</v>
      </c>
      <c r="U110">
        <v>668020.62</v>
      </c>
      <c r="V110">
        <v>40000</v>
      </c>
      <c r="W110">
        <v>165.09</v>
      </c>
      <c r="Y110">
        <v>482460</v>
      </c>
      <c r="AA110">
        <v>129200</v>
      </c>
      <c r="AB110">
        <v>710408.95</v>
      </c>
      <c r="AC110">
        <v>2500</v>
      </c>
      <c r="AE110">
        <v>586824.35</v>
      </c>
      <c r="AF110">
        <v>42436.45</v>
      </c>
    </row>
    <row r="111" spans="1:34" x14ac:dyDescent="0.25">
      <c r="A111" t="s">
        <v>2644</v>
      </c>
      <c r="B111">
        <v>305189.48</v>
      </c>
      <c r="C111">
        <v>0</v>
      </c>
      <c r="D111">
        <v>216134.58</v>
      </c>
      <c r="F111">
        <v>6</v>
      </c>
      <c r="G111">
        <v>310083.84000000003</v>
      </c>
      <c r="K111">
        <v>42612.5</v>
      </c>
      <c r="N111">
        <v>205.61</v>
      </c>
      <c r="P111">
        <v>-969.4</v>
      </c>
      <c r="Q111">
        <v>-948695.9</v>
      </c>
      <c r="R111">
        <v>1611506.92</v>
      </c>
      <c r="U111">
        <v>740787.61</v>
      </c>
      <c r="V111">
        <v>60280</v>
      </c>
      <c r="W111">
        <v>1159.8800000000001</v>
      </c>
      <c r="Y111">
        <v>858370</v>
      </c>
      <c r="AA111">
        <v>646256.6</v>
      </c>
      <c r="AB111">
        <v>1151170</v>
      </c>
      <c r="AC111">
        <v>2560</v>
      </c>
      <c r="AD111">
        <v>10672</v>
      </c>
      <c r="AE111">
        <v>996030.57</v>
      </c>
      <c r="AF111">
        <v>19667.349999999999</v>
      </c>
    </row>
    <row r="112" spans="1:34" x14ac:dyDescent="0.25">
      <c r="A112" t="s">
        <v>2645</v>
      </c>
      <c r="B112">
        <v>111547.95</v>
      </c>
      <c r="C112">
        <v>0</v>
      </c>
      <c r="D112">
        <v>35320.86</v>
      </c>
      <c r="F112">
        <v>736</v>
      </c>
      <c r="G112">
        <v>721973.48</v>
      </c>
      <c r="J112">
        <v>59800</v>
      </c>
      <c r="K112">
        <v>9450</v>
      </c>
      <c r="N112">
        <v>1654</v>
      </c>
      <c r="Q112">
        <v>452690.04</v>
      </c>
      <c r="R112">
        <v>667875.67000000004</v>
      </c>
      <c r="U112">
        <v>819487.81</v>
      </c>
      <c r="V112">
        <v>88400</v>
      </c>
      <c r="W112">
        <v>741.07</v>
      </c>
      <c r="Y112">
        <v>123057.8</v>
      </c>
      <c r="AA112">
        <v>238000</v>
      </c>
      <c r="AB112">
        <v>326147.8</v>
      </c>
      <c r="AD112">
        <v>8484</v>
      </c>
      <c r="AE112">
        <v>835845.81</v>
      </c>
      <c r="AF112">
        <v>421100.49</v>
      </c>
    </row>
    <row r="113" spans="1:34" x14ac:dyDescent="0.25">
      <c r="A113" t="s">
        <v>2646</v>
      </c>
      <c r="B113">
        <v>403625.96</v>
      </c>
      <c r="C113">
        <v>0</v>
      </c>
      <c r="D113">
        <v>32903.99</v>
      </c>
      <c r="F113">
        <v>300897.15999999997</v>
      </c>
      <c r="G113">
        <v>294896.62</v>
      </c>
      <c r="H113">
        <v>1</v>
      </c>
      <c r="J113">
        <v>240000</v>
      </c>
      <c r="K113">
        <v>9450</v>
      </c>
      <c r="N113">
        <v>0</v>
      </c>
      <c r="Q113">
        <v>192922.39</v>
      </c>
      <c r="R113">
        <v>654977.96</v>
      </c>
      <c r="U113">
        <v>838025.27</v>
      </c>
      <c r="V113">
        <v>75000</v>
      </c>
      <c r="W113">
        <v>978.6</v>
      </c>
      <c r="Y113">
        <v>704443</v>
      </c>
      <c r="AA113">
        <v>165800</v>
      </c>
      <c r="AB113">
        <v>853927</v>
      </c>
      <c r="AC113">
        <v>13223</v>
      </c>
      <c r="AD113">
        <v>30417</v>
      </c>
      <c r="AE113">
        <v>797301.46</v>
      </c>
      <c r="AF113">
        <v>154284.03</v>
      </c>
      <c r="AH113">
        <v>120</v>
      </c>
    </row>
    <row r="114" spans="1:34" x14ac:dyDescent="0.25">
      <c r="A114" t="s">
        <v>2647</v>
      </c>
      <c r="B114">
        <v>953817.85</v>
      </c>
      <c r="C114">
        <v>0</v>
      </c>
      <c r="D114">
        <v>110557.18</v>
      </c>
      <c r="F114">
        <v>80169.27</v>
      </c>
      <c r="G114">
        <v>232865.56</v>
      </c>
      <c r="J114">
        <v>8400</v>
      </c>
      <c r="K114">
        <v>0</v>
      </c>
      <c r="N114">
        <v>1251.2</v>
      </c>
      <c r="Q114">
        <v>-2241295.13</v>
      </c>
      <c r="R114">
        <v>3175397.16</v>
      </c>
      <c r="U114">
        <v>1074386.93</v>
      </c>
      <c r="V114">
        <v>1101785</v>
      </c>
      <c r="W114">
        <v>1081.98</v>
      </c>
      <c r="Y114">
        <v>1546416.8</v>
      </c>
      <c r="AB114">
        <v>1805382.8</v>
      </c>
      <c r="AC114">
        <v>9920</v>
      </c>
      <c r="AD114">
        <v>19424</v>
      </c>
      <c r="AE114">
        <v>1356087.95</v>
      </c>
      <c r="AF114">
        <v>84199.33</v>
      </c>
      <c r="AH114">
        <v>15000</v>
      </c>
    </row>
    <row r="115" spans="1:34" x14ac:dyDescent="0.25">
      <c r="A115" t="s">
        <v>2648</v>
      </c>
      <c r="B115">
        <v>513910.17</v>
      </c>
      <c r="C115">
        <v>0</v>
      </c>
      <c r="D115">
        <v>15340.63</v>
      </c>
      <c r="F115">
        <v>2967126.5</v>
      </c>
      <c r="G115">
        <v>88204.67</v>
      </c>
      <c r="J115">
        <v>0</v>
      </c>
      <c r="K115">
        <v>16120</v>
      </c>
      <c r="N115">
        <v>1972.9</v>
      </c>
      <c r="Q115">
        <v>2299736.27</v>
      </c>
      <c r="R115">
        <v>1191484.79</v>
      </c>
      <c r="U115">
        <v>746926.75</v>
      </c>
      <c r="V115">
        <v>449980</v>
      </c>
      <c r="W115">
        <v>798.34</v>
      </c>
      <c r="Y115">
        <v>823316.9</v>
      </c>
      <c r="AA115">
        <v>248000</v>
      </c>
      <c r="AB115">
        <v>1346328.41</v>
      </c>
      <c r="AC115">
        <v>280</v>
      </c>
      <c r="AD115">
        <v>20440</v>
      </c>
      <c r="AE115">
        <v>620230.99</v>
      </c>
      <c r="AF115">
        <v>191474.58</v>
      </c>
      <c r="AH115">
        <v>15000</v>
      </c>
    </row>
    <row r="116" spans="1:34" x14ac:dyDescent="0.25">
      <c r="A116" t="s">
        <v>2649</v>
      </c>
      <c r="B116">
        <v>512826.28</v>
      </c>
      <c r="C116">
        <v>0</v>
      </c>
      <c r="D116">
        <v>417839.07</v>
      </c>
      <c r="F116">
        <v>1710817.86</v>
      </c>
      <c r="G116">
        <v>253530.36</v>
      </c>
      <c r="J116">
        <v>0</v>
      </c>
      <c r="K116">
        <v>96570</v>
      </c>
      <c r="N116">
        <v>0</v>
      </c>
      <c r="Q116">
        <v>1703684.37</v>
      </c>
      <c r="R116">
        <v>918887.6</v>
      </c>
      <c r="U116">
        <v>795457.92</v>
      </c>
      <c r="V116">
        <v>407238</v>
      </c>
      <c r="W116">
        <v>811.73</v>
      </c>
      <c r="Y116">
        <v>875869.5</v>
      </c>
      <c r="AA116">
        <v>118600</v>
      </c>
      <c r="AB116">
        <v>1153353.5</v>
      </c>
      <c r="AC116">
        <v>16664</v>
      </c>
      <c r="AD116">
        <v>7106</v>
      </c>
      <c r="AE116">
        <v>550715.61</v>
      </c>
      <c r="AF116">
        <v>214266.44</v>
      </c>
      <c r="AH116">
        <v>80000</v>
      </c>
    </row>
    <row r="117" spans="1:34" x14ac:dyDescent="0.25">
      <c r="A117" t="s">
        <v>2650</v>
      </c>
      <c r="B117">
        <v>205530.98</v>
      </c>
      <c r="C117">
        <v>0</v>
      </c>
      <c r="D117">
        <v>134529.92000000001</v>
      </c>
      <c r="F117">
        <v>79330.03</v>
      </c>
      <c r="G117">
        <v>69535.06</v>
      </c>
      <c r="J117">
        <v>0</v>
      </c>
      <c r="K117">
        <v>18060</v>
      </c>
      <c r="N117">
        <v>2441</v>
      </c>
      <c r="Q117">
        <v>-1472530.48</v>
      </c>
      <c r="R117">
        <v>1855787.89</v>
      </c>
      <c r="U117">
        <v>965170.08</v>
      </c>
      <c r="V117">
        <v>372376</v>
      </c>
      <c r="W117">
        <v>741.87</v>
      </c>
      <c r="Y117">
        <v>1313801.8999999999</v>
      </c>
      <c r="AA117">
        <v>165632.15</v>
      </c>
      <c r="AB117">
        <v>1747372.15</v>
      </c>
      <c r="AC117">
        <v>10120</v>
      </c>
      <c r="AD117">
        <v>4616</v>
      </c>
      <c r="AE117">
        <v>884700.29</v>
      </c>
      <c r="AF117">
        <v>53620.23</v>
      </c>
      <c r="AH117">
        <v>32125.75</v>
      </c>
    </row>
    <row r="118" spans="1:34" x14ac:dyDescent="0.25">
      <c r="A118" t="s">
        <v>2651</v>
      </c>
      <c r="B118">
        <v>140025.32999999999</v>
      </c>
      <c r="C118">
        <v>0</v>
      </c>
      <c r="D118">
        <v>265161.64</v>
      </c>
      <c r="F118">
        <v>226645.1</v>
      </c>
      <c r="G118">
        <v>223686.64</v>
      </c>
      <c r="J118">
        <v>14500</v>
      </c>
      <c r="K118">
        <v>15840</v>
      </c>
      <c r="N118">
        <v>219.9</v>
      </c>
      <c r="Q118">
        <v>-886193.95</v>
      </c>
      <c r="R118">
        <v>1498231.3</v>
      </c>
      <c r="U118">
        <v>1595900.73</v>
      </c>
      <c r="V118">
        <v>2</v>
      </c>
      <c r="W118">
        <v>563.52</v>
      </c>
      <c r="Y118">
        <v>795396</v>
      </c>
      <c r="AB118">
        <v>1080152</v>
      </c>
      <c r="AC118">
        <v>3504</v>
      </c>
      <c r="AD118">
        <v>15426</v>
      </c>
      <c r="AE118">
        <v>929170.17</v>
      </c>
      <c r="AF118">
        <v>135665.37</v>
      </c>
      <c r="AG118">
        <v>15000</v>
      </c>
      <c r="AH118">
        <v>23.25</v>
      </c>
    </row>
    <row r="119" spans="1:34" x14ac:dyDescent="0.25">
      <c r="A119" t="s">
        <v>2652</v>
      </c>
      <c r="B119">
        <v>761193.25</v>
      </c>
      <c r="C119">
        <v>0</v>
      </c>
      <c r="D119">
        <v>41649.949999999997</v>
      </c>
      <c r="F119">
        <v>1457064.13</v>
      </c>
      <c r="G119">
        <v>198055.43</v>
      </c>
      <c r="J119">
        <v>21200</v>
      </c>
      <c r="K119">
        <v>66750</v>
      </c>
      <c r="N119">
        <v>0</v>
      </c>
      <c r="Q119">
        <v>1790684.03</v>
      </c>
      <c r="R119">
        <v>655276.54</v>
      </c>
      <c r="U119">
        <v>1686866.44</v>
      </c>
      <c r="V119">
        <v>30000</v>
      </c>
      <c r="W119">
        <v>1224.03</v>
      </c>
      <c r="Y119">
        <v>947016.62</v>
      </c>
      <c r="AA119">
        <v>65400</v>
      </c>
      <c r="AB119">
        <v>1488087.62</v>
      </c>
      <c r="AD119">
        <v>48868</v>
      </c>
      <c r="AE119">
        <v>874558.07</v>
      </c>
      <c r="AF119">
        <v>356941.36</v>
      </c>
      <c r="AH119">
        <v>37999.85</v>
      </c>
    </row>
    <row r="120" spans="1:34" x14ac:dyDescent="0.25">
      <c r="A120" t="s">
        <v>2653</v>
      </c>
      <c r="B120">
        <v>565630.07999999996</v>
      </c>
      <c r="C120">
        <v>0</v>
      </c>
      <c r="D120">
        <v>60867.55</v>
      </c>
      <c r="F120">
        <v>770802.72</v>
      </c>
      <c r="G120">
        <v>40646.730000000003</v>
      </c>
      <c r="J120">
        <v>15500</v>
      </c>
      <c r="K120">
        <v>21640</v>
      </c>
      <c r="N120">
        <v>0</v>
      </c>
      <c r="Q120">
        <v>-678470.97</v>
      </c>
      <c r="R120">
        <v>1904716.16</v>
      </c>
      <c r="U120">
        <v>1585247.79</v>
      </c>
      <c r="V120">
        <v>107490</v>
      </c>
      <c r="W120">
        <v>653.72</v>
      </c>
      <c r="Y120">
        <v>742239.3</v>
      </c>
      <c r="AA120">
        <v>108200</v>
      </c>
      <c r="AB120">
        <v>1166483.3</v>
      </c>
      <c r="AC120">
        <v>22202</v>
      </c>
      <c r="AD120">
        <v>8456</v>
      </c>
      <c r="AE120">
        <v>994889.19</v>
      </c>
      <c r="AF120">
        <v>147221.63</v>
      </c>
      <c r="AH120">
        <v>30016.799999999999</v>
      </c>
    </row>
    <row r="121" spans="1:34" x14ac:dyDescent="0.25">
      <c r="A121" t="s">
        <v>2654</v>
      </c>
      <c r="B121">
        <v>652824.92000000004</v>
      </c>
      <c r="C121">
        <v>0</v>
      </c>
      <c r="D121">
        <v>190436.99</v>
      </c>
      <c r="F121">
        <v>87695.38</v>
      </c>
      <c r="G121">
        <v>107577.42</v>
      </c>
      <c r="J121">
        <v>6500</v>
      </c>
      <c r="K121">
        <v>42100</v>
      </c>
      <c r="N121">
        <v>214.9</v>
      </c>
      <c r="Q121">
        <v>-1915676.57</v>
      </c>
      <c r="R121">
        <v>2482221.21</v>
      </c>
      <c r="U121">
        <v>730431.28</v>
      </c>
      <c r="V121">
        <v>729477</v>
      </c>
      <c r="W121">
        <v>407.52</v>
      </c>
      <c r="Y121">
        <v>1301137.2</v>
      </c>
      <c r="AA121">
        <v>323600</v>
      </c>
      <c r="AB121">
        <v>1803875.2</v>
      </c>
      <c r="AC121">
        <v>4800</v>
      </c>
      <c r="AD121">
        <v>27292</v>
      </c>
      <c r="AE121">
        <v>691870.44</v>
      </c>
      <c r="AF121">
        <v>118445.2</v>
      </c>
      <c r="AH121">
        <v>15594.99</v>
      </c>
    </row>
    <row r="122" spans="1:34" x14ac:dyDescent="0.25">
      <c r="A122" t="s">
        <v>2655</v>
      </c>
      <c r="B122">
        <v>163852.23000000001</v>
      </c>
      <c r="C122">
        <v>0</v>
      </c>
      <c r="D122">
        <v>412163.89</v>
      </c>
      <c r="F122">
        <v>1880788.24</v>
      </c>
      <c r="G122">
        <v>303499</v>
      </c>
      <c r="N122">
        <v>1215</v>
      </c>
      <c r="Q122">
        <v>-1066922.44</v>
      </c>
      <c r="R122">
        <v>3637434.23</v>
      </c>
      <c r="U122">
        <v>709533.5</v>
      </c>
      <c r="V122">
        <v>726682</v>
      </c>
      <c r="W122">
        <v>1109.3699999999999</v>
      </c>
      <c r="Y122">
        <v>1429650</v>
      </c>
      <c r="AA122">
        <v>1461</v>
      </c>
      <c r="AB122">
        <v>1731885</v>
      </c>
      <c r="AD122">
        <v>53920</v>
      </c>
      <c r="AE122">
        <v>780513.48</v>
      </c>
      <c r="AF122">
        <v>113540.82</v>
      </c>
    </row>
    <row r="123" spans="1:34" x14ac:dyDescent="0.25">
      <c r="A123" t="s">
        <v>2656</v>
      </c>
      <c r="B123">
        <v>849109.8</v>
      </c>
      <c r="C123">
        <v>0</v>
      </c>
      <c r="D123">
        <v>1168421.3799999999</v>
      </c>
      <c r="F123">
        <v>1278264.07</v>
      </c>
      <c r="G123">
        <v>51079.88</v>
      </c>
      <c r="J123">
        <v>0</v>
      </c>
      <c r="N123">
        <v>1895</v>
      </c>
      <c r="Q123">
        <v>3144825.71</v>
      </c>
      <c r="U123">
        <v>411961.81</v>
      </c>
      <c r="V123">
        <v>661058</v>
      </c>
      <c r="W123">
        <v>2276.48</v>
      </c>
      <c r="AA123">
        <v>440032</v>
      </c>
      <c r="AB123">
        <v>440560</v>
      </c>
      <c r="AD123">
        <v>16928</v>
      </c>
      <c r="AE123">
        <v>704043.59</v>
      </c>
      <c r="AF123">
        <v>153642.28</v>
      </c>
    </row>
    <row r="124" spans="1:34" x14ac:dyDescent="0.25">
      <c r="A124" t="s">
        <v>2657</v>
      </c>
      <c r="B124">
        <v>53995.47</v>
      </c>
      <c r="C124">
        <v>0</v>
      </c>
      <c r="D124">
        <v>510597.74</v>
      </c>
      <c r="F124">
        <v>2253674.62</v>
      </c>
      <c r="G124">
        <v>356482.57</v>
      </c>
      <c r="J124">
        <v>1000</v>
      </c>
      <c r="N124">
        <v>33.9</v>
      </c>
      <c r="Q124">
        <v>2523432.8199999998</v>
      </c>
      <c r="R124">
        <v>431249.19</v>
      </c>
      <c r="U124">
        <v>398155.97</v>
      </c>
      <c r="V124">
        <v>52400</v>
      </c>
      <c r="W124">
        <v>1207.77</v>
      </c>
      <c r="AA124">
        <v>544260.4</v>
      </c>
      <c r="AB124">
        <v>359868.4</v>
      </c>
      <c r="AC124">
        <v>49483</v>
      </c>
      <c r="AD124">
        <v>8178</v>
      </c>
      <c r="AE124">
        <v>359460.25</v>
      </c>
    </row>
    <row r="125" spans="1:34" x14ac:dyDescent="0.25">
      <c r="A125" t="s">
        <v>2658</v>
      </c>
      <c r="B125">
        <v>87499.18</v>
      </c>
      <c r="C125">
        <v>0</v>
      </c>
      <c r="D125">
        <v>884279.87</v>
      </c>
      <c r="F125">
        <v>167161</v>
      </c>
      <c r="G125">
        <v>174831.37</v>
      </c>
      <c r="J125">
        <v>50000</v>
      </c>
      <c r="N125">
        <v>628</v>
      </c>
      <c r="Q125">
        <v>1174435.23</v>
      </c>
      <c r="U125">
        <v>776925.7</v>
      </c>
      <c r="V125">
        <v>58680</v>
      </c>
      <c r="W125">
        <v>414.31</v>
      </c>
      <c r="AA125">
        <v>183852</v>
      </c>
      <c r="AB125">
        <v>394382</v>
      </c>
      <c r="AC125">
        <v>2500</v>
      </c>
      <c r="AD125">
        <v>23372</v>
      </c>
      <c r="AE125">
        <v>507581.02</v>
      </c>
      <c r="AF125">
        <v>2128.8000000000002</v>
      </c>
      <c r="AH125">
        <v>1200</v>
      </c>
    </row>
    <row r="126" spans="1:34" x14ac:dyDescent="0.25">
      <c r="A126" t="s">
        <v>2659</v>
      </c>
      <c r="B126">
        <v>269671.42</v>
      </c>
      <c r="C126">
        <v>0</v>
      </c>
      <c r="D126">
        <v>251724.14</v>
      </c>
      <c r="F126">
        <v>522042.5</v>
      </c>
      <c r="G126">
        <v>399590.17</v>
      </c>
      <c r="N126">
        <v>0</v>
      </c>
      <c r="Q126">
        <v>849877.17</v>
      </c>
      <c r="R126">
        <v>343312.84</v>
      </c>
      <c r="U126">
        <v>1313286.1000000001</v>
      </c>
      <c r="V126">
        <v>60375</v>
      </c>
      <c r="W126">
        <v>696.53</v>
      </c>
      <c r="Y126">
        <v>1933800</v>
      </c>
      <c r="AA126">
        <v>19000</v>
      </c>
      <c r="AB126">
        <v>2166163</v>
      </c>
      <c r="AC126">
        <v>30396</v>
      </c>
      <c r="AD126">
        <v>13348</v>
      </c>
      <c r="AE126">
        <v>850553.36</v>
      </c>
      <c r="AF126">
        <v>16859.05</v>
      </c>
    </row>
    <row r="127" spans="1:34" x14ac:dyDescent="0.25">
      <c r="A127" t="s">
        <v>2660</v>
      </c>
      <c r="B127">
        <v>1150382.26</v>
      </c>
      <c r="C127">
        <v>0</v>
      </c>
      <c r="D127">
        <v>445005.88</v>
      </c>
      <c r="F127">
        <v>255212.24</v>
      </c>
      <c r="G127">
        <v>157457.26999999999</v>
      </c>
      <c r="N127">
        <v>4154</v>
      </c>
      <c r="Q127">
        <v>-630948.61</v>
      </c>
      <c r="R127">
        <v>1627802.29</v>
      </c>
      <c r="U127">
        <v>1353868.87</v>
      </c>
      <c r="V127">
        <v>950222</v>
      </c>
      <c r="W127">
        <v>769.13</v>
      </c>
      <c r="Y127">
        <v>1202080</v>
      </c>
      <c r="AA127">
        <v>400</v>
      </c>
      <c r="AB127">
        <v>1594094.4</v>
      </c>
      <c r="AC127">
        <v>4405</v>
      </c>
      <c r="AD127">
        <v>68384</v>
      </c>
      <c r="AE127">
        <v>825619.95</v>
      </c>
      <c r="AF127">
        <v>7786.68</v>
      </c>
    </row>
    <row r="128" spans="1:34" x14ac:dyDescent="0.25">
      <c r="A128" t="s">
        <v>2661</v>
      </c>
      <c r="B128">
        <v>1455238.26</v>
      </c>
      <c r="C128">
        <v>200000</v>
      </c>
      <c r="D128">
        <v>1021654.62</v>
      </c>
      <c r="F128">
        <v>17</v>
      </c>
      <c r="G128">
        <v>118656.94</v>
      </c>
      <c r="N128">
        <v>0</v>
      </c>
      <c r="Q128">
        <v>-189556.97</v>
      </c>
      <c r="R128">
        <v>2560000</v>
      </c>
      <c r="U128">
        <v>1796081.5</v>
      </c>
      <c r="W128">
        <v>2591.46</v>
      </c>
      <c r="Y128">
        <v>949740</v>
      </c>
      <c r="AA128">
        <v>2257</v>
      </c>
      <c r="AB128">
        <v>1366449.81</v>
      </c>
      <c r="AD128">
        <v>40144</v>
      </c>
      <c r="AE128">
        <v>860920.36</v>
      </c>
      <c r="AF128">
        <v>58032</v>
      </c>
    </row>
    <row r="129" spans="1:34" x14ac:dyDescent="0.25">
      <c r="A129" t="s">
        <v>2662</v>
      </c>
      <c r="B129">
        <v>700079.03</v>
      </c>
      <c r="C129">
        <v>0</v>
      </c>
      <c r="D129">
        <v>91170.559999999998</v>
      </c>
      <c r="F129">
        <v>-34736.18</v>
      </c>
      <c r="G129">
        <v>191111.83</v>
      </c>
      <c r="K129">
        <v>35000</v>
      </c>
      <c r="N129">
        <v>1067363.1200000001</v>
      </c>
      <c r="Q129">
        <v>-2576744.19</v>
      </c>
      <c r="R129">
        <v>2948636.78</v>
      </c>
      <c r="U129">
        <v>119924.34</v>
      </c>
      <c r="V129">
        <v>35000</v>
      </c>
      <c r="W129">
        <v>953.61</v>
      </c>
      <c r="Y129">
        <v>1921090</v>
      </c>
      <c r="AA129">
        <v>532379.38</v>
      </c>
      <c r="AB129">
        <v>2228363</v>
      </c>
      <c r="AD129">
        <v>15976</v>
      </c>
      <c r="AE129">
        <v>792784.28</v>
      </c>
      <c r="AF129">
        <v>98854.52</v>
      </c>
    </row>
    <row r="130" spans="1:34" x14ac:dyDescent="0.25">
      <c r="A130" t="s">
        <v>2663</v>
      </c>
      <c r="B130">
        <v>1309763.1499999999</v>
      </c>
      <c r="C130">
        <v>0</v>
      </c>
      <c r="D130">
        <v>36718.78</v>
      </c>
      <c r="F130">
        <v>1153187.24</v>
      </c>
      <c r="G130">
        <v>898369.75</v>
      </c>
      <c r="N130">
        <v>0</v>
      </c>
      <c r="Q130">
        <v>1030261.94</v>
      </c>
      <c r="R130">
        <v>2368242.5</v>
      </c>
      <c r="U130">
        <v>1122188.6200000001</v>
      </c>
      <c r="V130">
        <v>777230</v>
      </c>
      <c r="W130">
        <v>3531.85</v>
      </c>
      <c r="Y130">
        <v>1712890</v>
      </c>
      <c r="AB130">
        <v>1866884</v>
      </c>
      <c r="AC130">
        <v>36382</v>
      </c>
      <c r="AE130">
        <v>1382110.82</v>
      </c>
      <c r="AF130">
        <v>230908.42</v>
      </c>
      <c r="AH130">
        <v>100020.75</v>
      </c>
    </row>
    <row r="131" spans="1:34" x14ac:dyDescent="0.25">
      <c r="A131" t="s">
        <v>2664</v>
      </c>
      <c r="B131">
        <v>497602.75</v>
      </c>
      <c r="C131">
        <v>0</v>
      </c>
      <c r="D131">
        <v>528195.07999999996</v>
      </c>
      <c r="F131">
        <v>1910206.22</v>
      </c>
      <c r="G131">
        <v>391934.61</v>
      </c>
      <c r="N131">
        <v>0</v>
      </c>
      <c r="Q131">
        <v>1571915.87</v>
      </c>
      <c r="R131">
        <v>1552681.09</v>
      </c>
      <c r="U131">
        <v>1171474.44</v>
      </c>
      <c r="V131">
        <v>333886</v>
      </c>
      <c r="W131">
        <v>3198.32</v>
      </c>
      <c r="Y131">
        <v>853600</v>
      </c>
      <c r="AB131">
        <v>1252068.45</v>
      </c>
      <c r="AD131">
        <v>19640</v>
      </c>
      <c r="AE131">
        <v>738643.26</v>
      </c>
      <c r="AF131">
        <v>148465.35</v>
      </c>
    </row>
    <row r="132" spans="1:34" x14ac:dyDescent="0.25">
      <c r="A132" t="s">
        <v>2665</v>
      </c>
      <c r="B132">
        <v>825954.87</v>
      </c>
      <c r="C132">
        <v>66740</v>
      </c>
      <c r="D132">
        <v>1235689.8799999999</v>
      </c>
      <c r="F132">
        <v>1563141.25</v>
      </c>
      <c r="G132">
        <v>1107112.8</v>
      </c>
      <c r="K132">
        <v>65000</v>
      </c>
      <c r="N132">
        <v>270</v>
      </c>
      <c r="Q132">
        <v>1230104.7</v>
      </c>
      <c r="R132">
        <v>2662147.65</v>
      </c>
      <c r="U132">
        <v>1061438.99</v>
      </c>
      <c r="V132">
        <v>769472</v>
      </c>
      <c r="W132">
        <v>1234.73</v>
      </c>
      <c r="Y132">
        <v>1511400</v>
      </c>
      <c r="AA132">
        <v>50</v>
      </c>
      <c r="AB132">
        <v>1792726</v>
      </c>
      <c r="AD132">
        <v>73496</v>
      </c>
      <c r="AE132">
        <v>636257.27</v>
      </c>
    </row>
    <row r="133" spans="1:34" x14ac:dyDescent="0.25">
      <c r="A133" t="s">
        <v>2666</v>
      </c>
      <c r="B133">
        <v>986963.24</v>
      </c>
      <c r="C133">
        <v>0</v>
      </c>
      <c r="D133">
        <v>1211499.6100000001</v>
      </c>
      <c r="F133">
        <v>4</v>
      </c>
      <c r="G133">
        <v>338425.84</v>
      </c>
      <c r="K133">
        <v>12540</v>
      </c>
      <c r="N133">
        <v>16725.41</v>
      </c>
      <c r="Q133">
        <v>-194111.05</v>
      </c>
      <c r="R133">
        <v>1849445.73</v>
      </c>
      <c r="U133">
        <v>866819.82</v>
      </c>
      <c r="V133">
        <v>743408</v>
      </c>
      <c r="W133">
        <v>1113.8699999999999</v>
      </c>
      <c r="Y133">
        <v>1311000.3999999999</v>
      </c>
      <c r="AA133">
        <v>305654.18</v>
      </c>
      <c r="AB133">
        <v>1537342.4</v>
      </c>
      <c r="AD133">
        <v>13288</v>
      </c>
      <c r="AE133">
        <v>812177.05</v>
      </c>
      <c r="AF133">
        <v>12896.22</v>
      </c>
    </row>
    <row r="134" spans="1:34" x14ac:dyDescent="0.25">
      <c r="A134" t="s">
        <v>2667</v>
      </c>
      <c r="B134">
        <v>203591.75</v>
      </c>
      <c r="C134">
        <v>0</v>
      </c>
      <c r="D134">
        <v>15964.61</v>
      </c>
      <c r="F134">
        <v>6</v>
      </c>
      <c r="G134">
        <v>72509.91</v>
      </c>
      <c r="K134">
        <v>56940</v>
      </c>
      <c r="N134">
        <v>1312.29</v>
      </c>
      <c r="Q134">
        <v>-1040277.12</v>
      </c>
      <c r="R134">
        <v>1289115.33</v>
      </c>
      <c r="U134">
        <v>852003.01</v>
      </c>
      <c r="V134">
        <v>96650</v>
      </c>
      <c r="W134">
        <v>503.37</v>
      </c>
      <c r="Y134">
        <v>1601790</v>
      </c>
      <c r="AA134">
        <v>214500</v>
      </c>
      <c r="AB134">
        <v>1810331</v>
      </c>
      <c r="AC134">
        <v>40348</v>
      </c>
      <c r="AE134">
        <v>861540.4</v>
      </c>
      <c r="AF134">
        <v>68245.210000000006</v>
      </c>
    </row>
    <row r="135" spans="1:34" x14ac:dyDescent="0.25">
      <c r="A135" t="s">
        <v>2668</v>
      </c>
      <c r="B135">
        <v>206992.26</v>
      </c>
      <c r="C135">
        <v>14000</v>
      </c>
      <c r="D135">
        <v>319488.86</v>
      </c>
      <c r="F135">
        <v>1175656.21</v>
      </c>
      <c r="G135">
        <v>82895.289999999994</v>
      </c>
      <c r="J135">
        <v>0</v>
      </c>
      <c r="K135">
        <v>31240</v>
      </c>
      <c r="N135">
        <v>149</v>
      </c>
      <c r="Q135">
        <v>-432438</v>
      </c>
      <c r="R135">
        <v>2316929.4300000002</v>
      </c>
      <c r="U135">
        <v>546315.12</v>
      </c>
      <c r="V135">
        <v>75000</v>
      </c>
      <c r="W135">
        <v>1423.7</v>
      </c>
      <c r="Y135">
        <v>1823440</v>
      </c>
      <c r="AA135">
        <v>436346.1</v>
      </c>
      <c r="AB135">
        <v>2086725.05</v>
      </c>
      <c r="AC135">
        <v>11864</v>
      </c>
      <c r="AD135">
        <v>712</v>
      </c>
      <c r="AE135">
        <v>645491.89</v>
      </c>
      <c r="AF135">
        <v>204579.79</v>
      </c>
      <c r="AH135">
        <v>50000</v>
      </c>
    </row>
    <row r="136" spans="1:34" x14ac:dyDescent="0.25">
      <c r="A136" t="s">
        <v>2669</v>
      </c>
      <c r="B136">
        <v>461825.12</v>
      </c>
      <c r="C136">
        <v>0</v>
      </c>
      <c r="D136">
        <v>295477.24</v>
      </c>
      <c r="F136">
        <v>577651.66</v>
      </c>
      <c r="G136">
        <v>174516.52</v>
      </c>
      <c r="K136">
        <v>18104.07</v>
      </c>
      <c r="N136">
        <v>1910</v>
      </c>
      <c r="Q136">
        <v>-1258342.24</v>
      </c>
      <c r="R136">
        <v>2601070</v>
      </c>
      <c r="U136">
        <v>756163.39</v>
      </c>
      <c r="W136">
        <v>1454.81</v>
      </c>
      <c r="Y136">
        <v>528440</v>
      </c>
      <c r="AA136">
        <v>521248.96</v>
      </c>
      <c r="AB136">
        <v>852596.54</v>
      </c>
      <c r="AD136">
        <v>18816</v>
      </c>
      <c r="AE136">
        <v>680452.47</v>
      </c>
      <c r="AF136">
        <v>108713.44</v>
      </c>
    </row>
    <row r="137" spans="1:34" x14ac:dyDescent="0.25">
      <c r="A137" t="s">
        <v>2670</v>
      </c>
      <c r="B137">
        <v>181051.8</v>
      </c>
      <c r="C137">
        <v>-2660</v>
      </c>
      <c r="D137">
        <v>550106.23</v>
      </c>
      <c r="F137">
        <v>480410.15</v>
      </c>
      <c r="G137">
        <v>162525.54</v>
      </c>
      <c r="J137">
        <v>0</v>
      </c>
      <c r="M137">
        <v>736730</v>
      </c>
      <c r="N137">
        <v>12194</v>
      </c>
      <c r="P137">
        <v>-272687.02</v>
      </c>
      <c r="R137">
        <v>1034443.85</v>
      </c>
      <c r="U137">
        <v>1248505.45</v>
      </c>
      <c r="W137">
        <v>2829.04</v>
      </c>
      <c r="Y137">
        <v>1920930</v>
      </c>
      <c r="AA137">
        <v>206680</v>
      </c>
      <c r="AB137">
        <v>2209242</v>
      </c>
      <c r="AD137">
        <v>78807</v>
      </c>
      <c r="AE137">
        <v>907166.36</v>
      </c>
      <c r="AF137">
        <v>100976.24</v>
      </c>
      <c r="AH137">
        <v>222000</v>
      </c>
    </row>
    <row r="138" spans="1:34" x14ac:dyDescent="0.25">
      <c r="A138" t="s">
        <v>2671</v>
      </c>
      <c r="B138">
        <v>272269.67</v>
      </c>
      <c r="C138">
        <v>0</v>
      </c>
      <c r="D138">
        <v>136177.60000000001</v>
      </c>
      <c r="F138">
        <v>28461.52</v>
      </c>
      <c r="G138">
        <v>303414.37</v>
      </c>
      <c r="J138">
        <v>-8000</v>
      </c>
      <c r="K138">
        <v>10890</v>
      </c>
      <c r="N138">
        <v>0</v>
      </c>
      <c r="Q138">
        <v>-106757.37</v>
      </c>
      <c r="R138">
        <v>1047549.59</v>
      </c>
      <c r="U138">
        <v>585082.6</v>
      </c>
      <c r="V138">
        <v>8450</v>
      </c>
      <c r="W138">
        <v>1060.43</v>
      </c>
      <c r="Y138">
        <v>944380</v>
      </c>
      <c r="AA138">
        <v>200000</v>
      </c>
      <c r="AB138">
        <v>1061315</v>
      </c>
      <c r="AD138">
        <v>47506</v>
      </c>
      <c r="AE138">
        <v>714133.8</v>
      </c>
      <c r="AF138">
        <v>77377.289999999994</v>
      </c>
      <c r="AH138">
        <v>42000</v>
      </c>
    </row>
    <row r="139" spans="1:34" x14ac:dyDescent="0.25">
      <c r="A139" t="s">
        <v>2672</v>
      </c>
      <c r="B139">
        <v>1355166.08</v>
      </c>
      <c r="C139">
        <v>0</v>
      </c>
      <c r="D139">
        <v>86951.55</v>
      </c>
      <c r="F139">
        <v>294085.05</v>
      </c>
      <c r="G139">
        <v>573263.21</v>
      </c>
      <c r="J139">
        <v>0</v>
      </c>
      <c r="M139">
        <v>76400</v>
      </c>
      <c r="Q139">
        <v>1004584</v>
      </c>
      <c r="R139">
        <v>1372436.88</v>
      </c>
      <c r="U139">
        <v>1337527.72</v>
      </c>
      <c r="V139">
        <v>83250</v>
      </c>
      <c r="W139">
        <v>3499.02</v>
      </c>
      <c r="Y139">
        <v>2138970</v>
      </c>
      <c r="AA139">
        <v>651400</v>
      </c>
      <c r="AB139">
        <v>2248181</v>
      </c>
      <c r="AD139">
        <v>74736</v>
      </c>
      <c r="AE139">
        <v>1669830.73</v>
      </c>
      <c r="AF139">
        <v>197854</v>
      </c>
      <c r="AH139">
        <v>168000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topLeftCell="AF58" zoomScale="107" zoomScaleNormal="107" workbookViewId="0">
      <selection activeCell="F97" sqref="F97:AL97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2128</v>
      </c>
      <c r="J1" t="s">
        <v>2060</v>
      </c>
      <c r="K1" t="s">
        <v>2061</v>
      </c>
      <c r="L1" t="s">
        <v>2062</v>
      </c>
      <c r="M1" t="s">
        <v>2130</v>
      </c>
      <c r="N1" t="s">
        <v>2063</v>
      </c>
      <c r="O1" t="s">
        <v>2064</v>
      </c>
      <c r="P1" t="s">
        <v>2065</v>
      </c>
      <c r="Q1" t="s">
        <v>2066</v>
      </c>
      <c r="R1" t="s">
        <v>2067</v>
      </c>
      <c r="S1" t="s">
        <v>2069</v>
      </c>
      <c r="T1" t="s">
        <v>2131</v>
      </c>
      <c r="U1" t="s">
        <v>2070</v>
      </c>
      <c r="V1" t="s">
        <v>2071</v>
      </c>
      <c r="W1" t="s">
        <v>2535</v>
      </c>
      <c r="X1" t="s">
        <v>2072</v>
      </c>
      <c r="Y1" t="s">
        <v>2074</v>
      </c>
      <c r="Z1" t="s">
        <v>2075</v>
      </c>
      <c r="AA1" t="s">
        <v>2076</v>
      </c>
      <c r="AB1" t="s">
        <v>2132</v>
      </c>
      <c r="AC1" t="s">
        <v>2077</v>
      </c>
      <c r="AD1" t="s">
        <v>2440</v>
      </c>
      <c r="AE1" t="s">
        <v>2078</v>
      </c>
      <c r="AF1" t="s">
        <v>2079</v>
      </c>
      <c r="AG1" t="s">
        <v>2080</v>
      </c>
      <c r="AH1" t="s">
        <v>2081</v>
      </c>
      <c r="AI1" t="s">
        <v>2082</v>
      </c>
      <c r="AJ1" t="s">
        <v>2083</v>
      </c>
      <c r="AK1" t="s">
        <v>2084</v>
      </c>
      <c r="AL1" t="s">
        <v>2087</v>
      </c>
      <c r="AM1" t="s">
        <v>2088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2089</v>
      </c>
      <c r="F2" t="s">
        <v>2090</v>
      </c>
      <c r="G2" t="s">
        <v>2091</v>
      </c>
      <c r="H2" t="s">
        <v>2092</v>
      </c>
      <c r="I2" t="s">
        <v>2133</v>
      </c>
      <c r="J2" t="s">
        <v>2093</v>
      </c>
      <c r="K2" t="s">
        <v>2094</v>
      </c>
      <c r="L2" t="s">
        <v>2095</v>
      </c>
      <c r="M2" t="s">
        <v>2135</v>
      </c>
      <c r="N2" t="s">
        <v>2096</v>
      </c>
      <c r="O2" t="s">
        <v>2097</v>
      </c>
      <c r="P2" t="s">
        <v>2098</v>
      </c>
      <c r="Q2" t="s">
        <v>2099</v>
      </c>
      <c r="R2" t="s">
        <v>2100</v>
      </c>
      <c r="S2" t="s">
        <v>2102</v>
      </c>
      <c r="T2" t="s">
        <v>2136</v>
      </c>
      <c r="U2" t="s">
        <v>2103</v>
      </c>
      <c r="V2" t="s">
        <v>2104</v>
      </c>
      <c r="W2" t="s">
        <v>2536</v>
      </c>
      <c r="X2" t="s">
        <v>2105</v>
      </c>
      <c r="Y2" t="s">
        <v>2107</v>
      </c>
      <c r="Z2" t="s">
        <v>2108</v>
      </c>
      <c r="AA2" t="s">
        <v>2109</v>
      </c>
      <c r="AB2" t="s">
        <v>2137</v>
      </c>
      <c r="AC2" t="s">
        <v>2110</v>
      </c>
      <c r="AD2" t="s">
        <v>2441</v>
      </c>
      <c r="AE2" t="s">
        <v>2111</v>
      </c>
      <c r="AF2" t="s">
        <v>2112</v>
      </c>
      <c r="AG2" t="s">
        <v>2113</v>
      </c>
      <c r="AH2" t="s">
        <v>2114</v>
      </c>
      <c r="AI2" t="s">
        <v>2115</v>
      </c>
      <c r="AJ2" t="s">
        <v>2116</v>
      </c>
      <c r="AK2" t="s">
        <v>2117</v>
      </c>
      <c r="AL2" t="s">
        <v>2120</v>
      </c>
      <c r="AM2" t="s">
        <v>2121</v>
      </c>
    </row>
    <row r="3" spans="1:45" x14ac:dyDescent="0.25">
      <c r="E3" t="s">
        <v>2122</v>
      </c>
      <c r="F3">
        <v>55420566.689999998</v>
      </c>
      <c r="G3">
        <v>2162852.41</v>
      </c>
      <c r="H3">
        <v>29055238.800000001</v>
      </c>
      <c r="I3">
        <v>588.61</v>
      </c>
      <c r="J3">
        <v>71624172.829999998</v>
      </c>
      <c r="K3">
        <v>43049638.229999997</v>
      </c>
      <c r="L3">
        <v>6002</v>
      </c>
      <c r="M3">
        <v>194900</v>
      </c>
      <c r="N3">
        <v>770392.55</v>
      </c>
      <c r="O3">
        <v>3027542.55</v>
      </c>
      <c r="P3">
        <v>341923.45</v>
      </c>
      <c r="Q3">
        <v>1872241.47</v>
      </c>
      <c r="R3">
        <v>1433580.67</v>
      </c>
      <c r="S3">
        <v>298140.11</v>
      </c>
      <c r="T3">
        <v>-1365222.58</v>
      </c>
      <c r="U3">
        <v>-39329927.259999998</v>
      </c>
      <c r="V3">
        <v>245826879.91</v>
      </c>
      <c r="W3">
        <v>294.82</v>
      </c>
      <c r="X3">
        <v>17287.75</v>
      </c>
      <c r="Y3">
        <v>111935850.73999999</v>
      </c>
      <c r="Z3">
        <v>41251437.700000003</v>
      </c>
      <c r="AA3">
        <v>196710.85</v>
      </c>
      <c r="AB3">
        <v>1</v>
      </c>
      <c r="AC3">
        <v>153692470.19</v>
      </c>
      <c r="AD3">
        <v>2013</v>
      </c>
      <c r="AE3">
        <v>26388259.25</v>
      </c>
      <c r="AF3">
        <v>190070494.75999999</v>
      </c>
      <c r="AG3">
        <v>1416275.44</v>
      </c>
      <c r="AH3">
        <v>1807087.93</v>
      </c>
      <c r="AI3">
        <v>129806897.18000001</v>
      </c>
      <c r="AJ3">
        <v>17940666.25</v>
      </c>
      <c r="AK3">
        <v>38000</v>
      </c>
      <c r="AL3">
        <v>3766438.98</v>
      </c>
      <c r="AM3">
        <v>56.06</v>
      </c>
      <c r="AN3" s="59">
        <f t="shared" ref="AN3:AS3" si="0">SUM(AN4:AN139)</f>
        <v>86700016.509999976</v>
      </c>
      <c r="AO3" s="29">
        <f t="shared" si="0"/>
        <v>7445680.6900000023</v>
      </c>
      <c r="AP3" s="19">
        <f t="shared" si="0"/>
        <v>79254335.819999978</v>
      </c>
      <c r="AQ3" s="13">
        <f t="shared" si="0"/>
        <v>333545095.29999995</v>
      </c>
      <c r="AR3" s="14">
        <f t="shared" si="0"/>
        <v>344845916.6000002</v>
      </c>
      <c r="AS3" s="24">
        <f t="shared" si="0"/>
        <v>-11300821.300000003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878</v>
      </c>
      <c r="E4" t="s">
        <v>2537</v>
      </c>
      <c r="F4">
        <v>200598.05</v>
      </c>
      <c r="G4">
        <v>0</v>
      </c>
      <c r="H4">
        <v>92633.11</v>
      </c>
      <c r="I4">
        <v>0</v>
      </c>
      <c r="J4">
        <v>133187.72</v>
      </c>
      <c r="K4">
        <v>326767.32</v>
      </c>
      <c r="O4">
        <v>21740</v>
      </c>
      <c r="R4">
        <v>0</v>
      </c>
      <c r="U4">
        <v>-1192404.3600000001</v>
      </c>
      <c r="V4">
        <v>2193223.69</v>
      </c>
      <c r="Y4">
        <v>742997.68</v>
      </c>
      <c r="Z4">
        <v>262890</v>
      </c>
      <c r="AA4">
        <v>686.49</v>
      </c>
      <c r="AC4">
        <v>1217890</v>
      </c>
      <c r="AF4">
        <v>1599028</v>
      </c>
      <c r="AG4">
        <v>7820</v>
      </c>
      <c r="AH4">
        <v>1952</v>
      </c>
      <c r="AI4">
        <v>802304.48</v>
      </c>
      <c r="AJ4">
        <v>35336.82</v>
      </c>
      <c r="AL4">
        <v>47396</v>
      </c>
      <c r="AN4" s="59">
        <f>SUM(F4:I4)</f>
        <v>293231.15999999997</v>
      </c>
      <c r="AO4" s="29">
        <f>SUM(N4:R4)</f>
        <v>21740</v>
      </c>
      <c r="AP4" s="19">
        <f>AN4-AO4</f>
        <v>271491.15999999997</v>
      </c>
      <c r="AQ4" s="13">
        <f>SUM(W4:AE4)</f>
        <v>2224464.17</v>
      </c>
      <c r="AR4" s="14">
        <f t="shared" ref="AR4:AR35" si="1">SUM(AF4:AM4)</f>
        <v>2493837.2999999998</v>
      </c>
      <c r="AS4" s="24">
        <f>AQ4-AR4</f>
        <v>-269373.12999999989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879</v>
      </c>
      <c r="E5" t="s">
        <v>2538</v>
      </c>
      <c r="F5">
        <v>602717.87</v>
      </c>
      <c r="G5">
        <v>0</v>
      </c>
      <c r="H5">
        <v>57850.34</v>
      </c>
      <c r="J5">
        <v>845226.67</v>
      </c>
      <c r="K5">
        <v>1048640.8600000001</v>
      </c>
      <c r="O5">
        <v>21560</v>
      </c>
      <c r="R5">
        <v>1760</v>
      </c>
      <c r="U5">
        <v>1513191.33</v>
      </c>
      <c r="V5">
        <v>1265427.9099999999</v>
      </c>
      <c r="Y5">
        <v>752318.46</v>
      </c>
      <c r="Z5">
        <v>313260</v>
      </c>
      <c r="AA5">
        <v>1441.6</v>
      </c>
      <c r="AC5">
        <v>1069530</v>
      </c>
      <c r="AE5">
        <v>324640</v>
      </c>
      <c r="AF5">
        <v>1614285.91</v>
      </c>
      <c r="AG5">
        <v>7260</v>
      </c>
      <c r="AH5">
        <v>15336</v>
      </c>
      <c r="AI5">
        <v>1018754.07</v>
      </c>
      <c r="AJ5">
        <v>13207.58</v>
      </c>
      <c r="AL5">
        <v>39850</v>
      </c>
      <c r="AN5" s="59">
        <f t="shared" ref="AN5:AN68" si="2">SUM(F5:I5)</f>
        <v>660568.21</v>
      </c>
      <c r="AO5" s="29">
        <f t="shared" ref="AO5:AO68" si="3">SUM(N5:R5)</f>
        <v>23320</v>
      </c>
      <c r="AP5" s="19">
        <f t="shared" ref="AP5:AP68" si="4">AN5-AO5</f>
        <v>637248.21</v>
      </c>
      <c r="AQ5" s="13">
        <f t="shared" ref="AQ5:AQ68" si="5">SUM(W5:AE5)</f>
        <v>2461190.06</v>
      </c>
      <c r="AR5" s="14">
        <f t="shared" si="1"/>
        <v>2708693.56</v>
      </c>
      <c r="AS5" s="24">
        <f t="shared" ref="AS5:AS61" si="6">AQ5-AR5</f>
        <v>-247503.5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880</v>
      </c>
      <c r="E6" t="s">
        <v>2539</v>
      </c>
      <c r="F6">
        <v>406315.32</v>
      </c>
      <c r="G6">
        <v>0</v>
      </c>
      <c r="H6">
        <v>101945.35</v>
      </c>
      <c r="J6">
        <v>979680.09</v>
      </c>
      <c r="K6">
        <v>866996.05</v>
      </c>
      <c r="N6">
        <v>3000</v>
      </c>
      <c r="O6">
        <v>19240</v>
      </c>
      <c r="R6">
        <v>362.22</v>
      </c>
      <c r="U6">
        <v>-1078965.3899999999</v>
      </c>
      <c r="V6">
        <v>3482828.65</v>
      </c>
      <c r="Y6">
        <v>747923.35</v>
      </c>
      <c r="Z6">
        <v>288100</v>
      </c>
      <c r="AA6">
        <v>675.83</v>
      </c>
      <c r="AC6">
        <v>1453720</v>
      </c>
      <c r="AF6">
        <v>1617656</v>
      </c>
      <c r="AG6">
        <v>7120</v>
      </c>
      <c r="AH6">
        <v>4168</v>
      </c>
      <c r="AI6">
        <v>906193.74</v>
      </c>
      <c r="AJ6">
        <v>12755.11</v>
      </c>
      <c r="AL6">
        <v>14055</v>
      </c>
      <c r="AN6" s="59">
        <f t="shared" si="2"/>
        <v>508260.67000000004</v>
      </c>
      <c r="AO6" s="29">
        <f t="shared" si="3"/>
        <v>22602.22</v>
      </c>
      <c r="AP6" s="19">
        <f t="shared" si="4"/>
        <v>485658.45000000007</v>
      </c>
      <c r="AQ6" s="13">
        <f t="shared" si="5"/>
        <v>2490419.1799999997</v>
      </c>
      <c r="AR6" s="14">
        <f t="shared" si="1"/>
        <v>2561947.85</v>
      </c>
      <c r="AS6" s="24">
        <f t="shared" si="6"/>
        <v>-71528.670000000391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881</v>
      </c>
      <c r="E7" t="s">
        <v>2540</v>
      </c>
      <c r="F7">
        <v>588244.46</v>
      </c>
      <c r="G7">
        <v>0</v>
      </c>
      <c r="H7">
        <v>25726.09</v>
      </c>
      <c r="J7">
        <v>140762.23000000001</v>
      </c>
      <c r="K7">
        <v>619903.23</v>
      </c>
      <c r="N7">
        <v>3000</v>
      </c>
      <c r="O7">
        <v>28190.3</v>
      </c>
      <c r="R7">
        <v>1973</v>
      </c>
      <c r="S7">
        <v>3585</v>
      </c>
      <c r="U7">
        <v>-2417022.9700000002</v>
      </c>
      <c r="V7">
        <v>3940312</v>
      </c>
      <c r="Y7">
        <v>739205.11</v>
      </c>
      <c r="Z7">
        <v>471554</v>
      </c>
      <c r="AA7">
        <v>1723.64</v>
      </c>
      <c r="AC7">
        <v>928770</v>
      </c>
      <c r="AE7">
        <v>1785</v>
      </c>
      <c r="AF7">
        <v>1062770</v>
      </c>
      <c r="AG7">
        <v>48436</v>
      </c>
      <c r="AI7">
        <v>1179139.3899999999</v>
      </c>
      <c r="AJ7">
        <v>18093.68</v>
      </c>
      <c r="AL7">
        <v>20000</v>
      </c>
      <c r="AN7" s="59">
        <f t="shared" si="2"/>
        <v>613970.54999999993</v>
      </c>
      <c r="AO7" s="29">
        <f t="shared" si="3"/>
        <v>33163.300000000003</v>
      </c>
      <c r="AP7" s="19">
        <f t="shared" si="4"/>
        <v>580807.24999999988</v>
      </c>
      <c r="AQ7" s="13">
        <f t="shared" si="5"/>
        <v>2143037.75</v>
      </c>
      <c r="AR7" s="14">
        <f t="shared" si="1"/>
        <v>2328439.0699999998</v>
      </c>
      <c r="AS7" s="24">
        <f t="shared" si="6"/>
        <v>-185401.31999999983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882</v>
      </c>
      <c r="E8" t="s">
        <v>2541</v>
      </c>
      <c r="F8">
        <v>270771.90000000002</v>
      </c>
      <c r="G8">
        <v>0</v>
      </c>
      <c r="H8">
        <v>73607.78</v>
      </c>
      <c r="J8">
        <v>260904.86</v>
      </c>
      <c r="K8">
        <v>583116.56999999995</v>
      </c>
      <c r="M8">
        <v>194900</v>
      </c>
      <c r="N8">
        <v>2500</v>
      </c>
      <c r="O8">
        <v>16240</v>
      </c>
      <c r="R8">
        <v>1658.2</v>
      </c>
      <c r="U8">
        <v>-1280438.1000000001</v>
      </c>
      <c r="V8">
        <v>2735240.51</v>
      </c>
      <c r="Y8">
        <v>596042.87</v>
      </c>
      <c r="Z8">
        <v>338840</v>
      </c>
      <c r="AA8">
        <v>875.59</v>
      </c>
      <c r="AC8">
        <v>1440840</v>
      </c>
      <c r="AF8">
        <v>1574543.89</v>
      </c>
      <c r="AG8">
        <v>13030</v>
      </c>
      <c r="AH8">
        <v>6668</v>
      </c>
      <c r="AI8">
        <v>848867.17</v>
      </c>
      <c r="AJ8">
        <v>25388.9</v>
      </c>
      <c r="AN8" s="59">
        <f t="shared" si="2"/>
        <v>344379.68000000005</v>
      </c>
      <c r="AO8" s="29">
        <f t="shared" si="3"/>
        <v>20398.2</v>
      </c>
      <c r="AP8" s="19">
        <f t="shared" si="4"/>
        <v>323981.48000000004</v>
      </c>
      <c r="AQ8" s="13">
        <f t="shared" si="5"/>
        <v>2376598.46</v>
      </c>
      <c r="AR8" s="14">
        <f t="shared" si="1"/>
        <v>2468497.96</v>
      </c>
      <c r="AS8" s="24">
        <f t="shared" si="6"/>
        <v>-91899.5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883</v>
      </c>
      <c r="E9" t="s">
        <v>2542</v>
      </c>
      <c r="F9">
        <v>600748.6</v>
      </c>
      <c r="G9">
        <v>0</v>
      </c>
      <c r="H9">
        <v>333861.71000000002</v>
      </c>
      <c r="J9">
        <v>746547.62</v>
      </c>
      <c r="K9">
        <v>1304080.19</v>
      </c>
      <c r="O9">
        <v>12000</v>
      </c>
      <c r="R9">
        <v>2311.21</v>
      </c>
      <c r="U9">
        <v>848370.88</v>
      </c>
      <c r="V9">
        <v>2266802.89</v>
      </c>
      <c r="Y9">
        <v>522491.9</v>
      </c>
      <c r="Z9">
        <v>284608</v>
      </c>
      <c r="AA9">
        <v>1418.21</v>
      </c>
      <c r="AC9">
        <v>592280</v>
      </c>
      <c r="AF9">
        <v>724077</v>
      </c>
      <c r="AG9">
        <v>10018</v>
      </c>
      <c r="AI9">
        <v>763329.37</v>
      </c>
      <c r="AJ9">
        <v>36670.6</v>
      </c>
      <c r="AL9">
        <v>10950</v>
      </c>
      <c r="AN9" s="59">
        <f t="shared" si="2"/>
        <v>934610.31</v>
      </c>
      <c r="AO9" s="29">
        <f t="shared" si="3"/>
        <v>14311.21</v>
      </c>
      <c r="AP9" s="19">
        <f t="shared" si="4"/>
        <v>920299.10000000009</v>
      </c>
      <c r="AQ9" s="13">
        <f t="shared" si="5"/>
        <v>1400798.1099999999</v>
      </c>
      <c r="AR9" s="14">
        <f t="shared" si="1"/>
        <v>1545044.9700000002</v>
      </c>
      <c r="AS9" s="24">
        <f t="shared" si="6"/>
        <v>-144246.86000000034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884</v>
      </c>
      <c r="E10" t="s">
        <v>2543</v>
      </c>
      <c r="F10">
        <v>585899.48</v>
      </c>
      <c r="G10">
        <v>0</v>
      </c>
      <c r="H10">
        <v>81019.509999999995</v>
      </c>
      <c r="J10">
        <v>925105.18</v>
      </c>
      <c r="K10">
        <v>302055.49</v>
      </c>
      <c r="O10">
        <v>27707</v>
      </c>
      <c r="R10">
        <v>1483</v>
      </c>
      <c r="U10">
        <v>-705385.86</v>
      </c>
      <c r="V10">
        <v>2678016.84</v>
      </c>
      <c r="Y10">
        <v>618547.79</v>
      </c>
      <c r="Z10">
        <v>438564</v>
      </c>
      <c r="AA10">
        <v>2178.15</v>
      </c>
      <c r="AC10">
        <v>829600</v>
      </c>
      <c r="AF10">
        <v>986581</v>
      </c>
      <c r="AG10">
        <v>5528</v>
      </c>
      <c r="AI10">
        <v>936871.13</v>
      </c>
      <c r="AJ10">
        <v>33851.129999999997</v>
      </c>
      <c r="AL10">
        <v>33800</v>
      </c>
      <c r="AN10" s="59">
        <f t="shared" si="2"/>
        <v>666918.99</v>
      </c>
      <c r="AO10" s="29">
        <f t="shared" si="3"/>
        <v>29190</v>
      </c>
      <c r="AP10" s="19">
        <f t="shared" si="4"/>
        <v>637728.99</v>
      </c>
      <c r="AQ10" s="13">
        <f t="shared" si="5"/>
        <v>1888889.94</v>
      </c>
      <c r="AR10" s="14">
        <f t="shared" si="1"/>
        <v>1996631.2599999998</v>
      </c>
      <c r="AS10" s="24">
        <f t="shared" si="6"/>
        <v>-107741.31999999983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885</v>
      </c>
      <c r="E11" t="s">
        <v>2544</v>
      </c>
      <c r="F11">
        <v>454733.83</v>
      </c>
      <c r="G11">
        <v>0</v>
      </c>
      <c r="H11">
        <v>189292.24</v>
      </c>
      <c r="J11">
        <v>193191.62</v>
      </c>
      <c r="K11">
        <v>344193.69</v>
      </c>
      <c r="O11">
        <v>22740</v>
      </c>
      <c r="R11">
        <v>3004.34</v>
      </c>
      <c r="U11">
        <v>-476423.43</v>
      </c>
      <c r="V11">
        <v>1804328.64</v>
      </c>
      <c r="Y11">
        <v>677223.59</v>
      </c>
      <c r="Z11">
        <v>313266.99</v>
      </c>
      <c r="AA11">
        <v>242.56</v>
      </c>
      <c r="AB11">
        <v>1</v>
      </c>
      <c r="AC11">
        <v>586350</v>
      </c>
      <c r="AF11">
        <v>838520</v>
      </c>
      <c r="AG11">
        <v>8560</v>
      </c>
      <c r="AH11">
        <v>4504</v>
      </c>
      <c r="AI11">
        <v>754237.12</v>
      </c>
      <c r="AJ11">
        <v>122216.19</v>
      </c>
      <c r="AL11">
        <v>21285</v>
      </c>
      <c r="AN11" s="59">
        <f t="shared" si="2"/>
        <v>644026.07000000007</v>
      </c>
      <c r="AO11" s="29">
        <f t="shared" si="3"/>
        <v>25744.34</v>
      </c>
      <c r="AP11" s="19">
        <f t="shared" si="4"/>
        <v>618281.7300000001</v>
      </c>
      <c r="AQ11" s="13">
        <f t="shared" si="5"/>
        <v>1577084.1400000001</v>
      </c>
      <c r="AR11" s="14">
        <f t="shared" si="1"/>
        <v>1749322.31</v>
      </c>
      <c r="AS11" s="24">
        <f t="shared" si="6"/>
        <v>-172238.16999999993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886</v>
      </c>
      <c r="E12" t="s">
        <v>2545</v>
      </c>
      <c r="F12">
        <v>327052.12</v>
      </c>
      <c r="G12">
        <v>0</v>
      </c>
      <c r="H12">
        <v>165778.79</v>
      </c>
      <c r="J12">
        <v>208766.17</v>
      </c>
      <c r="K12">
        <v>266143.96000000002</v>
      </c>
      <c r="O12">
        <v>14560</v>
      </c>
      <c r="R12">
        <v>1922.7</v>
      </c>
      <c r="U12">
        <v>645956.31000000006</v>
      </c>
      <c r="V12">
        <v>667029.63</v>
      </c>
      <c r="Y12">
        <v>792910.07</v>
      </c>
      <c r="Z12">
        <v>369760</v>
      </c>
      <c r="AA12">
        <v>1578.71</v>
      </c>
      <c r="AC12">
        <v>922570</v>
      </c>
      <c r="AF12">
        <v>1084396.3700000001</v>
      </c>
      <c r="AG12">
        <v>1104</v>
      </c>
      <c r="AH12">
        <v>5504</v>
      </c>
      <c r="AI12">
        <v>1260352.1399999999</v>
      </c>
      <c r="AJ12">
        <v>67189.87</v>
      </c>
      <c r="AL12">
        <v>30000</v>
      </c>
      <c r="AN12" s="59">
        <f t="shared" si="2"/>
        <v>492830.91000000003</v>
      </c>
      <c r="AO12" s="29">
        <f t="shared" si="3"/>
        <v>16482.7</v>
      </c>
      <c r="AP12" s="19">
        <f t="shared" si="4"/>
        <v>476348.21</v>
      </c>
      <c r="AQ12" s="13">
        <f t="shared" si="5"/>
        <v>2086818.7799999998</v>
      </c>
      <c r="AR12" s="14">
        <f t="shared" si="1"/>
        <v>2448546.38</v>
      </c>
      <c r="AS12" s="24">
        <f t="shared" si="6"/>
        <v>-361727.60000000009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887</v>
      </c>
      <c r="E13" t="s">
        <v>2546</v>
      </c>
      <c r="F13">
        <v>130230.06</v>
      </c>
      <c r="G13">
        <v>0</v>
      </c>
      <c r="H13">
        <v>248449.52</v>
      </c>
      <c r="J13">
        <v>3</v>
      </c>
      <c r="K13">
        <v>887986.52</v>
      </c>
      <c r="O13">
        <v>13740</v>
      </c>
      <c r="R13">
        <v>750.79</v>
      </c>
      <c r="U13">
        <v>784356.28</v>
      </c>
      <c r="V13">
        <v>818351.54</v>
      </c>
      <c r="Y13">
        <v>742900.56</v>
      </c>
      <c r="Z13">
        <v>449006</v>
      </c>
      <c r="AA13">
        <v>860.11</v>
      </c>
      <c r="AC13">
        <v>1363680</v>
      </c>
      <c r="AF13">
        <v>1525090</v>
      </c>
      <c r="AG13">
        <v>11800</v>
      </c>
      <c r="AH13">
        <v>9840</v>
      </c>
      <c r="AI13">
        <v>1126252.52</v>
      </c>
      <c r="AJ13">
        <v>103993.66</v>
      </c>
      <c r="AL13">
        <v>130000</v>
      </c>
      <c r="AN13" s="59">
        <f t="shared" si="2"/>
        <v>378679.57999999996</v>
      </c>
      <c r="AO13" s="29">
        <f t="shared" si="3"/>
        <v>14490.79</v>
      </c>
      <c r="AP13" s="19">
        <f t="shared" si="4"/>
        <v>364188.79</v>
      </c>
      <c r="AQ13" s="13">
        <f t="shared" si="5"/>
        <v>2556446.67</v>
      </c>
      <c r="AR13" s="14">
        <f t="shared" si="1"/>
        <v>2906976.18</v>
      </c>
      <c r="AS13" s="24">
        <f t="shared" si="6"/>
        <v>-350529.51000000024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888</v>
      </c>
      <c r="E14" t="s">
        <v>2547</v>
      </c>
      <c r="F14">
        <v>352248.11</v>
      </c>
      <c r="G14">
        <v>0</v>
      </c>
      <c r="H14">
        <v>166710.06</v>
      </c>
      <c r="J14">
        <v>562422.82999999996</v>
      </c>
      <c r="K14">
        <v>192786.35</v>
      </c>
      <c r="O14">
        <v>22740</v>
      </c>
      <c r="R14">
        <v>300</v>
      </c>
      <c r="U14">
        <v>-2664768.37</v>
      </c>
      <c r="V14">
        <v>3873985.05</v>
      </c>
      <c r="Y14">
        <v>555775.73</v>
      </c>
      <c r="Z14">
        <v>665668</v>
      </c>
      <c r="AA14">
        <v>1345.68</v>
      </c>
      <c r="AC14">
        <v>1553420</v>
      </c>
      <c r="AF14">
        <v>1651320</v>
      </c>
      <c r="AG14">
        <v>6760</v>
      </c>
      <c r="AH14">
        <v>1852</v>
      </c>
      <c r="AI14">
        <v>1066786</v>
      </c>
      <c r="AJ14">
        <v>7580.74</v>
      </c>
      <c r="AN14" s="59">
        <f t="shared" si="2"/>
        <v>518958.17</v>
      </c>
      <c r="AO14" s="29">
        <f t="shared" si="3"/>
        <v>23040</v>
      </c>
      <c r="AP14" s="19">
        <f t="shared" si="4"/>
        <v>495918.17</v>
      </c>
      <c r="AQ14" s="13">
        <f t="shared" si="5"/>
        <v>2776209.41</v>
      </c>
      <c r="AR14" s="14">
        <f t="shared" si="1"/>
        <v>2734298.74</v>
      </c>
      <c r="AS14" s="24">
        <f t="shared" si="6"/>
        <v>41910.669999999925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889</v>
      </c>
      <c r="E15" t="s">
        <v>2548</v>
      </c>
      <c r="F15">
        <v>457840.5</v>
      </c>
      <c r="G15">
        <v>0</v>
      </c>
      <c r="H15">
        <v>156657.22</v>
      </c>
      <c r="J15">
        <v>1420736.95</v>
      </c>
      <c r="K15">
        <v>437167.73</v>
      </c>
      <c r="N15">
        <v>0</v>
      </c>
      <c r="O15">
        <v>22546.26</v>
      </c>
      <c r="R15">
        <v>2596.09</v>
      </c>
      <c r="U15">
        <v>704966.77</v>
      </c>
      <c r="V15">
        <v>2037072.22</v>
      </c>
      <c r="Y15">
        <v>814518.36</v>
      </c>
      <c r="Z15">
        <v>414802</v>
      </c>
      <c r="AA15">
        <v>1049.74</v>
      </c>
      <c r="AC15">
        <v>1811350</v>
      </c>
      <c r="AF15">
        <v>1929638</v>
      </c>
      <c r="AG15">
        <v>5000</v>
      </c>
      <c r="AH15">
        <v>796</v>
      </c>
      <c r="AI15">
        <v>1264785.1499999999</v>
      </c>
      <c r="AJ15">
        <v>126279.89</v>
      </c>
      <c r="AL15">
        <v>10000</v>
      </c>
      <c r="AN15" s="59">
        <f t="shared" si="2"/>
        <v>614497.72</v>
      </c>
      <c r="AO15" s="29">
        <f t="shared" si="3"/>
        <v>25142.35</v>
      </c>
      <c r="AP15" s="19">
        <f t="shared" si="4"/>
        <v>589355.37</v>
      </c>
      <c r="AQ15" s="13">
        <f t="shared" si="5"/>
        <v>3041720.0999999996</v>
      </c>
      <c r="AR15" s="14">
        <f t="shared" si="1"/>
        <v>3336499.04</v>
      </c>
      <c r="AS15" s="24">
        <f t="shared" si="6"/>
        <v>-294778.94000000041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890</v>
      </c>
      <c r="E16" t="s">
        <v>2549</v>
      </c>
      <c r="F16">
        <v>324103.90000000002</v>
      </c>
      <c r="G16">
        <v>40700</v>
      </c>
      <c r="H16">
        <v>45057.87</v>
      </c>
      <c r="J16">
        <v>1</v>
      </c>
      <c r="K16">
        <v>382624.02</v>
      </c>
      <c r="O16">
        <v>18740</v>
      </c>
      <c r="U16">
        <v>-1854639.9</v>
      </c>
      <c r="V16">
        <v>2706524.69</v>
      </c>
      <c r="Y16">
        <v>524396.07999999996</v>
      </c>
      <c r="Z16">
        <v>368654</v>
      </c>
      <c r="AA16">
        <v>566.6</v>
      </c>
      <c r="AC16">
        <v>1581410</v>
      </c>
      <c r="AF16">
        <v>1691749</v>
      </c>
      <c r="AG16">
        <v>5000</v>
      </c>
      <c r="AI16">
        <v>753728.27</v>
      </c>
      <c r="AJ16">
        <v>92687.41</v>
      </c>
      <c r="AL16">
        <v>10000</v>
      </c>
      <c r="AN16" s="59">
        <f t="shared" si="2"/>
        <v>409861.77</v>
      </c>
      <c r="AO16" s="29">
        <f t="shared" si="3"/>
        <v>18740</v>
      </c>
      <c r="AP16" s="19">
        <f t="shared" si="4"/>
        <v>391121.77</v>
      </c>
      <c r="AQ16" s="13">
        <f t="shared" si="5"/>
        <v>2475026.6799999997</v>
      </c>
      <c r="AR16" s="14">
        <f t="shared" si="1"/>
        <v>2553164.6800000002</v>
      </c>
      <c r="AS16" s="24">
        <f t="shared" si="6"/>
        <v>-78138.000000000466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891</v>
      </c>
      <c r="E17" t="s">
        <v>2550</v>
      </c>
      <c r="F17">
        <v>115325.82</v>
      </c>
      <c r="G17">
        <v>0</v>
      </c>
      <c r="H17">
        <v>278847.59999999998</v>
      </c>
      <c r="J17">
        <v>2479594.12</v>
      </c>
      <c r="K17">
        <v>1313434.1299999999</v>
      </c>
      <c r="N17">
        <v>3060</v>
      </c>
      <c r="O17">
        <v>35992</v>
      </c>
      <c r="R17">
        <v>1667.91</v>
      </c>
      <c r="U17">
        <v>3624883.85</v>
      </c>
      <c r="V17">
        <v>865508.28</v>
      </c>
      <c r="Y17">
        <v>914263.65</v>
      </c>
      <c r="Z17">
        <v>221984.15</v>
      </c>
      <c r="AA17">
        <v>197.62</v>
      </c>
      <c r="AC17">
        <v>1218950</v>
      </c>
      <c r="AF17">
        <v>1473874</v>
      </c>
      <c r="AG17">
        <v>6200</v>
      </c>
      <c r="AH17">
        <v>6448</v>
      </c>
      <c r="AI17">
        <v>857213.53</v>
      </c>
      <c r="AJ17">
        <v>347378.26</v>
      </c>
      <c r="AL17">
        <v>8192</v>
      </c>
      <c r="AN17" s="59">
        <f t="shared" si="2"/>
        <v>394173.42</v>
      </c>
      <c r="AO17" s="29">
        <f t="shared" si="3"/>
        <v>40719.910000000003</v>
      </c>
      <c r="AP17" s="19">
        <f t="shared" si="4"/>
        <v>353453.51</v>
      </c>
      <c r="AQ17" s="13">
        <f t="shared" si="5"/>
        <v>2355395.42</v>
      </c>
      <c r="AR17" s="14">
        <f t="shared" si="1"/>
        <v>2699305.79</v>
      </c>
      <c r="AS17" s="24">
        <f t="shared" si="6"/>
        <v>-343910.37000000011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892</v>
      </c>
      <c r="E18" t="s">
        <v>2551</v>
      </c>
      <c r="F18">
        <v>164086.9</v>
      </c>
      <c r="G18">
        <v>0</v>
      </c>
      <c r="H18">
        <v>54886.37</v>
      </c>
      <c r="J18">
        <v>-11296.38</v>
      </c>
      <c r="K18">
        <v>284550.58</v>
      </c>
      <c r="O18">
        <v>28695</v>
      </c>
      <c r="R18">
        <v>735</v>
      </c>
      <c r="U18">
        <v>-1619800.39</v>
      </c>
      <c r="V18">
        <v>2831701.19</v>
      </c>
      <c r="Y18">
        <v>568722.05000000005</v>
      </c>
      <c r="Z18">
        <v>87000</v>
      </c>
      <c r="AA18">
        <v>1008.27</v>
      </c>
      <c r="AC18">
        <v>1517780</v>
      </c>
      <c r="AF18">
        <v>1685837</v>
      </c>
      <c r="AG18">
        <v>16150</v>
      </c>
      <c r="AH18">
        <v>10688</v>
      </c>
      <c r="AI18">
        <v>1170963.58</v>
      </c>
      <c r="AJ18">
        <v>9375.07</v>
      </c>
      <c r="AL18">
        <v>30600</v>
      </c>
      <c r="AN18" s="59">
        <f t="shared" si="2"/>
        <v>218973.27</v>
      </c>
      <c r="AO18" s="29">
        <f t="shared" si="3"/>
        <v>29430</v>
      </c>
      <c r="AP18" s="19">
        <f t="shared" si="4"/>
        <v>189543.27</v>
      </c>
      <c r="AQ18" s="13">
        <f t="shared" si="5"/>
        <v>2174510.3200000003</v>
      </c>
      <c r="AR18" s="14">
        <f t="shared" si="1"/>
        <v>2923613.65</v>
      </c>
      <c r="AS18" s="24">
        <f t="shared" si="6"/>
        <v>-749103.32999999961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893</v>
      </c>
      <c r="E19" t="s">
        <v>2552</v>
      </c>
      <c r="F19">
        <v>290597.40999999997</v>
      </c>
      <c r="G19">
        <v>0</v>
      </c>
      <c r="H19">
        <v>64070.75</v>
      </c>
      <c r="J19">
        <v>1470803.77</v>
      </c>
      <c r="K19">
        <v>471973.67</v>
      </c>
      <c r="O19">
        <v>14740</v>
      </c>
      <c r="R19">
        <v>2447</v>
      </c>
      <c r="U19">
        <v>-2367239.27</v>
      </c>
      <c r="V19">
        <v>5546813.3099999996</v>
      </c>
      <c r="Y19">
        <v>944843.96</v>
      </c>
      <c r="Z19">
        <v>91800</v>
      </c>
      <c r="AA19">
        <v>1233.9000000000001</v>
      </c>
      <c r="AC19">
        <v>530640</v>
      </c>
      <c r="AF19">
        <v>1000146</v>
      </c>
      <c r="AG19">
        <v>29520</v>
      </c>
      <c r="AH19">
        <v>6152</v>
      </c>
      <c r="AI19">
        <v>1207569.45</v>
      </c>
      <c r="AJ19">
        <v>193845.85</v>
      </c>
      <c r="AL19">
        <v>30600</v>
      </c>
      <c r="AN19" s="59">
        <f t="shared" si="2"/>
        <v>354668.16</v>
      </c>
      <c r="AO19" s="29">
        <f t="shared" si="3"/>
        <v>17187</v>
      </c>
      <c r="AP19" s="19">
        <f t="shared" si="4"/>
        <v>337481.16</v>
      </c>
      <c r="AQ19" s="13">
        <f t="shared" si="5"/>
        <v>1568517.8599999999</v>
      </c>
      <c r="AR19" s="14">
        <f t="shared" si="1"/>
        <v>2467833.3000000003</v>
      </c>
      <c r="AS19" s="24">
        <f t="shared" si="6"/>
        <v>-899315.44000000041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894</v>
      </c>
      <c r="E20" t="s">
        <v>2553</v>
      </c>
      <c r="F20">
        <v>241390.14</v>
      </c>
      <c r="G20">
        <v>5000</v>
      </c>
      <c r="H20">
        <v>156804.25</v>
      </c>
      <c r="I20">
        <v>564.41</v>
      </c>
      <c r="J20">
        <v>1117630.17</v>
      </c>
      <c r="K20">
        <v>712188.01</v>
      </c>
      <c r="O20">
        <v>20740</v>
      </c>
      <c r="R20">
        <v>10612</v>
      </c>
      <c r="U20">
        <v>1323771.8899999999</v>
      </c>
      <c r="V20">
        <v>1373222.93</v>
      </c>
      <c r="Y20">
        <v>858423.61</v>
      </c>
      <c r="AA20">
        <v>952.16</v>
      </c>
      <c r="AC20">
        <v>1053300</v>
      </c>
      <c r="AF20">
        <v>1394603.64</v>
      </c>
      <c r="AG20">
        <v>3070</v>
      </c>
      <c r="AH20">
        <v>39976</v>
      </c>
      <c r="AI20">
        <v>785271.39</v>
      </c>
      <c r="AJ20">
        <v>184524.58</v>
      </c>
      <c r="AN20" s="59">
        <f t="shared" si="2"/>
        <v>403758.8</v>
      </c>
      <c r="AO20" s="29">
        <f t="shared" si="3"/>
        <v>31352</v>
      </c>
      <c r="AP20" s="19">
        <f t="shared" si="4"/>
        <v>372406.8</v>
      </c>
      <c r="AQ20" s="13">
        <f t="shared" si="5"/>
        <v>1912675.77</v>
      </c>
      <c r="AR20" s="14">
        <f t="shared" si="1"/>
        <v>2407445.61</v>
      </c>
      <c r="AS20" s="24">
        <f t="shared" si="6"/>
        <v>-494769.83999999985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895</v>
      </c>
      <c r="E21" t="s">
        <v>2554</v>
      </c>
      <c r="F21">
        <v>162103.79</v>
      </c>
      <c r="G21">
        <v>36000</v>
      </c>
      <c r="H21">
        <v>191346.77</v>
      </c>
      <c r="J21">
        <v>1740669.93</v>
      </c>
      <c r="K21">
        <v>389567.54</v>
      </c>
      <c r="O21">
        <v>22740</v>
      </c>
      <c r="R21">
        <v>557.71</v>
      </c>
      <c r="S21">
        <v>3585</v>
      </c>
      <c r="U21">
        <v>2230020.91</v>
      </c>
      <c r="V21">
        <v>466379.49</v>
      </c>
      <c r="Y21">
        <v>931416.43</v>
      </c>
      <c r="Z21">
        <v>380</v>
      </c>
      <c r="AA21">
        <v>336.45</v>
      </c>
      <c r="AC21">
        <v>929460</v>
      </c>
      <c r="AF21">
        <v>1017460</v>
      </c>
      <c r="AG21">
        <v>2500</v>
      </c>
      <c r="AH21">
        <v>7928</v>
      </c>
      <c r="AI21">
        <v>815306.16</v>
      </c>
      <c r="AJ21">
        <v>201993.8</v>
      </c>
      <c r="AL21">
        <v>20000</v>
      </c>
      <c r="AN21" s="59">
        <f t="shared" si="2"/>
        <v>389450.56</v>
      </c>
      <c r="AO21" s="29">
        <f t="shared" si="3"/>
        <v>23297.71</v>
      </c>
      <c r="AP21" s="19">
        <f t="shared" si="4"/>
        <v>366152.85</v>
      </c>
      <c r="AQ21" s="13">
        <f t="shared" si="5"/>
        <v>1861592.88</v>
      </c>
      <c r="AR21" s="14">
        <f t="shared" si="1"/>
        <v>2065187.9600000002</v>
      </c>
      <c r="AS21" s="24">
        <f t="shared" si="6"/>
        <v>-203595.08000000031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896</v>
      </c>
      <c r="E22" t="s">
        <v>2555</v>
      </c>
      <c r="F22">
        <v>428178.05</v>
      </c>
      <c r="G22">
        <v>0</v>
      </c>
      <c r="H22">
        <v>206827.32</v>
      </c>
      <c r="J22">
        <v>296957.76</v>
      </c>
      <c r="K22">
        <v>227395.79</v>
      </c>
      <c r="O22">
        <v>14740</v>
      </c>
      <c r="R22">
        <v>1657.7</v>
      </c>
      <c r="U22">
        <v>-545390.44999999995</v>
      </c>
      <c r="V22">
        <v>1804328.64</v>
      </c>
      <c r="Y22">
        <v>882256.88</v>
      </c>
      <c r="Z22">
        <v>100000.6</v>
      </c>
      <c r="AA22">
        <v>1483.19</v>
      </c>
      <c r="AC22">
        <v>716290</v>
      </c>
      <c r="AE22">
        <v>3585</v>
      </c>
      <c r="AF22">
        <v>1064385.99</v>
      </c>
      <c r="AG22">
        <v>576</v>
      </c>
      <c r="AH22">
        <v>5504</v>
      </c>
      <c r="AI22">
        <v>688168.76</v>
      </c>
      <c r="AJ22">
        <v>30957.89</v>
      </c>
      <c r="AL22">
        <v>30000</v>
      </c>
      <c r="AN22" s="59">
        <f t="shared" si="2"/>
        <v>635005.37</v>
      </c>
      <c r="AO22" s="29">
        <f t="shared" si="3"/>
        <v>16397.7</v>
      </c>
      <c r="AP22" s="19">
        <f t="shared" si="4"/>
        <v>618607.67000000004</v>
      </c>
      <c r="AQ22" s="13">
        <f t="shared" si="5"/>
        <v>1703615.67</v>
      </c>
      <c r="AR22" s="14">
        <f t="shared" si="1"/>
        <v>1819592.64</v>
      </c>
      <c r="AS22" s="24">
        <f t="shared" si="6"/>
        <v>-115976.96999999997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897</v>
      </c>
      <c r="E23" t="s">
        <v>2556</v>
      </c>
      <c r="F23">
        <v>406292.52</v>
      </c>
      <c r="G23">
        <v>0</v>
      </c>
      <c r="H23">
        <v>163776.79</v>
      </c>
      <c r="J23">
        <v>197671.08</v>
      </c>
      <c r="K23">
        <v>594596.09</v>
      </c>
      <c r="O23">
        <v>19740</v>
      </c>
      <c r="R23">
        <v>6335.08</v>
      </c>
      <c r="U23">
        <v>497676.93</v>
      </c>
      <c r="V23">
        <v>1601555.91</v>
      </c>
      <c r="Y23">
        <v>576896.23</v>
      </c>
      <c r="Z23">
        <v>461274</v>
      </c>
      <c r="AA23">
        <v>1839.01</v>
      </c>
      <c r="AC23">
        <v>1984500</v>
      </c>
      <c r="AF23">
        <v>2182738</v>
      </c>
      <c r="AG23">
        <v>5560</v>
      </c>
      <c r="AH23">
        <v>3302</v>
      </c>
      <c r="AI23">
        <v>1473155.5</v>
      </c>
      <c r="AJ23">
        <v>92725.18</v>
      </c>
      <c r="AL23">
        <v>30000</v>
      </c>
      <c r="AN23" s="59">
        <f t="shared" si="2"/>
        <v>570069.31000000006</v>
      </c>
      <c r="AO23" s="29">
        <f t="shared" si="3"/>
        <v>26075.08</v>
      </c>
      <c r="AP23" s="19">
        <f t="shared" si="4"/>
        <v>543994.2300000001</v>
      </c>
      <c r="AQ23" s="13">
        <f t="shared" si="5"/>
        <v>3024509.24</v>
      </c>
      <c r="AR23" s="14">
        <f t="shared" si="1"/>
        <v>3787480.68</v>
      </c>
      <c r="AS23" s="24">
        <f t="shared" si="6"/>
        <v>-762971.44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898</v>
      </c>
      <c r="E24" t="s">
        <v>2557</v>
      </c>
      <c r="F24">
        <v>263705.28999999998</v>
      </c>
      <c r="G24">
        <v>258</v>
      </c>
      <c r="H24">
        <v>120340.14</v>
      </c>
      <c r="J24">
        <v>29050.15</v>
      </c>
      <c r="K24">
        <v>508184.62</v>
      </c>
      <c r="O24">
        <v>16745.82</v>
      </c>
      <c r="R24">
        <v>8747.82</v>
      </c>
      <c r="U24">
        <v>-282005.19</v>
      </c>
      <c r="V24">
        <v>1188537.31</v>
      </c>
      <c r="Y24">
        <v>874685.24</v>
      </c>
      <c r="Z24">
        <v>551190</v>
      </c>
      <c r="AA24">
        <v>530.44000000000005</v>
      </c>
      <c r="AC24">
        <v>480990</v>
      </c>
      <c r="AF24">
        <v>742647</v>
      </c>
      <c r="AG24">
        <v>552</v>
      </c>
      <c r="AH24">
        <v>2500</v>
      </c>
      <c r="AI24">
        <v>1146464.8500000001</v>
      </c>
      <c r="AJ24">
        <v>25719.39</v>
      </c>
      <c r="AN24" s="59">
        <f t="shared" si="2"/>
        <v>384303.43</v>
      </c>
      <c r="AO24" s="29">
        <f t="shared" si="3"/>
        <v>25493.64</v>
      </c>
      <c r="AP24" s="19">
        <f t="shared" si="4"/>
        <v>358809.79</v>
      </c>
      <c r="AQ24" s="13">
        <f t="shared" si="5"/>
        <v>1907395.68</v>
      </c>
      <c r="AR24" s="14">
        <f t="shared" si="1"/>
        <v>1917883.24</v>
      </c>
      <c r="AS24" s="24">
        <f t="shared" si="6"/>
        <v>-10487.560000000056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899</v>
      </c>
      <c r="E25" t="s">
        <v>2558</v>
      </c>
      <c r="F25">
        <v>371620.98</v>
      </c>
      <c r="G25">
        <v>0</v>
      </c>
      <c r="H25">
        <v>44239.54</v>
      </c>
      <c r="J25">
        <v>631493.80000000005</v>
      </c>
      <c r="K25">
        <v>360842.02</v>
      </c>
      <c r="O25">
        <v>13740</v>
      </c>
      <c r="R25">
        <v>1048</v>
      </c>
      <c r="U25">
        <v>-1351228.92</v>
      </c>
      <c r="V25">
        <v>3378480.39</v>
      </c>
      <c r="Y25">
        <v>522563.14</v>
      </c>
      <c r="Z25">
        <v>96125</v>
      </c>
      <c r="AA25">
        <v>1710.01</v>
      </c>
      <c r="AC25">
        <v>738780</v>
      </c>
      <c r="AF25">
        <v>872811</v>
      </c>
      <c r="AG25">
        <v>47032</v>
      </c>
      <c r="AH25">
        <v>8900</v>
      </c>
      <c r="AI25">
        <v>927990.37</v>
      </c>
      <c r="AJ25">
        <v>16287.91</v>
      </c>
      <c r="AL25">
        <v>120000</v>
      </c>
      <c r="AN25" s="59">
        <f t="shared" si="2"/>
        <v>415860.51999999996</v>
      </c>
      <c r="AO25" s="29">
        <f t="shared" si="3"/>
        <v>14788</v>
      </c>
      <c r="AP25" s="19">
        <f t="shared" si="4"/>
        <v>401072.51999999996</v>
      </c>
      <c r="AQ25" s="13">
        <f t="shared" si="5"/>
        <v>1359178.15</v>
      </c>
      <c r="AR25" s="14">
        <f t="shared" si="1"/>
        <v>1993021.28</v>
      </c>
      <c r="AS25" s="24">
        <f t="shared" si="6"/>
        <v>-633843.13000000012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900</v>
      </c>
      <c r="E26" t="s">
        <v>2559</v>
      </c>
      <c r="F26">
        <v>186972.17</v>
      </c>
      <c r="G26">
        <v>0</v>
      </c>
      <c r="H26">
        <v>149178.60999999999</v>
      </c>
      <c r="J26">
        <v>3300032.43</v>
      </c>
      <c r="K26">
        <v>635691.43999999994</v>
      </c>
      <c r="O26">
        <v>14740</v>
      </c>
      <c r="R26">
        <v>667</v>
      </c>
      <c r="U26">
        <v>53006.07</v>
      </c>
      <c r="V26">
        <v>4652638.84</v>
      </c>
      <c r="Y26">
        <v>794885.57</v>
      </c>
      <c r="Z26">
        <v>765346</v>
      </c>
      <c r="AA26">
        <v>973.94</v>
      </c>
      <c r="AC26">
        <v>645110</v>
      </c>
      <c r="AE26">
        <v>1800</v>
      </c>
      <c r="AF26">
        <v>798679</v>
      </c>
      <c r="AG26">
        <v>11040</v>
      </c>
      <c r="AH26">
        <v>5464</v>
      </c>
      <c r="AI26">
        <v>1539631.4</v>
      </c>
      <c r="AJ26">
        <v>67838.37</v>
      </c>
      <c r="AL26">
        <v>234640</v>
      </c>
      <c r="AN26" s="59">
        <f t="shared" si="2"/>
        <v>336150.78</v>
      </c>
      <c r="AO26" s="29">
        <f t="shared" si="3"/>
        <v>15407</v>
      </c>
      <c r="AP26" s="19">
        <f t="shared" si="4"/>
        <v>320743.78000000003</v>
      </c>
      <c r="AQ26" s="13">
        <f t="shared" si="5"/>
        <v>2208115.5099999998</v>
      </c>
      <c r="AR26" s="14">
        <f t="shared" si="1"/>
        <v>2657292.77</v>
      </c>
      <c r="AS26" s="24">
        <f t="shared" si="6"/>
        <v>-449177.26000000024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901</v>
      </c>
      <c r="E27" t="s">
        <v>2560</v>
      </c>
      <c r="F27">
        <v>1200852.99</v>
      </c>
      <c r="G27">
        <v>0</v>
      </c>
      <c r="H27">
        <v>6268.75</v>
      </c>
      <c r="J27">
        <v>1432430.53</v>
      </c>
      <c r="K27">
        <v>138357.07999999999</v>
      </c>
      <c r="R27">
        <v>1358.39</v>
      </c>
      <c r="U27">
        <v>-1342918.45</v>
      </c>
      <c r="V27">
        <v>3908830.71</v>
      </c>
      <c r="Y27">
        <v>972775.07</v>
      </c>
      <c r="Z27">
        <v>1821255</v>
      </c>
      <c r="AA27">
        <v>5181.29</v>
      </c>
      <c r="AC27">
        <v>1943450</v>
      </c>
      <c r="AE27">
        <v>539853</v>
      </c>
      <c r="AF27">
        <v>2226555</v>
      </c>
      <c r="AH27">
        <v>16180</v>
      </c>
      <c r="AI27">
        <v>2508933.29</v>
      </c>
      <c r="AJ27">
        <v>320070.37</v>
      </c>
      <c r="AL27">
        <v>137</v>
      </c>
      <c r="AN27" s="59">
        <f t="shared" si="2"/>
        <v>1207121.74</v>
      </c>
      <c r="AO27" s="29">
        <f t="shared" si="3"/>
        <v>1358.39</v>
      </c>
      <c r="AP27" s="19">
        <f t="shared" si="4"/>
        <v>1205763.3500000001</v>
      </c>
      <c r="AQ27" s="13">
        <f t="shared" si="5"/>
        <v>5282514.3599999994</v>
      </c>
      <c r="AR27" s="14">
        <f t="shared" si="1"/>
        <v>5071875.66</v>
      </c>
      <c r="AS27" s="24">
        <f t="shared" si="6"/>
        <v>210638.69999999925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902</v>
      </c>
      <c r="E28" t="s">
        <v>2561</v>
      </c>
      <c r="F28">
        <v>677088.15</v>
      </c>
      <c r="G28">
        <v>0</v>
      </c>
      <c r="H28">
        <v>125334.38</v>
      </c>
      <c r="K28">
        <v>356324.55</v>
      </c>
      <c r="N28">
        <v>1057.05</v>
      </c>
      <c r="R28">
        <v>1428</v>
      </c>
      <c r="U28">
        <v>-1378875.32</v>
      </c>
      <c r="V28">
        <v>1729962.99</v>
      </c>
      <c r="X28">
        <v>772.99</v>
      </c>
      <c r="Y28">
        <v>2039605.24</v>
      </c>
      <c r="AA28">
        <v>31.31</v>
      </c>
      <c r="AC28">
        <v>1745150</v>
      </c>
      <c r="AF28">
        <v>1968245</v>
      </c>
      <c r="AG28">
        <v>8200</v>
      </c>
      <c r="AH28">
        <v>3520</v>
      </c>
      <c r="AI28">
        <v>938282.17</v>
      </c>
      <c r="AJ28">
        <v>62138.01</v>
      </c>
      <c r="AN28" s="59">
        <f t="shared" si="2"/>
        <v>802422.53</v>
      </c>
      <c r="AO28" s="29">
        <f t="shared" si="3"/>
        <v>2485.0500000000002</v>
      </c>
      <c r="AP28" s="19">
        <f t="shared" si="4"/>
        <v>799937.48</v>
      </c>
      <c r="AQ28" s="13">
        <f t="shared" si="5"/>
        <v>3785559.54</v>
      </c>
      <c r="AR28" s="14">
        <f t="shared" si="1"/>
        <v>2980385.1799999997</v>
      </c>
      <c r="AS28" s="24">
        <f t="shared" si="6"/>
        <v>805174.36000000034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903</v>
      </c>
      <c r="E29" t="s">
        <v>2562</v>
      </c>
      <c r="F29">
        <v>793212.48</v>
      </c>
      <c r="G29">
        <v>0</v>
      </c>
      <c r="H29">
        <v>81613.350000000006</v>
      </c>
      <c r="J29">
        <v>3213526.1</v>
      </c>
      <c r="K29">
        <v>990298.32</v>
      </c>
      <c r="P29">
        <v>341923.45</v>
      </c>
      <c r="R29">
        <v>10918.11</v>
      </c>
      <c r="U29">
        <v>2618559.2799999998</v>
      </c>
      <c r="V29">
        <v>2399403.2599999998</v>
      </c>
      <c r="X29">
        <v>7.71</v>
      </c>
      <c r="Y29">
        <v>921906.67</v>
      </c>
      <c r="Z29">
        <v>54685</v>
      </c>
      <c r="AA29">
        <v>3193.02</v>
      </c>
      <c r="AC29">
        <v>1926320</v>
      </c>
      <c r="AE29">
        <v>454280</v>
      </c>
      <c r="AF29">
        <v>2107716</v>
      </c>
      <c r="AH29">
        <v>24440</v>
      </c>
      <c r="AI29">
        <v>1414999.97</v>
      </c>
      <c r="AJ29">
        <v>105390.28</v>
      </c>
      <c r="AN29" s="59">
        <f t="shared" si="2"/>
        <v>874825.83</v>
      </c>
      <c r="AO29" s="29">
        <f t="shared" si="3"/>
        <v>352841.56</v>
      </c>
      <c r="AP29" s="19">
        <f t="shared" si="4"/>
        <v>521984.26999999996</v>
      </c>
      <c r="AQ29" s="13">
        <f t="shared" si="5"/>
        <v>3360392.4</v>
      </c>
      <c r="AR29" s="14">
        <f t="shared" si="1"/>
        <v>3652546.2499999995</v>
      </c>
      <c r="AS29" s="24">
        <f t="shared" si="6"/>
        <v>-292153.84999999963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904</v>
      </c>
      <c r="E30" t="s">
        <v>2563</v>
      </c>
      <c r="F30">
        <v>1303272.5900000001</v>
      </c>
      <c r="G30">
        <v>0</v>
      </c>
      <c r="H30">
        <v>1486235.21</v>
      </c>
      <c r="J30">
        <v>-169927.59</v>
      </c>
      <c r="K30">
        <v>1093233.48</v>
      </c>
      <c r="R30">
        <v>3049.54</v>
      </c>
      <c r="U30">
        <v>-192552.02</v>
      </c>
      <c r="V30">
        <v>2787489.35</v>
      </c>
      <c r="X30">
        <v>95.06</v>
      </c>
      <c r="Y30">
        <v>1753848.07</v>
      </c>
      <c r="Z30">
        <v>2644559</v>
      </c>
      <c r="AE30">
        <v>94492.83</v>
      </c>
      <c r="AF30">
        <v>371827</v>
      </c>
      <c r="AG30">
        <v>35128</v>
      </c>
      <c r="AI30">
        <v>2351710.13</v>
      </c>
      <c r="AJ30">
        <v>609190.01</v>
      </c>
      <c r="AK30">
        <v>10000</v>
      </c>
      <c r="AL30">
        <v>313</v>
      </c>
      <c r="AN30" s="59">
        <f t="shared" si="2"/>
        <v>2789507.8</v>
      </c>
      <c r="AO30" s="29">
        <f t="shared" si="3"/>
        <v>3049.54</v>
      </c>
      <c r="AP30" s="19">
        <f t="shared" si="4"/>
        <v>2786458.26</v>
      </c>
      <c r="AQ30" s="13">
        <f t="shared" si="5"/>
        <v>4492994.96</v>
      </c>
      <c r="AR30" s="14">
        <f t="shared" si="1"/>
        <v>3378168.1399999997</v>
      </c>
      <c r="AS30" s="24">
        <f t="shared" si="6"/>
        <v>1114826.8200000003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905</v>
      </c>
      <c r="E31" t="s">
        <v>2564</v>
      </c>
      <c r="F31">
        <v>400126.27</v>
      </c>
      <c r="G31">
        <v>0</v>
      </c>
      <c r="H31">
        <v>37186.870000000003</v>
      </c>
      <c r="J31">
        <v>1982003.96</v>
      </c>
      <c r="K31">
        <v>2094843.41</v>
      </c>
      <c r="O31">
        <v>100</v>
      </c>
      <c r="R31">
        <v>66337.89</v>
      </c>
      <c r="U31">
        <v>-661826.93999999994</v>
      </c>
      <c r="V31">
        <v>3676859.92</v>
      </c>
      <c r="Y31">
        <v>2032686.77</v>
      </c>
      <c r="AA31">
        <v>4031.21</v>
      </c>
      <c r="AE31">
        <v>2169100</v>
      </c>
      <c r="AF31">
        <v>540416.85</v>
      </c>
      <c r="AI31">
        <v>2075100.34</v>
      </c>
      <c r="AJ31">
        <v>157611.15</v>
      </c>
      <c r="AN31" s="59">
        <f t="shared" si="2"/>
        <v>437313.14</v>
      </c>
      <c r="AO31" s="29">
        <f t="shared" si="3"/>
        <v>66437.89</v>
      </c>
      <c r="AP31" s="19">
        <f t="shared" si="4"/>
        <v>370875.25</v>
      </c>
      <c r="AQ31" s="13">
        <f t="shared" si="5"/>
        <v>4205817.9800000004</v>
      </c>
      <c r="AR31" s="14">
        <f t="shared" si="1"/>
        <v>2773128.34</v>
      </c>
      <c r="AS31" s="24">
        <f t="shared" si="6"/>
        <v>1432689.6400000006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906</v>
      </c>
      <c r="E32" t="s">
        <v>2565</v>
      </c>
      <c r="F32">
        <v>399508.42</v>
      </c>
      <c r="G32">
        <v>5320</v>
      </c>
      <c r="H32">
        <v>124351.17</v>
      </c>
      <c r="J32">
        <v>1897669.01</v>
      </c>
      <c r="K32">
        <v>535477.48</v>
      </c>
      <c r="O32">
        <v>564.16</v>
      </c>
      <c r="R32">
        <v>4514.3999999999996</v>
      </c>
      <c r="U32">
        <v>1103357.3799999999</v>
      </c>
      <c r="V32">
        <v>1990284.18</v>
      </c>
      <c r="X32">
        <v>1484.9</v>
      </c>
      <c r="Y32">
        <v>921814.81</v>
      </c>
      <c r="Z32">
        <v>50000</v>
      </c>
      <c r="AE32">
        <v>586320</v>
      </c>
      <c r="AF32">
        <v>693635.07</v>
      </c>
      <c r="AH32">
        <v>3298</v>
      </c>
      <c r="AI32">
        <v>899891.19999999995</v>
      </c>
      <c r="AJ32">
        <v>99189.48</v>
      </c>
      <c r="AN32" s="59">
        <f t="shared" si="2"/>
        <v>529179.59</v>
      </c>
      <c r="AO32" s="29">
        <f t="shared" si="3"/>
        <v>5078.5599999999995</v>
      </c>
      <c r="AP32" s="19">
        <f t="shared" si="4"/>
        <v>524101.02999999997</v>
      </c>
      <c r="AQ32" s="13">
        <f t="shared" si="5"/>
        <v>1559619.71</v>
      </c>
      <c r="AR32" s="14">
        <f t="shared" si="1"/>
        <v>1696013.75</v>
      </c>
      <c r="AS32" s="24">
        <f t="shared" si="6"/>
        <v>-136394.04000000004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907</v>
      </c>
      <c r="E33" t="s">
        <v>2566</v>
      </c>
      <c r="F33">
        <v>503238.69</v>
      </c>
      <c r="G33">
        <v>0</v>
      </c>
      <c r="H33">
        <v>210822.46</v>
      </c>
      <c r="J33">
        <v>1071222.44</v>
      </c>
      <c r="K33">
        <v>435804.06</v>
      </c>
      <c r="O33">
        <v>0</v>
      </c>
      <c r="R33">
        <v>0</v>
      </c>
      <c r="U33">
        <v>-181396.26</v>
      </c>
      <c r="V33">
        <v>2688683.71</v>
      </c>
      <c r="W33">
        <v>10</v>
      </c>
      <c r="Y33">
        <v>1182370.6399999999</v>
      </c>
      <c r="AA33">
        <v>3659.04</v>
      </c>
      <c r="AE33">
        <v>87450.44</v>
      </c>
      <c r="AF33">
        <v>320258</v>
      </c>
      <c r="AG33">
        <v>7120</v>
      </c>
      <c r="AH33">
        <v>10106</v>
      </c>
      <c r="AI33">
        <v>1157041.6100000001</v>
      </c>
      <c r="AJ33">
        <v>65164.31</v>
      </c>
      <c r="AN33" s="59">
        <f t="shared" si="2"/>
        <v>714061.15</v>
      </c>
      <c r="AO33" s="29">
        <f t="shared" si="3"/>
        <v>0</v>
      </c>
      <c r="AP33" s="19">
        <f t="shared" si="4"/>
        <v>714061.15</v>
      </c>
      <c r="AQ33" s="13">
        <f t="shared" si="5"/>
        <v>1273490.1199999999</v>
      </c>
      <c r="AR33" s="14">
        <f t="shared" si="1"/>
        <v>1559689.9200000002</v>
      </c>
      <c r="AS33" s="24">
        <f t="shared" si="6"/>
        <v>-286199.80000000028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908</v>
      </c>
      <c r="E34" t="s">
        <v>2567</v>
      </c>
      <c r="F34">
        <v>301681.82</v>
      </c>
      <c r="G34">
        <v>0</v>
      </c>
      <c r="H34">
        <v>217638.03</v>
      </c>
      <c r="J34">
        <v>3</v>
      </c>
      <c r="K34">
        <v>103887.2</v>
      </c>
      <c r="O34">
        <v>23200</v>
      </c>
      <c r="R34">
        <v>0</v>
      </c>
      <c r="U34">
        <v>-215228.08</v>
      </c>
      <c r="V34">
        <v>1153430.04</v>
      </c>
      <c r="Y34">
        <v>715578.78</v>
      </c>
      <c r="Z34">
        <v>86630</v>
      </c>
      <c r="AA34">
        <v>2251.21</v>
      </c>
      <c r="AC34">
        <v>748580</v>
      </c>
      <c r="AE34">
        <v>251546</v>
      </c>
      <c r="AF34">
        <v>1019456.51</v>
      </c>
      <c r="AG34">
        <v>50500</v>
      </c>
      <c r="AH34">
        <v>42990</v>
      </c>
      <c r="AI34">
        <v>779765.39</v>
      </c>
      <c r="AJ34">
        <v>66</v>
      </c>
      <c r="AL34">
        <v>250000</v>
      </c>
      <c r="AN34" s="59">
        <f t="shared" si="2"/>
        <v>519319.85</v>
      </c>
      <c r="AO34" s="29">
        <f t="shared" si="3"/>
        <v>23200</v>
      </c>
      <c r="AP34" s="19">
        <f t="shared" si="4"/>
        <v>496119.85</v>
      </c>
      <c r="AQ34" s="13">
        <f t="shared" si="5"/>
        <v>1804585.99</v>
      </c>
      <c r="AR34" s="14">
        <f t="shared" si="1"/>
        <v>2142777.9</v>
      </c>
      <c r="AS34" s="24">
        <f t="shared" si="6"/>
        <v>-338191.90999999992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909</v>
      </c>
      <c r="E35" t="s">
        <v>2568</v>
      </c>
      <c r="F35">
        <v>412017.87</v>
      </c>
      <c r="G35">
        <v>0</v>
      </c>
      <c r="H35">
        <v>861431.73</v>
      </c>
      <c r="J35">
        <v>-420577.13</v>
      </c>
      <c r="K35">
        <v>163313.44</v>
      </c>
      <c r="O35">
        <v>18055.75</v>
      </c>
      <c r="R35">
        <v>5701.62</v>
      </c>
      <c r="U35">
        <v>-1404783.21</v>
      </c>
      <c r="V35">
        <v>2737074.7</v>
      </c>
      <c r="Y35">
        <v>799047.93</v>
      </c>
      <c r="Z35">
        <v>388951</v>
      </c>
      <c r="AA35">
        <v>1902.17</v>
      </c>
      <c r="AC35">
        <v>1423760</v>
      </c>
      <c r="AE35">
        <v>452900</v>
      </c>
      <c r="AF35">
        <v>1764007.25</v>
      </c>
      <c r="AG35">
        <v>7522</v>
      </c>
      <c r="AH35">
        <v>2792</v>
      </c>
      <c r="AI35">
        <v>1073189.25</v>
      </c>
      <c r="AJ35">
        <v>558913.55000000005</v>
      </c>
      <c r="AN35" s="59">
        <f t="shared" si="2"/>
        <v>1273449.6000000001</v>
      </c>
      <c r="AO35" s="29">
        <f t="shared" si="3"/>
        <v>23757.37</v>
      </c>
      <c r="AP35" s="19">
        <f t="shared" si="4"/>
        <v>1249692.23</v>
      </c>
      <c r="AQ35" s="13">
        <f t="shared" si="5"/>
        <v>3066561.1</v>
      </c>
      <c r="AR35" s="14">
        <f t="shared" si="1"/>
        <v>3406424.05</v>
      </c>
      <c r="AS35" s="24">
        <f t="shared" si="6"/>
        <v>-339862.94999999972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910</v>
      </c>
      <c r="E36" t="s">
        <v>2569</v>
      </c>
      <c r="F36">
        <v>683374.27</v>
      </c>
      <c r="G36">
        <v>0</v>
      </c>
      <c r="H36">
        <v>159048.47</v>
      </c>
      <c r="I36">
        <v>14.19</v>
      </c>
      <c r="J36">
        <v>3043.81</v>
      </c>
      <c r="K36">
        <v>112889.54</v>
      </c>
      <c r="O36">
        <v>6300</v>
      </c>
      <c r="R36">
        <v>0</v>
      </c>
      <c r="U36">
        <v>-663953.14</v>
      </c>
      <c r="V36">
        <v>1656318.18</v>
      </c>
      <c r="Y36">
        <v>684035.92</v>
      </c>
      <c r="Z36">
        <v>506108</v>
      </c>
      <c r="AA36">
        <v>4756.9799999999996</v>
      </c>
      <c r="AC36">
        <v>1314460</v>
      </c>
      <c r="AE36">
        <v>12100</v>
      </c>
      <c r="AF36">
        <v>1641638</v>
      </c>
      <c r="AH36">
        <v>31018.23</v>
      </c>
      <c r="AI36">
        <v>858639.15</v>
      </c>
      <c r="AJ36">
        <v>30460.28</v>
      </c>
      <c r="AN36" s="59">
        <f t="shared" si="2"/>
        <v>842436.92999999993</v>
      </c>
      <c r="AO36" s="29">
        <f t="shared" si="3"/>
        <v>6300</v>
      </c>
      <c r="AP36" s="19">
        <f t="shared" si="4"/>
        <v>836136.92999999993</v>
      </c>
      <c r="AQ36" s="13">
        <f t="shared" si="5"/>
        <v>2521460.9</v>
      </c>
      <c r="AR36" s="14">
        <f t="shared" ref="AR36:AR67" si="7">SUM(AF36:AM36)</f>
        <v>2561755.6599999997</v>
      </c>
      <c r="AS36" s="24">
        <f t="shared" si="6"/>
        <v>-40294.759999999776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911</v>
      </c>
      <c r="E37" t="s">
        <v>2570</v>
      </c>
      <c r="F37">
        <v>932504.38</v>
      </c>
      <c r="G37">
        <v>0</v>
      </c>
      <c r="H37">
        <v>666624.87</v>
      </c>
      <c r="J37">
        <v>22556.76</v>
      </c>
      <c r="K37">
        <v>272376.90999999997</v>
      </c>
      <c r="O37">
        <v>424235</v>
      </c>
      <c r="R37">
        <v>4011.73</v>
      </c>
      <c r="U37">
        <v>238164.76</v>
      </c>
      <c r="V37">
        <v>1118559.83</v>
      </c>
      <c r="Y37">
        <v>726397.08</v>
      </c>
      <c r="Z37">
        <v>521840</v>
      </c>
      <c r="AA37">
        <v>2874.59</v>
      </c>
      <c r="AC37">
        <v>452800</v>
      </c>
      <c r="AE37">
        <v>252550</v>
      </c>
      <c r="AF37">
        <v>1070060</v>
      </c>
      <c r="AH37">
        <v>13646</v>
      </c>
      <c r="AI37">
        <v>748792.29</v>
      </c>
      <c r="AJ37">
        <v>14871.78</v>
      </c>
      <c r="AN37" s="59">
        <f t="shared" si="2"/>
        <v>1599129.25</v>
      </c>
      <c r="AO37" s="29">
        <f t="shared" si="3"/>
        <v>428246.73</v>
      </c>
      <c r="AP37" s="19">
        <f t="shared" si="4"/>
        <v>1170882.52</v>
      </c>
      <c r="AQ37" s="13">
        <f t="shared" si="5"/>
        <v>1956461.6700000002</v>
      </c>
      <c r="AR37" s="14">
        <f t="shared" si="7"/>
        <v>1847370.07</v>
      </c>
      <c r="AS37" s="24">
        <f t="shared" si="6"/>
        <v>109091.60000000009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912</v>
      </c>
      <c r="E38" t="s">
        <v>2571</v>
      </c>
      <c r="F38">
        <v>327136.17</v>
      </c>
      <c r="G38">
        <v>31992</v>
      </c>
      <c r="H38">
        <v>658772.99</v>
      </c>
      <c r="J38">
        <v>-135739.64000000001</v>
      </c>
      <c r="K38">
        <v>26343.94</v>
      </c>
      <c r="O38">
        <v>119348.75</v>
      </c>
      <c r="R38">
        <v>380</v>
      </c>
      <c r="U38">
        <v>-757265.3</v>
      </c>
      <c r="V38">
        <v>1381444.13</v>
      </c>
      <c r="Y38">
        <v>638281.97</v>
      </c>
      <c r="Z38">
        <v>620784</v>
      </c>
      <c r="AA38">
        <v>1581.44</v>
      </c>
      <c r="AC38">
        <v>1326380</v>
      </c>
      <c r="AE38">
        <v>108000</v>
      </c>
      <c r="AF38">
        <v>1543961</v>
      </c>
      <c r="AG38">
        <v>18156</v>
      </c>
      <c r="AH38">
        <v>64596</v>
      </c>
      <c r="AI38">
        <v>712926.12</v>
      </c>
      <c r="AJ38">
        <v>190790.41</v>
      </c>
      <c r="AN38" s="59">
        <f t="shared" si="2"/>
        <v>1017901.1599999999</v>
      </c>
      <c r="AO38" s="29">
        <f t="shared" si="3"/>
        <v>119728.75</v>
      </c>
      <c r="AP38" s="19">
        <f t="shared" si="4"/>
        <v>898172.40999999992</v>
      </c>
      <c r="AQ38" s="13">
        <f t="shared" si="5"/>
        <v>2695027.41</v>
      </c>
      <c r="AR38" s="14">
        <f t="shared" si="7"/>
        <v>2530429.5300000003</v>
      </c>
      <c r="AS38" s="24">
        <f t="shared" si="6"/>
        <v>164597.87999999989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913</v>
      </c>
      <c r="E39" t="s">
        <v>2572</v>
      </c>
      <c r="F39">
        <v>338240.58</v>
      </c>
      <c r="G39">
        <v>200000</v>
      </c>
      <c r="H39">
        <v>462680.16</v>
      </c>
      <c r="J39">
        <v>-46073.88</v>
      </c>
      <c r="K39">
        <v>121072.95</v>
      </c>
      <c r="R39">
        <v>0</v>
      </c>
      <c r="U39">
        <v>-265243.84000000003</v>
      </c>
      <c r="V39">
        <v>1240631.49</v>
      </c>
      <c r="Y39">
        <v>603634.99</v>
      </c>
      <c r="Z39">
        <v>564982</v>
      </c>
      <c r="AA39">
        <v>1093.95</v>
      </c>
      <c r="AC39">
        <v>1078550</v>
      </c>
      <c r="AE39">
        <v>128400</v>
      </c>
      <c r="AF39">
        <v>1356326.44</v>
      </c>
      <c r="AG39">
        <v>3000</v>
      </c>
      <c r="AH39">
        <v>28266</v>
      </c>
      <c r="AI39">
        <v>748247.71</v>
      </c>
      <c r="AJ39">
        <v>140288.63</v>
      </c>
      <c r="AN39" s="59">
        <f t="shared" si="2"/>
        <v>1000920.74</v>
      </c>
      <c r="AO39" s="29">
        <f t="shared" si="3"/>
        <v>0</v>
      </c>
      <c r="AP39" s="19">
        <f t="shared" si="4"/>
        <v>1000920.74</v>
      </c>
      <c r="AQ39" s="13">
        <f t="shared" si="5"/>
        <v>2376660.94</v>
      </c>
      <c r="AR39" s="14">
        <f t="shared" si="7"/>
        <v>2276128.7799999998</v>
      </c>
      <c r="AS39" s="24">
        <f t="shared" si="6"/>
        <v>100532.16000000015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914</v>
      </c>
      <c r="E40" t="s">
        <v>2573</v>
      </c>
      <c r="F40">
        <v>584188.56000000006</v>
      </c>
      <c r="G40">
        <v>0</v>
      </c>
      <c r="H40">
        <v>55362.31</v>
      </c>
      <c r="J40">
        <v>-581349.35</v>
      </c>
      <c r="K40">
        <v>293221.75</v>
      </c>
      <c r="O40">
        <v>8540</v>
      </c>
      <c r="R40">
        <v>186.92</v>
      </c>
      <c r="U40">
        <v>-1049959.79</v>
      </c>
      <c r="V40">
        <v>2356118.79</v>
      </c>
      <c r="Y40">
        <v>959786.21</v>
      </c>
      <c r="Z40">
        <v>225700</v>
      </c>
      <c r="AA40">
        <v>86.66</v>
      </c>
      <c r="AC40">
        <v>1002230</v>
      </c>
      <c r="AE40">
        <v>142950</v>
      </c>
      <c r="AF40">
        <v>1183066</v>
      </c>
      <c r="AG40">
        <v>3260</v>
      </c>
      <c r="AH40">
        <v>7464</v>
      </c>
      <c r="AI40">
        <v>1182378.2</v>
      </c>
      <c r="AJ40">
        <v>710047.32</v>
      </c>
      <c r="AL40">
        <v>208000</v>
      </c>
      <c r="AN40" s="59">
        <f t="shared" si="2"/>
        <v>639550.87000000011</v>
      </c>
      <c r="AO40" s="29">
        <f t="shared" si="3"/>
        <v>8726.92</v>
      </c>
      <c r="AP40" s="19">
        <f t="shared" si="4"/>
        <v>630823.95000000007</v>
      </c>
      <c r="AQ40" s="13">
        <f t="shared" si="5"/>
        <v>2330752.87</v>
      </c>
      <c r="AR40" s="14">
        <f t="shared" si="7"/>
        <v>3294215.52</v>
      </c>
      <c r="AS40" s="24">
        <f t="shared" si="6"/>
        <v>-963462.64999999991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915</v>
      </c>
      <c r="E41" t="s">
        <v>2574</v>
      </c>
      <c r="F41">
        <v>157473.96</v>
      </c>
      <c r="G41">
        <v>0</v>
      </c>
      <c r="H41">
        <v>147082.35999999999</v>
      </c>
      <c r="J41">
        <v>-110063.16</v>
      </c>
      <c r="K41">
        <v>149828.07999999999</v>
      </c>
      <c r="O41">
        <v>100000</v>
      </c>
      <c r="R41">
        <v>1187.92</v>
      </c>
      <c r="T41">
        <v>7872.88</v>
      </c>
      <c r="U41">
        <v>-1921302.31</v>
      </c>
      <c r="V41">
        <v>1990390.15</v>
      </c>
      <c r="Y41">
        <v>500392.84</v>
      </c>
      <c r="Z41">
        <v>339376</v>
      </c>
      <c r="AA41">
        <v>863.91</v>
      </c>
      <c r="AC41">
        <v>214860</v>
      </c>
      <c r="AE41">
        <v>232966.02</v>
      </c>
      <c r="AF41">
        <v>431580.88</v>
      </c>
      <c r="AH41">
        <v>16380</v>
      </c>
      <c r="AI41">
        <v>615617.59</v>
      </c>
      <c r="AJ41">
        <v>46467.7</v>
      </c>
      <c r="AL41">
        <v>12240</v>
      </c>
      <c r="AN41" s="59">
        <f t="shared" si="2"/>
        <v>304556.31999999995</v>
      </c>
      <c r="AO41" s="29">
        <f t="shared" si="3"/>
        <v>101187.92</v>
      </c>
      <c r="AP41" s="19">
        <f t="shared" si="4"/>
        <v>203368.39999999997</v>
      </c>
      <c r="AQ41" s="13">
        <f t="shared" si="5"/>
        <v>1288458.77</v>
      </c>
      <c r="AR41" s="14">
        <f t="shared" si="7"/>
        <v>1122286.17</v>
      </c>
      <c r="AS41" s="24">
        <f t="shared" si="6"/>
        <v>166172.60000000009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916</v>
      </c>
      <c r="E42" t="s">
        <v>2575</v>
      </c>
      <c r="F42">
        <v>237111.65</v>
      </c>
      <c r="G42">
        <v>0</v>
      </c>
      <c r="H42">
        <v>499593.32</v>
      </c>
      <c r="J42">
        <v>288142.64</v>
      </c>
      <c r="K42">
        <v>331819.78999999998</v>
      </c>
      <c r="R42">
        <v>320.91000000000003</v>
      </c>
      <c r="U42">
        <v>735112.47</v>
      </c>
      <c r="V42">
        <v>498635.02</v>
      </c>
      <c r="Y42">
        <v>575769.49</v>
      </c>
      <c r="Z42">
        <v>211825</v>
      </c>
      <c r="AA42">
        <v>1085.08</v>
      </c>
      <c r="AC42">
        <v>337350</v>
      </c>
      <c r="AE42">
        <v>156900</v>
      </c>
      <c r="AF42">
        <v>463936</v>
      </c>
      <c r="AG42">
        <v>180</v>
      </c>
      <c r="AH42">
        <v>3627</v>
      </c>
      <c r="AI42">
        <v>681101.51</v>
      </c>
      <c r="AJ42">
        <v>11486.06</v>
      </c>
      <c r="AN42" s="59">
        <f t="shared" si="2"/>
        <v>736704.97</v>
      </c>
      <c r="AO42" s="29">
        <f t="shared" si="3"/>
        <v>320.91000000000003</v>
      </c>
      <c r="AP42" s="19">
        <f t="shared" si="4"/>
        <v>736384.05999999994</v>
      </c>
      <c r="AQ42" s="13">
        <f t="shared" si="5"/>
        <v>1282929.5699999998</v>
      </c>
      <c r="AR42" s="14">
        <f t="shared" si="7"/>
        <v>1160330.57</v>
      </c>
      <c r="AS42" s="24">
        <f t="shared" si="6"/>
        <v>122598.99999999977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917</v>
      </c>
      <c r="E43" t="s">
        <v>2576</v>
      </c>
      <c r="F43">
        <v>104236.77</v>
      </c>
      <c r="G43">
        <v>0</v>
      </c>
      <c r="H43">
        <v>452979.87</v>
      </c>
      <c r="J43">
        <v>-73166.47</v>
      </c>
      <c r="K43">
        <v>384.49</v>
      </c>
      <c r="O43">
        <v>126930</v>
      </c>
      <c r="R43">
        <v>0</v>
      </c>
      <c r="U43">
        <v>693.86</v>
      </c>
      <c r="V43">
        <v>452082.82</v>
      </c>
      <c r="Y43">
        <v>806626.36</v>
      </c>
      <c r="Z43">
        <v>68600</v>
      </c>
      <c r="AA43">
        <v>214.24</v>
      </c>
      <c r="AC43">
        <v>1038650</v>
      </c>
      <c r="AE43">
        <v>127800</v>
      </c>
      <c r="AF43">
        <v>1327382</v>
      </c>
      <c r="AG43">
        <v>4280</v>
      </c>
      <c r="AH43">
        <v>8940</v>
      </c>
      <c r="AI43">
        <v>720497.81</v>
      </c>
      <c r="AJ43">
        <v>76062.81</v>
      </c>
      <c r="AN43" s="59">
        <f t="shared" si="2"/>
        <v>557216.64</v>
      </c>
      <c r="AO43" s="29">
        <f t="shared" si="3"/>
        <v>126930</v>
      </c>
      <c r="AP43" s="19">
        <f t="shared" si="4"/>
        <v>430286.64</v>
      </c>
      <c r="AQ43" s="13">
        <f t="shared" si="5"/>
        <v>2041890.6</v>
      </c>
      <c r="AR43" s="14">
        <f t="shared" si="7"/>
        <v>2137162.62</v>
      </c>
      <c r="AS43" s="24">
        <f t="shared" si="6"/>
        <v>-95272.020000000019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918</v>
      </c>
      <c r="E44" t="s">
        <v>2577</v>
      </c>
      <c r="F44">
        <v>307968.64000000001</v>
      </c>
      <c r="G44">
        <v>0</v>
      </c>
      <c r="H44">
        <v>103898.92</v>
      </c>
      <c r="J44">
        <v>86149.73</v>
      </c>
      <c r="K44">
        <v>153826.76999999999</v>
      </c>
      <c r="O44">
        <v>6000</v>
      </c>
      <c r="R44">
        <v>16788.68</v>
      </c>
      <c r="U44">
        <v>-4704125.9400000004</v>
      </c>
      <c r="V44">
        <v>5378772.1500000004</v>
      </c>
      <c r="Y44">
        <v>580906.36</v>
      </c>
      <c r="Z44">
        <v>230688</v>
      </c>
      <c r="AA44">
        <v>1181.8</v>
      </c>
      <c r="AC44">
        <v>1092740</v>
      </c>
      <c r="AE44">
        <v>101800</v>
      </c>
      <c r="AF44">
        <v>1225616.8400000001</v>
      </c>
      <c r="AG44">
        <v>13324</v>
      </c>
      <c r="AI44">
        <v>735522.47</v>
      </c>
      <c r="AJ44">
        <v>60443.68</v>
      </c>
      <c r="AL44">
        <v>18000</v>
      </c>
      <c r="AN44" s="59">
        <f t="shared" si="2"/>
        <v>411867.56</v>
      </c>
      <c r="AO44" s="29">
        <f t="shared" si="3"/>
        <v>22788.68</v>
      </c>
      <c r="AP44" s="19">
        <f t="shared" si="4"/>
        <v>389078.88</v>
      </c>
      <c r="AQ44" s="13">
        <f t="shared" si="5"/>
        <v>2007316.1600000001</v>
      </c>
      <c r="AR44" s="14">
        <f t="shared" si="7"/>
        <v>2052906.99</v>
      </c>
      <c r="AS44" s="24">
        <f t="shared" si="6"/>
        <v>-45590.829999999842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919</v>
      </c>
      <c r="E45" t="s">
        <v>2578</v>
      </c>
      <c r="F45">
        <v>432821.81</v>
      </c>
      <c r="G45">
        <v>0</v>
      </c>
      <c r="H45">
        <v>534314.57999999996</v>
      </c>
      <c r="J45">
        <v>-5203.59</v>
      </c>
      <c r="K45">
        <v>70288.87</v>
      </c>
      <c r="R45">
        <v>0</v>
      </c>
      <c r="U45">
        <v>-864193.08</v>
      </c>
      <c r="V45">
        <v>1780248.13</v>
      </c>
      <c r="Y45">
        <v>700877</v>
      </c>
      <c r="Z45">
        <v>392236</v>
      </c>
      <c r="AA45">
        <v>897.46</v>
      </c>
      <c r="AC45">
        <v>1541300</v>
      </c>
      <c r="AE45">
        <v>535000</v>
      </c>
      <c r="AF45">
        <v>1890142.6</v>
      </c>
      <c r="AG45">
        <v>320</v>
      </c>
      <c r="AH45">
        <v>5632</v>
      </c>
      <c r="AI45">
        <v>1117761.02</v>
      </c>
      <c r="AJ45">
        <v>39688.22</v>
      </c>
      <c r="AL45">
        <v>600</v>
      </c>
      <c r="AN45" s="59">
        <f t="shared" si="2"/>
        <v>967136.3899999999</v>
      </c>
      <c r="AO45" s="29">
        <f t="shared" si="3"/>
        <v>0</v>
      </c>
      <c r="AP45" s="19">
        <f t="shared" si="4"/>
        <v>967136.3899999999</v>
      </c>
      <c r="AQ45" s="13">
        <f t="shared" si="5"/>
        <v>3170310.46</v>
      </c>
      <c r="AR45" s="14">
        <f t="shared" si="7"/>
        <v>3054143.8400000003</v>
      </c>
      <c r="AS45" s="24">
        <f t="shared" si="6"/>
        <v>116166.61999999965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920</v>
      </c>
      <c r="E46" t="s">
        <v>2579</v>
      </c>
      <c r="F46">
        <v>23893.85</v>
      </c>
      <c r="G46">
        <v>730047.72</v>
      </c>
      <c r="H46">
        <v>70892.88</v>
      </c>
      <c r="I46">
        <v>10.01</v>
      </c>
      <c r="J46">
        <v>1917055.72</v>
      </c>
      <c r="K46">
        <v>395902.81</v>
      </c>
      <c r="O46">
        <v>24400</v>
      </c>
      <c r="Q46">
        <v>57130</v>
      </c>
      <c r="R46">
        <v>17043.3</v>
      </c>
      <c r="S46">
        <v>28800</v>
      </c>
      <c r="U46">
        <v>394652.67</v>
      </c>
      <c r="V46">
        <v>2690789.95</v>
      </c>
      <c r="Y46">
        <v>962176.4</v>
      </c>
      <c r="AA46">
        <v>4149.87</v>
      </c>
      <c r="AC46">
        <v>1659210</v>
      </c>
      <c r="AE46">
        <v>70904</v>
      </c>
      <c r="AF46">
        <v>1864756.16</v>
      </c>
      <c r="AG46">
        <v>464</v>
      </c>
      <c r="AI46">
        <v>905403.04</v>
      </c>
      <c r="AJ46">
        <v>830</v>
      </c>
      <c r="AN46" s="59">
        <f t="shared" si="2"/>
        <v>824844.46</v>
      </c>
      <c r="AO46" s="29">
        <f t="shared" si="3"/>
        <v>98573.3</v>
      </c>
      <c r="AP46" s="19">
        <f t="shared" si="4"/>
        <v>726271.15999999992</v>
      </c>
      <c r="AQ46" s="13">
        <f t="shared" si="5"/>
        <v>2696440.27</v>
      </c>
      <c r="AR46" s="14">
        <f t="shared" si="7"/>
        <v>2771453.2</v>
      </c>
      <c r="AS46" s="24">
        <f t="shared" si="6"/>
        <v>-75012.930000000168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921</v>
      </c>
      <c r="E47" t="s">
        <v>2580</v>
      </c>
      <c r="F47">
        <v>333433.87</v>
      </c>
      <c r="G47">
        <v>10000</v>
      </c>
      <c r="H47">
        <v>158790.21</v>
      </c>
      <c r="J47">
        <v>70615.88</v>
      </c>
      <c r="K47">
        <v>45366.87</v>
      </c>
      <c r="R47">
        <v>6866.43</v>
      </c>
      <c r="U47">
        <v>-891862.91</v>
      </c>
      <c r="V47">
        <v>2057308.95</v>
      </c>
      <c r="Y47">
        <v>273289.5</v>
      </c>
      <c r="AC47">
        <v>1011400</v>
      </c>
      <c r="AE47">
        <v>57200</v>
      </c>
      <c r="AF47">
        <v>1207941</v>
      </c>
      <c r="AH47">
        <v>5720</v>
      </c>
      <c r="AI47">
        <v>611124.66</v>
      </c>
      <c r="AJ47">
        <v>71209.48</v>
      </c>
      <c r="AN47" s="59">
        <f t="shared" si="2"/>
        <v>502224.07999999996</v>
      </c>
      <c r="AO47" s="29">
        <f t="shared" si="3"/>
        <v>6866.43</v>
      </c>
      <c r="AP47" s="19">
        <f t="shared" si="4"/>
        <v>495357.64999999997</v>
      </c>
      <c r="AQ47" s="13">
        <f t="shared" si="5"/>
        <v>1341889.5</v>
      </c>
      <c r="AR47" s="14">
        <f t="shared" si="7"/>
        <v>1895995.1400000001</v>
      </c>
      <c r="AS47" s="24">
        <f t="shared" si="6"/>
        <v>-554105.64000000013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922</v>
      </c>
      <c r="E48" t="s">
        <v>2581</v>
      </c>
      <c r="F48">
        <v>70364.88</v>
      </c>
      <c r="G48">
        <v>0</v>
      </c>
      <c r="H48">
        <v>121546.66</v>
      </c>
      <c r="J48">
        <v>79626.73</v>
      </c>
      <c r="K48">
        <v>113806.83</v>
      </c>
      <c r="O48">
        <v>4403.16</v>
      </c>
      <c r="R48">
        <v>-3405</v>
      </c>
      <c r="U48">
        <v>-1421865.83</v>
      </c>
      <c r="V48">
        <v>1988049.06</v>
      </c>
      <c r="Y48">
        <v>649148.67000000004</v>
      </c>
      <c r="AA48">
        <v>611.54999999999995</v>
      </c>
      <c r="AC48">
        <v>490000</v>
      </c>
      <c r="AE48">
        <v>96800</v>
      </c>
      <c r="AF48">
        <v>755817.06</v>
      </c>
      <c r="AI48">
        <v>602847.94999999995</v>
      </c>
      <c r="AJ48">
        <v>59731.5</v>
      </c>
      <c r="AN48" s="59">
        <f t="shared" si="2"/>
        <v>191911.54</v>
      </c>
      <c r="AO48" s="29">
        <f t="shared" si="3"/>
        <v>998.15999999999985</v>
      </c>
      <c r="AP48" s="19">
        <f t="shared" si="4"/>
        <v>190913.38</v>
      </c>
      <c r="AQ48" s="13">
        <f t="shared" si="5"/>
        <v>1236560.2200000002</v>
      </c>
      <c r="AR48" s="14">
        <f t="shared" si="7"/>
        <v>1418396.51</v>
      </c>
      <c r="AS48" s="24">
        <f t="shared" si="6"/>
        <v>-181836.2899999998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923</v>
      </c>
      <c r="E49" t="s">
        <v>2582</v>
      </c>
      <c r="F49">
        <v>126478.11</v>
      </c>
      <c r="G49">
        <v>0</v>
      </c>
      <c r="H49">
        <v>632397.51</v>
      </c>
      <c r="J49">
        <v>-35743.870000000003</v>
      </c>
      <c r="K49">
        <v>152643.24</v>
      </c>
      <c r="R49">
        <v>0</v>
      </c>
      <c r="U49">
        <v>-984550.33</v>
      </c>
      <c r="V49">
        <v>1911374.52</v>
      </c>
      <c r="Y49">
        <v>557422.86</v>
      </c>
      <c r="Z49">
        <v>28900</v>
      </c>
      <c r="AA49">
        <v>797.94</v>
      </c>
      <c r="AC49">
        <v>613720</v>
      </c>
      <c r="AE49">
        <v>264650</v>
      </c>
      <c r="AF49">
        <v>1011360</v>
      </c>
      <c r="AG49">
        <v>15592</v>
      </c>
      <c r="AI49">
        <v>467267.27</v>
      </c>
      <c r="AJ49">
        <v>19290.73</v>
      </c>
      <c r="AL49">
        <v>3030</v>
      </c>
      <c r="AN49" s="59">
        <f t="shared" si="2"/>
        <v>758875.62</v>
      </c>
      <c r="AO49" s="29">
        <f t="shared" si="3"/>
        <v>0</v>
      </c>
      <c r="AP49" s="19">
        <f t="shared" si="4"/>
        <v>758875.62</v>
      </c>
      <c r="AQ49" s="13">
        <f t="shared" si="5"/>
        <v>1465490.7999999998</v>
      </c>
      <c r="AR49" s="14">
        <f t="shared" si="7"/>
        <v>1516540</v>
      </c>
      <c r="AS49" s="24">
        <f t="shared" si="6"/>
        <v>-51049.200000000186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924</v>
      </c>
      <c r="E50" t="s">
        <v>2583</v>
      </c>
      <c r="F50">
        <v>242115.48</v>
      </c>
      <c r="G50">
        <v>59901.31</v>
      </c>
      <c r="H50">
        <v>103408.72</v>
      </c>
      <c r="J50">
        <v>6</v>
      </c>
      <c r="K50">
        <v>76304.91</v>
      </c>
      <c r="O50">
        <v>7480</v>
      </c>
      <c r="R50">
        <v>864</v>
      </c>
      <c r="U50">
        <v>-1539064.12</v>
      </c>
      <c r="V50">
        <v>1946410.43</v>
      </c>
      <c r="X50">
        <v>1036.3699999999999</v>
      </c>
      <c r="Y50">
        <v>761566.15</v>
      </c>
      <c r="Z50">
        <v>540332</v>
      </c>
      <c r="AC50">
        <v>1472077.12</v>
      </c>
      <c r="AE50">
        <v>120600</v>
      </c>
      <c r="AF50">
        <v>1583337.12</v>
      </c>
      <c r="AG50">
        <v>33272</v>
      </c>
      <c r="AH50">
        <v>24874</v>
      </c>
      <c r="AI50">
        <v>1118507.1599999999</v>
      </c>
      <c r="AJ50">
        <v>59519.19</v>
      </c>
      <c r="AL50">
        <v>10000</v>
      </c>
      <c r="AM50">
        <v>56.06</v>
      </c>
      <c r="AN50" s="59">
        <f t="shared" si="2"/>
        <v>405425.51</v>
      </c>
      <c r="AO50" s="29">
        <f t="shared" si="3"/>
        <v>8344</v>
      </c>
      <c r="AP50" s="19">
        <f t="shared" si="4"/>
        <v>397081.51</v>
      </c>
      <c r="AQ50" s="13">
        <f t="shared" si="5"/>
        <v>2895611.64</v>
      </c>
      <c r="AR50" s="14">
        <f t="shared" si="7"/>
        <v>2829565.5300000003</v>
      </c>
      <c r="AS50" s="24">
        <f t="shared" si="6"/>
        <v>66046.10999999987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925</v>
      </c>
      <c r="E51" t="s">
        <v>2584</v>
      </c>
      <c r="F51">
        <v>108939.77</v>
      </c>
      <c r="G51">
        <v>23244</v>
      </c>
      <c r="H51">
        <v>44079.09</v>
      </c>
      <c r="J51">
        <v>102753.76</v>
      </c>
      <c r="K51">
        <v>81029.2</v>
      </c>
      <c r="O51">
        <v>54189.2</v>
      </c>
      <c r="R51">
        <v>154.85</v>
      </c>
      <c r="U51">
        <v>-1132487.06</v>
      </c>
      <c r="V51">
        <v>1372237.86</v>
      </c>
      <c r="Y51">
        <v>545000.86</v>
      </c>
      <c r="Z51">
        <v>378336</v>
      </c>
      <c r="AA51">
        <v>661.65</v>
      </c>
      <c r="AC51">
        <v>701515.5</v>
      </c>
      <c r="AE51">
        <v>97500</v>
      </c>
      <c r="AF51">
        <v>896354.5</v>
      </c>
      <c r="AG51">
        <v>9574</v>
      </c>
      <c r="AH51">
        <v>17480</v>
      </c>
      <c r="AI51">
        <v>685753.23</v>
      </c>
      <c r="AJ51">
        <v>37901.31</v>
      </c>
      <c r="AL51">
        <v>10000</v>
      </c>
      <c r="AN51" s="59">
        <f t="shared" si="2"/>
        <v>176262.86000000002</v>
      </c>
      <c r="AO51" s="29">
        <f t="shared" si="3"/>
        <v>54344.049999999996</v>
      </c>
      <c r="AP51" s="19">
        <f t="shared" si="4"/>
        <v>121918.81000000003</v>
      </c>
      <c r="AQ51" s="13">
        <f t="shared" si="5"/>
        <v>1723014.01</v>
      </c>
      <c r="AR51" s="14">
        <f t="shared" si="7"/>
        <v>1657063.04</v>
      </c>
      <c r="AS51" s="24">
        <f t="shared" si="6"/>
        <v>65950.969999999972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926</v>
      </c>
      <c r="E52" t="s">
        <v>2585</v>
      </c>
      <c r="F52">
        <v>46703.24</v>
      </c>
      <c r="H52">
        <v>69084.75</v>
      </c>
      <c r="J52">
        <v>38040.620000000003</v>
      </c>
      <c r="K52">
        <v>50268.44</v>
      </c>
      <c r="O52">
        <v>16450</v>
      </c>
      <c r="R52">
        <v>-81.16</v>
      </c>
      <c r="U52">
        <v>-322070.03000000003</v>
      </c>
      <c r="V52">
        <v>578798.57999999996</v>
      </c>
      <c r="Y52">
        <v>584724.16</v>
      </c>
      <c r="Z52">
        <v>141600</v>
      </c>
      <c r="AE52">
        <v>65200</v>
      </c>
      <c r="AF52">
        <v>269618</v>
      </c>
      <c r="AG52">
        <v>17840</v>
      </c>
      <c r="AH52">
        <v>23668</v>
      </c>
      <c r="AI52">
        <v>511565.36</v>
      </c>
      <c r="AJ52">
        <v>26853.14</v>
      </c>
      <c r="AL52">
        <v>10980</v>
      </c>
      <c r="AN52" s="59">
        <f t="shared" si="2"/>
        <v>115787.98999999999</v>
      </c>
      <c r="AO52" s="29">
        <f t="shared" si="3"/>
        <v>16368.84</v>
      </c>
      <c r="AP52" s="19">
        <f t="shared" si="4"/>
        <v>99419.15</v>
      </c>
      <c r="AQ52" s="13">
        <f t="shared" si="5"/>
        <v>791524.16</v>
      </c>
      <c r="AR52" s="14">
        <f t="shared" si="7"/>
        <v>860524.5</v>
      </c>
      <c r="AS52" s="24">
        <f t="shared" si="6"/>
        <v>-69000.339999999967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927</v>
      </c>
      <c r="E53" t="s">
        <v>2586</v>
      </c>
      <c r="F53">
        <v>449011.72</v>
      </c>
      <c r="G53">
        <v>9317</v>
      </c>
      <c r="H53">
        <v>74103.740000000005</v>
      </c>
      <c r="J53">
        <v>839855.33</v>
      </c>
      <c r="K53">
        <v>73411.56</v>
      </c>
      <c r="O53">
        <v>31175</v>
      </c>
      <c r="R53">
        <v>204</v>
      </c>
      <c r="U53">
        <v>-492243.58</v>
      </c>
      <c r="V53">
        <v>1787234.17</v>
      </c>
      <c r="Y53">
        <v>484362.66</v>
      </c>
      <c r="Z53">
        <v>289682</v>
      </c>
      <c r="AA53">
        <v>774.69</v>
      </c>
      <c r="AC53">
        <v>782494</v>
      </c>
      <c r="AE53">
        <v>145800</v>
      </c>
      <c r="AF53">
        <v>959194</v>
      </c>
      <c r="AG53">
        <v>23224</v>
      </c>
      <c r="AH53">
        <v>10540</v>
      </c>
      <c r="AI53">
        <v>435783.74</v>
      </c>
      <c r="AJ53">
        <v>155041.85</v>
      </c>
      <c r="AN53" s="59">
        <f t="shared" si="2"/>
        <v>532432.46</v>
      </c>
      <c r="AO53" s="29">
        <f t="shared" si="3"/>
        <v>31379</v>
      </c>
      <c r="AP53" s="19">
        <f t="shared" si="4"/>
        <v>501053.45999999996</v>
      </c>
      <c r="AQ53" s="13">
        <f t="shared" si="5"/>
        <v>1703113.3499999999</v>
      </c>
      <c r="AR53" s="14">
        <f t="shared" si="7"/>
        <v>1583783.59</v>
      </c>
      <c r="AS53" s="24">
        <f t="shared" si="6"/>
        <v>119329.75999999978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928</v>
      </c>
      <c r="E54" t="s">
        <v>2587</v>
      </c>
      <c r="F54">
        <v>401851.25</v>
      </c>
      <c r="G54">
        <v>0</v>
      </c>
      <c r="H54">
        <v>20212.439999999999</v>
      </c>
      <c r="J54">
        <v>33327.06</v>
      </c>
      <c r="K54">
        <v>550472.12</v>
      </c>
      <c r="O54">
        <v>11700</v>
      </c>
      <c r="R54">
        <v>511.42</v>
      </c>
      <c r="U54">
        <v>-1305114.82</v>
      </c>
      <c r="V54">
        <v>2469567.41</v>
      </c>
      <c r="X54">
        <v>1337.39</v>
      </c>
      <c r="Y54">
        <v>723887.12</v>
      </c>
      <c r="Z54">
        <v>90200</v>
      </c>
      <c r="AC54">
        <v>715606.5</v>
      </c>
      <c r="AE54">
        <v>188130</v>
      </c>
      <c r="AF54">
        <v>1020597.02</v>
      </c>
      <c r="AG54">
        <v>26980</v>
      </c>
      <c r="AH54">
        <v>8696</v>
      </c>
      <c r="AI54">
        <v>744517.87</v>
      </c>
      <c r="AJ54">
        <v>79171.259999999995</v>
      </c>
      <c r="AL54">
        <v>10000</v>
      </c>
      <c r="AN54" s="59">
        <f t="shared" si="2"/>
        <v>422063.69</v>
      </c>
      <c r="AO54" s="29">
        <f t="shared" si="3"/>
        <v>12211.42</v>
      </c>
      <c r="AP54" s="19">
        <f t="shared" si="4"/>
        <v>409852.27</v>
      </c>
      <c r="AQ54" s="13">
        <f t="shared" si="5"/>
        <v>1719161.01</v>
      </c>
      <c r="AR54" s="14">
        <f t="shared" si="7"/>
        <v>1889962.1500000001</v>
      </c>
      <c r="AS54" s="24">
        <f t="shared" si="6"/>
        <v>-170801.14000000013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929</v>
      </c>
      <c r="E55" t="s">
        <v>2588</v>
      </c>
      <c r="F55">
        <v>406313.23</v>
      </c>
      <c r="G55">
        <v>0</v>
      </c>
      <c r="H55">
        <v>19389.060000000001</v>
      </c>
      <c r="J55">
        <v>154409.68</v>
      </c>
      <c r="K55">
        <v>28572.04</v>
      </c>
      <c r="N55">
        <v>4000</v>
      </c>
      <c r="O55">
        <v>14950</v>
      </c>
      <c r="R55">
        <v>12392.29</v>
      </c>
      <c r="U55">
        <v>-1600204.2</v>
      </c>
      <c r="V55">
        <v>2114448.44</v>
      </c>
      <c r="Y55">
        <v>448791.33</v>
      </c>
      <c r="Z55">
        <v>398675.96</v>
      </c>
      <c r="AA55">
        <v>542.45000000000005</v>
      </c>
      <c r="AC55">
        <v>1607361</v>
      </c>
      <c r="AE55">
        <v>181400</v>
      </c>
      <c r="AF55">
        <v>1634861</v>
      </c>
      <c r="AG55">
        <v>16160</v>
      </c>
      <c r="AH55">
        <v>14160</v>
      </c>
      <c r="AI55">
        <v>793428.77</v>
      </c>
      <c r="AJ55">
        <v>105063.49</v>
      </c>
      <c r="AL55">
        <v>10000</v>
      </c>
      <c r="AN55" s="59">
        <f t="shared" si="2"/>
        <v>425702.29</v>
      </c>
      <c r="AO55" s="29">
        <f t="shared" si="3"/>
        <v>31342.29</v>
      </c>
      <c r="AP55" s="19">
        <f t="shared" si="4"/>
        <v>394360</v>
      </c>
      <c r="AQ55" s="13">
        <f t="shared" si="5"/>
        <v>2636770.7400000002</v>
      </c>
      <c r="AR55" s="14">
        <f t="shared" si="7"/>
        <v>2573673.2600000002</v>
      </c>
      <c r="AS55" s="24">
        <f t="shared" si="6"/>
        <v>63097.479999999981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930</v>
      </c>
      <c r="E56" t="s">
        <v>2589</v>
      </c>
      <c r="F56">
        <v>103980.75</v>
      </c>
      <c r="G56">
        <v>0</v>
      </c>
      <c r="H56">
        <v>42274.06</v>
      </c>
      <c r="J56">
        <v>832092.51</v>
      </c>
      <c r="K56">
        <v>45837.55</v>
      </c>
      <c r="O56">
        <v>38820</v>
      </c>
      <c r="R56">
        <v>485.3</v>
      </c>
      <c r="U56">
        <v>-1640735.02</v>
      </c>
      <c r="V56">
        <v>2791483.6</v>
      </c>
      <c r="Y56">
        <v>420397.69</v>
      </c>
      <c r="Z56">
        <v>364328</v>
      </c>
      <c r="AA56">
        <v>462.95</v>
      </c>
      <c r="AC56">
        <v>718913</v>
      </c>
      <c r="AE56">
        <v>142800</v>
      </c>
      <c r="AF56">
        <v>926688</v>
      </c>
      <c r="AG56">
        <v>8630</v>
      </c>
      <c r="AH56">
        <v>9019</v>
      </c>
      <c r="AI56">
        <v>720077.37</v>
      </c>
      <c r="AJ56">
        <v>138356.28</v>
      </c>
      <c r="AL56">
        <v>10000</v>
      </c>
      <c r="AN56" s="59">
        <f t="shared" si="2"/>
        <v>146254.81</v>
      </c>
      <c r="AO56" s="29">
        <f t="shared" si="3"/>
        <v>39305.300000000003</v>
      </c>
      <c r="AP56" s="19">
        <f t="shared" si="4"/>
        <v>106949.51</v>
      </c>
      <c r="AQ56" s="13">
        <f t="shared" si="5"/>
        <v>1646901.64</v>
      </c>
      <c r="AR56" s="14">
        <f t="shared" si="7"/>
        <v>1812770.6500000001</v>
      </c>
      <c r="AS56" s="24">
        <f t="shared" si="6"/>
        <v>-165869.01000000024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931</v>
      </c>
      <c r="E57" t="s">
        <v>2590</v>
      </c>
      <c r="F57">
        <v>619327.43999999994</v>
      </c>
      <c r="G57">
        <v>0</v>
      </c>
      <c r="H57">
        <v>249264.09</v>
      </c>
      <c r="J57">
        <v>293880.09999999998</v>
      </c>
      <c r="K57">
        <v>184308.69</v>
      </c>
      <c r="N57">
        <v>0</v>
      </c>
      <c r="O57">
        <v>20460</v>
      </c>
      <c r="R57">
        <v>6141.2</v>
      </c>
      <c r="U57">
        <v>-196979.07</v>
      </c>
      <c r="V57">
        <v>1683662.57</v>
      </c>
      <c r="Y57">
        <v>543065.39</v>
      </c>
      <c r="Z57">
        <v>764705</v>
      </c>
      <c r="AA57">
        <v>3520.12</v>
      </c>
      <c r="AC57">
        <v>1508877.5</v>
      </c>
      <c r="AE57">
        <v>77400</v>
      </c>
      <c r="AF57">
        <v>1649592.5</v>
      </c>
      <c r="AG57">
        <v>37108</v>
      </c>
      <c r="AI57">
        <v>1220095.53</v>
      </c>
      <c r="AJ57">
        <v>157275.60999999999</v>
      </c>
      <c r="AL57">
        <v>0.75</v>
      </c>
      <c r="AN57" s="59">
        <f t="shared" si="2"/>
        <v>868591.52999999991</v>
      </c>
      <c r="AO57" s="29">
        <f t="shared" si="3"/>
        <v>26601.200000000001</v>
      </c>
      <c r="AP57" s="19">
        <f t="shared" si="4"/>
        <v>841990.33</v>
      </c>
      <c r="AQ57" s="13">
        <f t="shared" si="5"/>
        <v>2897568.0100000002</v>
      </c>
      <c r="AR57" s="14">
        <f t="shared" si="7"/>
        <v>3064072.39</v>
      </c>
      <c r="AS57" s="24">
        <f t="shared" si="6"/>
        <v>-166504.37999999989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932</v>
      </c>
      <c r="E58" t="s">
        <v>2591</v>
      </c>
      <c r="F58">
        <v>417352.8</v>
      </c>
      <c r="G58">
        <v>0</v>
      </c>
      <c r="H58">
        <v>103097.09</v>
      </c>
      <c r="J58">
        <v>-432445.52</v>
      </c>
      <c r="K58">
        <v>641444.11</v>
      </c>
      <c r="N58">
        <v>117.5</v>
      </c>
      <c r="O58">
        <v>73020</v>
      </c>
      <c r="R58">
        <v>10461.870000000001</v>
      </c>
      <c r="S58">
        <v>1671.51</v>
      </c>
      <c r="U58">
        <v>-54206.5</v>
      </c>
      <c r="V58">
        <v>1188971.67</v>
      </c>
      <c r="Y58">
        <v>652714.36</v>
      </c>
      <c r="Z58">
        <v>50050</v>
      </c>
      <c r="AA58">
        <v>2573.9</v>
      </c>
      <c r="AC58">
        <v>1632450.4</v>
      </c>
      <c r="AE58">
        <v>79700</v>
      </c>
      <c r="AF58">
        <v>1832599.4</v>
      </c>
      <c r="AG58">
        <v>240</v>
      </c>
      <c r="AH58">
        <v>27824</v>
      </c>
      <c r="AI58">
        <v>936252.82</v>
      </c>
      <c r="AJ58">
        <v>111151.99</v>
      </c>
      <c r="AL58">
        <v>8.02</v>
      </c>
      <c r="AN58" s="59">
        <f t="shared" si="2"/>
        <v>520449.89</v>
      </c>
      <c r="AO58" s="29">
        <f t="shared" si="3"/>
        <v>83599.37</v>
      </c>
      <c r="AP58" s="19">
        <f t="shared" si="4"/>
        <v>436850.52</v>
      </c>
      <c r="AQ58" s="13">
        <f t="shared" si="5"/>
        <v>2417488.66</v>
      </c>
      <c r="AR58" s="14">
        <f t="shared" si="7"/>
        <v>2908076.23</v>
      </c>
      <c r="AS58" s="24">
        <f t="shared" si="6"/>
        <v>-490587.56999999983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933</v>
      </c>
      <c r="E59" t="s">
        <v>2592</v>
      </c>
      <c r="F59">
        <v>86685.51</v>
      </c>
      <c r="G59">
        <v>0</v>
      </c>
      <c r="H59">
        <v>21444.61</v>
      </c>
      <c r="J59">
        <v>186720.77</v>
      </c>
      <c r="K59">
        <v>31143.82</v>
      </c>
      <c r="O59">
        <v>16140</v>
      </c>
      <c r="R59">
        <v>300</v>
      </c>
      <c r="U59">
        <v>-1616397.21</v>
      </c>
      <c r="V59">
        <v>2121250.9300000002</v>
      </c>
      <c r="X59">
        <v>865.15</v>
      </c>
      <c r="Y59">
        <v>708507.98</v>
      </c>
      <c r="Z59">
        <v>204000</v>
      </c>
      <c r="AA59">
        <v>191.79</v>
      </c>
      <c r="AC59">
        <v>814743</v>
      </c>
      <c r="AE59">
        <v>211666.26</v>
      </c>
      <c r="AF59">
        <v>1142791.8500000001</v>
      </c>
      <c r="AG59">
        <v>8000</v>
      </c>
      <c r="AH59">
        <v>368</v>
      </c>
      <c r="AI59">
        <v>879289.13</v>
      </c>
      <c r="AJ59">
        <v>104489.55</v>
      </c>
      <c r="AL59">
        <v>334.66</v>
      </c>
      <c r="AN59" s="59">
        <f t="shared" si="2"/>
        <v>108130.12</v>
      </c>
      <c r="AO59" s="29">
        <f t="shared" si="3"/>
        <v>16440</v>
      </c>
      <c r="AP59" s="19">
        <f t="shared" si="4"/>
        <v>91690.12</v>
      </c>
      <c r="AQ59" s="13">
        <f t="shared" si="5"/>
        <v>1939974.18</v>
      </c>
      <c r="AR59" s="14">
        <f t="shared" si="7"/>
        <v>2135273.19</v>
      </c>
      <c r="AS59" s="24">
        <f t="shared" si="6"/>
        <v>-195299.01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934</v>
      </c>
      <c r="E60" t="s">
        <v>2593</v>
      </c>
      <c r="F60">
        <v>280201.93</v>
      </c>
      <c r="G60">
        <v>0</v>
      </c>
      <c r="H60">
        <v>401915.02</v>
      </c>
      <c r="J60">
        <v>8</v>
      </c>
      <c r="K60">
        <v>42645.05</v>
      </c>
      <c r="R60">
        <v>1817</v>
      </c>
      <c r="U60">
        <v>-326303.81</v>
      </c>
      <c r="V60">
        <v>1374864.38</v>
      </c>
      <c r="Y60">
        <v>961832.64</v>
      </c>
      <c r="Z60">
        <v>533028</v>
      </c>
      <c r="AA60">
        <v>2173.08</v>
      </c>
      <c r="AC60">
        <v>1532078.9</v>
      </c>
      <c r="AE60">
        <v>58200</v>
      </c>
      <c r="AF60">
        <v>1952493.14</v>
      </c>
      <c r="AG60">
        <v>3312</v>
      </c>
      <c r="AH60">
        <v>464.8</v>
      </c>
      <c r="AI60">
        <v>1278613.8999999999</v>
      </c>
      <c r="AJ60">
        <v>178036.35</v>
      </c>
      <c r="AN60" s="59">
        <f t="shared" si="2"/>
        <v>682116.95</v>
      </c>
      <c r="AO60" s="29">
        <f t="shared" si="3"/>
        <v>1817</v>
      </c>
      <c r="AP60" s="19">
        <f t="shared" si="4"/>
        <v>680299.95</v>
      </c>
      <c r="AQ60" s="13">
        <f t="shared" si="5"/>
        <v>3087312.62</v>
      </c>
      <c r="AR60" s="14">
        <f t="shared" si="7"/>
        <v>3412920.19</v>
      </c>
      <c r="AS60" s="24">
        <f t="shared" si="6"/>
        <v>-325607.56999999983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935</v>
      </c>
      <c r="E61" t="s">
        <v>2594</v>
      </c>
      <c r="F61">
        <v>204478.98</v>
      </c>
      <c r="G61">
        <v>0</v>
      </c>
      <c r="H61">
        <v>70002.77</v>
      </c>
      <c r="J61">
        <v>109711.86</v>
      </c>
      <c r="K61">
        <v>138663.01</v>
      </c>
      <c r="O61">
        <v>44100</v>
      </c>
      <c r="R61">
        <v>1916.94</v>
      </c>
      <c r="U61">
        <v>-1822940.01</v>
      </c>
      <c r="V61">
        <v>2680574.06</v>
      </c>
      <c r="Y61">
        <v>855603.93</v>
      </c>
      <c r="Z61">
        <v>816824</v>
      </c>
      <c r="AA61">
        <v>2676.94</v>
      </c>
      <c r="AC61">
        <v>1813865</v>
      </c>
      <c r="AE61">
        <v>155000</v>
      </c>
      <c r="AF61">
        <v>2364600</v>
      </c>
      <c r="AG61">
        <v>10120</v>
      </c>
      <c r="AI61">
        <v>1491078.66</v>
      </c>
      <c r="AJ61">
        <v>158965.57999999999</v>
      </c>
      <c r="AN61" s="59">
        <f t="shared" si="2"/>
        <v>274481.75</v>
      </c>
      <c r="AO61" s="29">
        <f t="shared" si="3"/>
        <v>46016.94</v>
      </c>
      <c r="AP61" s="19">
        <f t="shared" si="4"/>
        <v>228464.81</v>
      </c>
      <c r="AQ61" s="13">
        <f t="shared" si="5"/>
        <v>3643969.87</v>
      </c>
      <c r="AR61" s="14">
        <f t="shared" si="7"/>
        <v>4024764.24</v>
      </c>
      <c r="AS61" s="24">
        <f t="shared" si="6"/>
        <v>-380794.37000000011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936</v>
      </c>
      <c r="E62" t="s">
        <v>2595</v>
      </c>
      <c r="F62">
        <v>184347.41</v>
      </c>
      <c r="G62">
        <v>0</v>
      </c>
      <c r="H62">
        <v>309201.3</v>
      </c>
      <c r="J62">
        <v>14.67</v>
      </c>
      <c r="K62">
        <v>339158.32</v>
      </c>
      <c r="O62">
        <v>7740</v>
      </c>
      <c r="R62">
        <v>14152.15</v>
      </c>
      <c r="U62">
        <v>-1102177.25</v>
      </c>
      <c r="V62">
        <v>2191965</v>
      </c>
      <c r="Y62">
        <v>402278.52</v>
      </c>
      <c r="Z62">
        <v>390844</v>
      </c>
      <c r="AA62">
        <v>2486.09</v>
      </c>
      <c r="AC62">
        <v>1506670</v>
      </c>
      <c r="AE62">
        <v>41700</v>
      </c>
      <c r="AF62">
        <v>1732698</v>
      </c>
      <c r="AG62">
        <v>17884.8</v>
      </c>
      <c r="AI62">
        <v>779686.6</v>
      </c>
      <c r="AJ62">
        <v>92667.41</v>
      </c>
      <c r="AN62" s="59">
        <f t="shared" si="2"/>
        <v>493548.70999999996</v>
      </c>
      <c r="AO62" s="29">
        <f t="shared" si="3"/>
        <v>21892.15</v>
      </c>
      <c r="AP62" s="19">
        <f t="shared" si="4"/>
        <v>471656.55999999994</v>
      </c>
      <c r="AQ62" s="13">
        <f t="shared" si="5"/>
        <v>2343978.61</v>
      </c>
      <c r="AR62" s="14">
        <f t="shared" si="7"/>
        <v>2622936.81</v>
      </c>
      <c r="AS62" s="24">
        <f t="shared" ref="AS62:AS119" si="8">AQ62-AR62</f>
        <v>-278958.20000000019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937</v>
      </c>
      <c r="E63" t="s">
        <v>2596</v>
      </c>
      <c r="F63">
        <v>782153.89</v>
      </c>
      <c r="G63">
        <v>0</v>
      </c>
      <c r="H63">
        <v>73040.509999999995</v>
      </c>
      <c r="J63">
        <v>3212979.42</v>
      </c>
      <c r="K63">
        <v>403110.31</v>
      </c>
      <c r="R63">
        <v>0</v>
      </c>
      <c r="S63">
        <v>0</v>
      </c>
      <c r="U63">
        <v>3865467.62</v>
      </c>
      <c r="V63">
        <v>1302561.3500000001</v>
      </c>
      <c r="X63">
        <v>6559.26</v>
      </c>
      <c r="Y63">
        <v>914327.38</v>
      </c>
      <c r="Z63">
        <v>50070</v>
      </c>
      <c r="AA63">
        <v>2389.8000000000002</v>
      </c>
      <c r="AC63">
        <v>1408576.7</v>
      </c>
      <c r="AE63">
        <v>256880</v>
      </c>
      <c r="AF63">
        <v>1727421.7</v>
      </c>
      <c r="AG63">
        <v>11700</v>
      </c>
      <c r="AH63">
        <v>2576</v>
      </c>
      <c r="AI63">
        <v>1174918.55</v>
      </c>
      <c r="AJ63">
        <v>319811.73</v>
      </c>
      <c r="AL63">
        <v>99120</v>
      </c>
      <c r="AN63" s="59">
        <f t="shared" si="2"/>
        <v>855194.4</v>
      </c>
      <c r="AO63" s="29">
        <f t="shared" si="3"/>
        <v>0</v>
      </c>
      <c r="AP63" s="19">
        <f t="shared" si="4"/>
        <v>855194.4</v>
      </c>
      <c r="AQ63" s="13">
        <f t="shared" si="5"/>
        <v>2638803.14</v>
      </c>
      <c r="AR63" s="14">
        <f t="shared" si="7"/>
        <v>3335547.98</v>
      </c>
      <c r="AS63" s="24">
        <f t="shared" si="8"/>
        <v>-696744.83999999985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938</v>
      </c>
      <c r="E64" t="s">
        <v>2597</v>
      </c>
      <c r="F64">
        <v>80257.440000000002</v>
      </c>
      <c r="G64">
        <v>0</v>
      </c>
      <c r="H64">
        <v>181156.69</v>
      </c>
      <c r="J64">
        <v>261031.91</v>
      </c>
      <c r="K64">
        <v>639343.1</v>
      </c>
      <c r="O64">
        <v>8140</v>
      </c>
      <c r="Q64">
        <v>2328.4699999999998</v>
      </c>
      <c r="R64">
        <v>1949</v>
      </c>
      <c r="U64">
        <v>-139529.48000000001</v>
      </c>
      <c r="V64">
        <v>1726865.73</v>
      </c>
      <c r="Y64">
        <v>879030.07</v>
      </c>
      <c r="Z64">
        <v>269175</v>
      </c>
      <c r="AA64">
        <v>1531.48</v>
      </c>
      <c r="AC64">
        <v>1487676.68</v>
      </c>
      <c r="AE64">
        <v>245020</v>
      </c>
      <c r="AF64">
        <v>1874970.68</v>
      </c>
      <c r="AG64">
        <v>24744</v>
      </c>
      <c r="AH64">
        <v>13086</v>
      </c>
      <c r="AI64">
        <v>1264795.3700000001</v>
      </c>
      <c r="AJ64">
        <v>142771.70000000001</v>
      </c>
      <c r="AL64">
        <v>30.06</v>
      </c>
      <c r="AN64" s="59">
        <f t="shared" si="2"/>
        <v>261414.13</v>
      </c>
      <c r="AO64" s="29">
        <f t="shared" si="3"/>
        <v>12417.47</v>
      </c>
      <c r="AP64" s="19">
        <f t="shared" si="4"/>
        <v>248996.66</v>
      </c>
      <c r="AQ64" s="13">
        <f t="shared" si="5"/>
        <v>2882433.2299999995</v>
      </c>
      <c r="AR64" s="14">
        <f t="shared" si="7"/>
        <v>3320397.81</v>
      </c>
      <c r="AS64" s="24">
        <f t="shared" si="8"/>
        <v>-437964.58000000054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939</v>
      </c>
      <c r="E65" t="s">
        <v>2598</v>
      </c>
      <c r="F65">
        <v>209079.59</v>
      </c>
      <c r="G65">
        <v>0</v>
      </c>
      <c r="H65">
        <v>273581.14</v>
      </c>
      <c r="J65">
        <v>105153.55</v>
      </c>
      <c r="K65">
        <v>280540.73</v>
      </c>
      <c r="N65">
        <v>0</v>
      </c>
      <c r="O65">
        <v>0</v>
      </c>
      <c r="R65">
        <v>0</v>
      </c>
      <c r="U65">
        <v>234165.27</v>
      </c>
      <c r="V65">
        <v>1340923.19</v>
      </c>
      <c r="Y65">
        <v>616554.69999999995</v>
      </c>
      <c r="Z65">
        <v>121700</v>
      </c>
      <c r="AA65">
        <v>2269.69</v>
      </c>
      <c r="AC65">
        <v>1213627.7</v>
      </c>
      <c r="AF65">
        <v>1565997.7</v>
      </c>
      <c r="AG65">
        <v>36760</v>
      </c>
      <c r="AH65">
        <v>17824</v>
      </c>
      <c r="AI65">
        <v>887083.68</v>
      </c>
      <c r="AJ65">
        <v>153220.16</v>
      </c>
      <c r="AN65" s="59">
        <f t="shared" si="2"/>
        <v>482660.73</v>
      </c>
      <c r="AO65" s="29">
        <f t="shared" si="3"/>
        <v>0</v>
      </c>
      <c r="AP65" s="19">
        <f t="shared" si="4"/>
        <v>482660.73</v>
      </c>
      <c r="AQ65" s="13">
        <f t="shared" si="5"/>
        <v>1954152.0899999999</v>
      </c>
      <c r="AR65" s="14">
        <f t="shared" si="7"/>
        <v>2660885.54</v>
      </c>
      <c r="AS65" s="24">
        <f t="shared" si="8"/>
        <v>-706733.45000000019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940</v>
      </c>
      <c r="E66" t="s">
        <v>2599</v>
      </c>
      <c r="F66">
        <v>501365.98</v>
      </c>
      <c r="G66">
        <v>0</v>
      </c>
      <c r="H66">
        <v>200149.88</v>
      </c>
      <c r="J66">
        <v>78574.539999999994</v>
      </c>
      <c r="K66">
        <v>330402.21999999997</v>
      </c>
      <c r="O66">
        <v>11159.14</v>
      </c>
      <c r="R66">
        <v>3606</v>
      </c>
      <c r="S66">
        <v>418.8</v>
      </c>
      <c r="U66">
        <v>11061.88</v>
      </c>
      <c r="V66">
        <v>1363793.05</v>
      </c>
      <c r="W66">
        <v>279.82</v>
      </c>
      <c r="Y66">
        <v>797809.89</v>
      </c>
      <c r="AA66">
        <v>608.64</v>
      </c>
      <c r="AC66">
        <v>2099120</v>
      </c>
      <c r="AE66">
        <v>225300</v>
      </c>
      <c r="AF66">
        <v>2224968</v>
      </c>
      <c r="AG66">
        <v>21655.64</v>
      </c>
      <c r="AI66">
        <v>1018034.63</v>
      </c>
      <c r="AJ66">
        <v>138006.32999999999</v>
      </c>
      <c r="AN66" s="59">
        <f t="shared" si="2"/>
        <v>701515.86</v>
      </c>
      <c r="AO66" s="29">
        <f t="shared" si="3"/>
        <v>14765.14</v>
      </c>
      <c r="AP66" s="19">
        <f t="shared" si="4"/>
        <v>686750.71999999997</v>
      </c>
      <c r="AQ66" s="13">
        <f t="shared" si="5"/>
        <v>3123118.35</v>
      </c>
      <c r="AR66" s="14">
        <f t="shared" si="7"/>
        <v>3402664.6</v>
      </c>
      <c r="AS66" s="24">
        <f t="shared" si="8"/>
        <v>-279546.25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941</v>
      </c>
      <c r="E67" t="s">
        <v>2600</v>
      </c>
      <c r="F67">
        <v>136540.87</v>
      </c>
      <c r="G67">
        <v>0</v>
      </c>
      <c r="H67">
        <v>73475.45</v>
      </c>
      <c r="J67">
        <v>1467239.12</v>
      </c>
      <c r="K67">
        <v>194682.18</v>
      </c>
      <c r="N67">
        <v>0</v>
      </c>
      <c r="O67">
        <v>17340</v>
      </c>
      <c r="R67">
        <v>505.9</v>
      </c>
      <c r="U67">
        <v>1885749.56</v>
      </c>
      <c r="V67">
        <v>464694.52</v>
      </c>
      <c r="Y67">
        <v>483827.75</v>
      </c>
      <c r="Z67">
        <v>62950</v>
      </c>
      <c r="AA67">
        <v>980.43</v>
      </c>
      <c r="AC67">
        <v>873167.88</v>
      </c>
      <c r="AE67">
        <v>4</v>
      </c>
      <c r="AF67">
        <v>985279.73</v>
      </c>
      <c r="AG67">
        <v>6120</v>
      </c>
      <c r="AI67">
        <v>587326.14</v>
      </c>
      <c r="AJ67">
        <v>338556.55</v>
      </c>
      <c r="AN67" s="59">
        <f t="shared" si="2"/>
        <v>210016.32</v>
      </c>
      <c r="AO67" s="29">
        <f t="shared" si="3"/>
        <v>17845.900000000001</v>
      </c>
      <c r="AP67" s="19">
        <f t="shared" si="4"/>
        <v>192170.42</v>
      </c>
      <c r="AQ67" s="13">
        <f t="shared" si="5"/>
        <v>1420930.06</v>
      </c>
      <c r="AR67" s="14">
        <f t="shared" si="7"/>
        <v>1917282.4200000002</v>
      </c>
      <c r="AS67" s="24">
        <f t="shared" si="8"/>
        <v>-496352.3600000001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942</v>
      </c>
      <c r="E68" t="s">
        <v>2601</v>
      </c>
      <c r="F68">
        <v>452348.83</v>
      </c>
      <c r="G68">
        <v>0</v>
      </c>
      <c r="H68">
        <v>220018.76</v>
      </c>
      <c r="J68">
        <v>663320.66</v>
      </c>
      <c r="K68">
        <v>321520.48</v>
      </c>
      <c r="R68">
        <v>1062</v>
      </c>
      <c r="U68">
        <v>1449305.95</v>
      </c>
      <c r="V68">
        <v>961521.58</v>
      </c>
      <c r="X68">
        <v>4381.75</v>
      </c>
      <c r="Y68">
        <v>753555.85</v>
      </c>
      <c r="Z68">
        <v>101015</v>
      </c>
      <c r="AC68">
        <v>1682749</v>
      </c>
      <c r="AE68">
        <v>57700.6</v>
      </c>
      <c r="AF68">
        <v>1921520</v>
      </c>
      <c r="AG68">
        <v>21008</v>
      </c>
      <c r="AH68">
        <v>1904</v>
      </c>
      <c r="AI68">
        <v>1143676.55</v>
      </c>
      <c r="AJ68">
        <v>215844.45</v>
      </c>
      <c r="AL68">
        <v>50130</v>
      </c>
      <c r="AN68" s="59">
        <f t="shared" si="2"/>
        <v>672367.59000000008</v>
      </c>
      <c r="AO68" s="29">
        <f t="shared" si="3"/>
        <v>1062</v>
      </c>
      <c r="AP68" s="19">
        <f t="shared" si="4"/>
        <v>671305.59000000008</v>
      </c>
      <c r="AQ68" s="13">
        <f t="shared" si="5"/>
        <v>2599402.2000000002</v>
      </c>
      <c r="AR68" s="14">
        <f t="shared" ref="AR68:AR99" si="9">SUM(AF68:AM68)</f>
        <v>3354083</v>
      </c>
      <c r="AS68" s="24">
        <f t="shared" si="8"/>
        <v>-754680.79999999981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943</v>
      </c>
      <c r="E69" t="s">
        <v>2602</v>
      </c>
      <c r="F69">
        <v>2031739.85</v>
      </c>
      <c r="G69">
        <v>0</v>
      </c>
      <c r="H69">
        <v>97908.88</v>
      </c>
      <c r="J69">
        <v>24432.57</v>
      </c>
      <c r="K69">
        <v>325280.23</v>
      </c>
      <c r="O69">
        <v>21540</v>
      </c>
      <c r="R69">
        <v>1961.9</v>
      </c>
      <c r="U69">
        <v>978227.77</v>
      </c>
      <c r="V69">
        <v>2317512.06</v>
      </c>
      <c r="Y69">
        <v>688733.55</v>
      </c>
      <c r="Z69">
        <v>705194</v>
      </c>
      <c r="AA69">
        <v>12543.09</v>
      </c>
      <c r="AC69">
        <v>1134943</v>
      </c>
      <c r="AE69">
        <v>82800</v>
      </c>
      <c r="AF69">
        <v>1413746</v>
      </c>
      <c r="AG69">
        <v>11816</v>
      </c>
      <c r="AH69">
        <v>608</v>
      </c>
      <c r="AI69">
        <v>1736218.45</v>
      </c>
      <c r="AJ69">
        <v>201705.39</v>
      </c>
      <c r="AL69">
        <v>100000</v>
      </c>
      <c r="AN69" s="59">
        <f t="shared" ref="AN69:AN132" si="10">SUM(F69:I69)</f>
        <v>2129648.73</v>
      </c>
      <c r="AO69" s="29">
        <f t="shared" ref="AO69:AO132" si="11">SUM(N69:R69)</f>
        <v>23501.9</v>
      </c>
      <c r="AP69" s="19">
        <f t="shared" ref="AP69:AP132" si="12">AN69-AO69</f>
        <v>2106146.83</v>
      </c>
      <c r="AQ69" s="13">
        <f t="shared" ref="AQ69:AQ132" si="13">SUM(W69:AE69)</f>
        <v>2624213.64</v>
      </c>
      <c r="AR69" s="14">
        <f t="shared" si="9"/>
        <v>3464093.8400000003</v>
      </c>
      <c r="AS69" s="24">
        <f t="shared" si="8"/>
        <v>-839880.20000000019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944</v>
      </c>
      <c r="E70" t="s">
        <v>2603</v>
      </c>
      <c r="F70">
        <v>467881.97</v>
      </c>
      <c r="G70">
        <v>0</v>
      </c>
      <c r="H70">
        <v>31087.73</v>
      </c>
      <c r="J70">
        <v>329312.08</v>
      </c>
      <c r="K70">
        <v>165852.24</v>
      </c>
      <c r="N70">
        <v>0</v>
      </c>
      <c r="O70">
        <v>22341.3</v>
      </c>
      <c r="R70">
        <v>624.9</v>
      </c>
      <c r="U70">
        <v>-1359847.92</v>
      </c>
      <c r="V70">
        <v>2233839.69</v>
      </c>
      <c r="Y70">
        <v>739670.58</v>
      </c>
      <c r="Z70">
        <v>560890</v>
      </c>
      <c r="AA70">
        <v>2154.91</v>
      </c>
      <c r="AC70">
        <v>1343299.8</v>
      </c>
      <c r="AE70">
        <v>44698</v>
      </c>
      <c r="AF70">
        <v>1510028.97</v>
      </c>
      <c r="AG70">
        <v>15556</v>
      </c>
      <c r="AI70">
        <v>891478.59</v>
      </c>
      <c r="AJ70">
        <v>176473.68</v>
      </c>
      <c r="AN70" s="59">
        <f t="shared" si="10"/>
        <v>498969.69999999995</v>
      </c>
      <c r="AO70" s="29">
        <f t="shared" si="11"/>
        <v>22966.2</v>
      </c>
      <c r="AP70" s="19">
        <f t="shared" si="12"/>
        <v>476003.49999999994</v>
      </c>
      <c r="AQ70" s="13">
        <f t="shared" si="13"/>
        <v>2690713.29</v>
      </c>
      <c r="AR70" s="14">
        <f t="shared" si="9"/>
        <v>2593537.2400000002</v>
      </c>
      <c r="AS70" s="24">
        <f t="shared" si="8"/>
        <v>97176.049999999814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945</v>
      </c>
      <c r="E71" t="s">
        <v>2604</v>
      </c>
      <c r="F71">
        <v>245157.28</v>
      </c>
      <c r="G71">
        <v>0</v>
      </c>
      <c r="H71">
        <v>47620.08</v>
      </c>
      <c r="J71">
        <v>-471723.81</v>
      </c>
      <c r="K71">
        <v>391151.11</v>
      </c>
      <c r="R71">
        <v>0</v>
      </c>
      <c r="U71">
        <v>-1866404.03</v>
      </c>
      <c r="V71">
        <v>2560558.21</v>
      </c>
      <c r="Y71">
        <v>480868.98</v>
      </c>
      <c r="Z71">
        <v>173974</v>
      </c>
      <c r="AA71">
        <v>2526.04</v>
      </c>
      <c r="AC71">
        <v>936818.8</v>
      </c>
      <c r="AF71">
        <v>1198440.8</v>
      </c>
      <c r="AG71">
        <v>10580</v>
      </c>
      <c r="AH71">
        <v>4512</v>
      </c>
      <c r="AI71">
        <v>661693.82999999996</v>
      </c>
      <c r="AJ71">
        <v>193510.71</v>
      </c>
      <c r="AL71">
        <v>7400</v>
      </c>
      <c r="AN71" s="59">
        <f t="shared" si="10"/>
        <v>292777.36</v>
      </c>
      <c r="AO71" s="29">
        <f t="shared" si="11"/>
        <v>0</v>
      </c>
      <c r="AP71" s="19">
        <f t="shared" si="12"/>
        <v>292777.36</v>
      </c>
      <c r="AQ71" s="13">
        <f t="shared" si="13"/>
        <v>1594187.82</v>
      </c>
      <c r="AR71" s="14">
        <f t="shared" si="9"/>
        <v>2076137.3399999999</v>
      </c>
      <c r="AS71" s="24">
        <f t="shared" si="8"/>
        <v>-481949.51999999979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946</v>
      </c>
      <c r="E72" t="s">
        <v>2605</v>
      </c>
      <c r="F72">
        <v>245685.83</v>
      </c>
      <c r="G72">
        <v>0</v>
      </c>
      <c r="H72">
        <v>308428.62</v>
      </c>
      <c r="J72">
        <v>9177.7999999999993</v>
      </c>
      <c r="K72">
        <v>244344.87</v>
      </c>
      <c r="O72">
        <v>19963</v>
      </c>
      <c r="Q72">
        <v>51200</v>
      </c>
      <c r="R72">
        <v>2081</v>
      </c>
      <c r="U72">
        <v>-1271757.73</v>
      </c>
      <c r="V72">
        <v>1431387.54</v>
      </c>
      <c r="Y72">
        <v>992060.72</v>
      </c>
      <c r="Z72">
        <v>591400</v>
      </c>
      <c r="AA72">
        <v>84.36</v>
      </c>
      <c r="AC72">
        <v>1766687</v>
      </c>
      <c r="AE72">
        <v>81750</v>
      </c>
      <c r="AF72">
        <v>1893715</v>
      </c>
      <c r="AH72">
        <v>98233.5</v>
      </c>
      <c r="AI72">
        <v>796688.27</v>
      </c>
      <c r="AJ72">
        <v>68582</v>
      </c>
      <c r="AN72" s="59">
        <f t="shared" si="10"/>
        <v>554114.44999999995</v>
      </c>
      <c r="AO72" s="29">
        <f t="shared" si="11"/>
        <v>73244</v>
      </c>
      <c r="AP72" s="19">
        <f t="shared" si="12"/>
        <v>480870.44999999995</v>
      </c>
      <c r="AQ72" s="13">
        <f t="shared" si="13"/>
        <v>3431982.08</v>
      </c>
      <c r="AR72" s="14">
        <f t="shared" si="9"/>
        <v>2857218.77</v>
      </c>
      <c r="AS72" s="24">
        <f t="shared" si="8"/>
        <v>574763.31000000006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947</v>
      </c>
      <c r="E73" t="s">
        <v>2606</v>
      </c>
      <c r="F73">
        <v>130862.07</v>
      </c>
      <c r="G73">
        <v>0</v>
      </c>
      <c r="H73">
        <v>60193.91</v>
      </c>
      <c r="J73">
        <v>-41747.65</v>
      </c>
      <c r="K73">
        <v>802850.48</v>
      </c>
      <c r="O73">
        <v>17544</v>
      </c>
      <c r="R73">
        <v>0</v>
      </c>
      <c r="U73">
        <v>-550606.19999999995</v>
      </c>
      <c r="V73">
        <v>2041384.85</v>
      </c>
      <c r="Y73">
        <v>735124.26</v>
      </c>
      <c r="Z73">
        <v>256560</v>
      </c>
      <c r="AA73">
        <v>1532.44</v>
      </c>
      <c r="AC73">
        <v>1840580</v>
      </c>
      <c r="AE73">
        <v>158000</v>
      </c>
      <c r="AF73">
        <v>2147800.27</v>
      </c>
      <c r="AG73">
        <v>11600</v>
      </c>
      <c r="AI73">
        <v>1060838.6499999999</v>
      </c>
      <c r="AJ73">
        <v>327721.62</v>
      </c>
      <c r="AN73" s="59">
        <f t="shared" si="10"/>
        <v>191055.98</v>
      </c>
      <c r="AO73" s="29">
        <f t="shared" si="11"/>
        <v>17544</v>
      </c>
      <c r="AP73" s="19">
        <f t="shared" si="12"/>
        <v>173511.98</v>
      </c>
      <c r="AQ73" s="13">
        <f t="shared" si="13"/>
        <v>2991796.7</v>
      </c>
      <c r="AR73" s="14">
        <f t="shared" si="9"/>
        <v>3547960.54</v>
      </c>
      <c r="AS73" s="24">
        <f t="shared" si="8"/>
        <v>-556163.83999999985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948</v>
      </c>
      <c r="E74" t="s">
        <v>2607</v>
      </c>
      <c r="F74">
        <v>270633.26</v>
      </c>
      <c r="G74">
        <v>0</v>
      </c>
      <c r="H74">
        <v>62025.43</v>
      </c>
      <c r="J74">
        <v>134807.38</v>
      </c>
      <c r="K74">
        <v>229701.06</v>
      </c>
      <c r="U74">
        <v>-236341.17</v>
      </c>
      <c r="V74">
        <v>1173118.8999999999</v>
      </c>
      <c r="Y74">
        <v>648790.9</v>
      </c>
      <c r="Z74">
        <v>189372</v>
      </c>
      <c r="AA74">
        <v>841.64</v>
      </c>
      <c r="AC74">
        <v>1311640</v>
      </c>
      <c r="AE74">
        <v>230800</v>
      </c>
      <c r="AF74">
        <v>1611267.46</v>
      </c>
      <c r="AH74">
        <v>42866</v>
      </c>
      <c r="AI74">
        <v>720188.39</v>
      </c>
      <c r="AJ74">
        <v>233733.29</v>
      </c>
      <c r="AL74">
        <v>13000</v>
      </c>
      <c r="AN74" s="59">
        <f t="shared" si="10"/>
        <v>332658.69</v>
      </c>
      <c r="AO74" s="29">
        <f t="shared" si="11"/>
        <v>0</v>
      </c>
      <c r="AP74" s="19">
        <f t="shared" si="12"/>
        <v>332658.69</v>
      </c>
      <c r="AQ74" s="13">
        <f t="shared" si="13"/>
        <v>2381444.54</v>
      </c>
      <c r="AR74" s="14">
        <f t="shared" si="9"/>
        <v>2621055.14</v>
      </c>
      <c r="AS74" s="24">
        <f t="shared" si="8"/>
        <v>-239610.60000000009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949</v>
      </c>
      <c r="E75" t="s">
        <v>2608</v>
      </c>
      <c r="F75">
        <v>851754.48</v>
      </c>
      <c r="G75">
        <v>0</v>
      </c>
      <c r="H75">
        <v>42291.040000000001</v>
      </c>
      <c r="J75">
        <v>118028.48</v>
      </c>
      <c r="K75">
        <v>239950.21</v>
      </c>
      <c r="R75">
        <v>0</v>
      </c>
      <c r="U75">
        <v>-168936.42</v>
      </c>
      <c r="V75">
        <v>1745362.84</v>
      </c>
      <c r="Y75">
        <v>2166020.92</v>
      </c>
      <c r="Z75">
        <v>322146</v>
      </c>
      <c r="AA75">
        <v>3342.08</v>
      </c>
      <c r="AC75">
        <v>2127400</v>
      </c>
      <c r="AE75">
        <v>638800</v>
      </c>
      <c r="AF75">
        <v>2462067</v>
      </c>
      <c r="AG75">
        <v>13680</v>
      </c>
      <c r="AH75">
        <v>46080</v>
      </c>
      <c r="AI75">
        <v>1864137.74</v>
      </c>
      <c r="AJ75">
        <v>384146.47</v>
      </c>
      <c r="AL75">
        <v>812000</v>
      </c>
      <c r="AN75" s="59">
        <f t="shared" si="10"/>
        <v>894045.52</v>
      </c>
      <c r="AO75" s="29">
        <f t="shared" si="11"/>
        <v>0</v>
      </c>
      <c r="AP75" s="19">
        <f t="shared" si="12"/>
        <v>894045.52</v>
      </c>
      <c r="AQ75" s="13">
        <f t="shared" si="13"/>
        <v>5257709</v>
      </c>
      <c r="AR75" s="14">
        <f t="shared" si="9"/>
        <v>5582111.21</v>
      </c>
      <c r="AS75" s="24">
        <f t="shared" si="8"/>
        <v>-324402.20999999996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950</v>
      </c>
      <c r="E76" t="s">
        <v>2609</v>
      </c>
      <c r="F76">
        <v>328689.15999999997</v>
      </c>
      <c r="G76">
        <v>81845.91</v>
      </c>
      <c r="H76">
        <v>32744.1</v>
      </c>
      <c r="J76">
        <v>57364.800000000003</v>
      </c>
      <c r="K76">
        <v>426443.5</v>
      </c>
      <c r="O76">
        <v>53725.18</v>
      </c>
      <c r="Q76">
        <v>80120</v>
      </c>
      <c r="R76">
        <v>6441.85</v>
      </c>
      <c r="U76">
        <v>-655779.18000000005</v>
      </c>
      <c r="V76">
        <v>1851699.47</v>
      </c>
      <c r="Y76">
        <v>706291.44</v>
      </c>
      <c r="AA76">
        <v>2663.32</v>
      </c>
      <c r="AC76">
        <v>2635710</v>
      </c>
      <c r="AE76">
        <v>228088.02</v>
      </c>
      <c r="AF76">
        <v>2907861</v>
      </c>
      <c r="AH76">
        <v>22937.599999999999</v>
      </c>
      <c r="AI76">
        <v>799158.04</v>
      </c>
      <c r="AJ76">
        <v>88691.99</v>
      </c>
      <c r="AL76">
        <v>163224</v>
      </c>
      <c r="AN76" s="59">
        <f t="shared" si="10"/>
        <v>443279.16999999993</v>
      </c>
      <c r="AO76" s="29">
        <f t="shared" si="11"/>
        <v>140287.03</v>
      </c>
      <c r="AP76" s="19">
        <f t="shared" si="12"/>
        <v>302992.1399999999</v>
      </c>
      <c r="AQ76" s="13">
        <f t="shared" si="13"/>
        <v>3572752.78</v>
      </c>
      <c r="AR76" s="14">
        <f t="shared" si="9"/>
        <v>3981872.6300000004</v>
      </c>
      <c r="AS76" s="24">
        <f t="shared" si="8"/>
        <v>-409119.85000000056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951</v>
      </c>
      <c r="E77" t="s">
        <v>2610</v>
      </c>
      <c r="F77">
        <v>753413.89</v>
      </c>
      <c r="G77">
        <v>31270.13</v>
      </c>
      <c r="H77">
        <v>108551.1</v>
      </c>
      <c r="J77">
        <v>405235.08</v>
      </c>
      <c r="K77">
        <v>671072.6</v>
      </c>
      <c r="O77">
        <v>48250</v>
      </c>
      <c r="R77">
        <v>300.79000000000002</v>
      </c>
      <c r="U77">
        <v>452900.27</v>
      </c>
      <c r="V77">
        <v>1211766.1200000001</v>
      </c>
      <c r="Y77">
        <v>583028.78</v>
      </c>
      <c r="Z77">
        <v>59980</v>
      </c>
      <c r="AA77">
        <v>220.94</v>
      </c>
      <c r="AC77">
        <v>2303014</v>
      </c>
      <c r="AE77">
        <v>181240.87</v>
      </c>
      <c r="AF77">
        <v>1914831</v>
      </c>
      <c r="AG77">
        <v>816</v>
      </c>
      <c r="AH77">
        <v>10412</v>
      </c>
      <c r="AI77">
        <v>912081.97</v>
      </c>
      <c r="AJ77">
        <v>20018</v>
      </c>
      <c r="AK77">
        <v>13000</v>
      </c>
      <c r="AN77" s="59">
        <f t="shared" si="10"/>
        <v>893235.12</v>
      </c>
      <c r="AO77" s="29">
        <f t="shared" si="11"/>
        <v>48550.79</v>
      </c>
      <c r="AP77" s="19">
        <f t="shared" si="12"/>
        <v>844684.33</v>
      </c>
      <c r="AQ77" s="13">
        <f t="shared" si="13"/>
        <v>3127484.59</v>
      </c>
      <c r="AR77" s="14">
        <f t="shared" si="9"/>
        <v>2871158.9699999997</v>
      </c>
      <c r="AS77" s="24">
        <f t="shared" si="8"/>
        <v>256325.62000000011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952</v>
      </c>
      <c r="E78" t="s">
        <v>2611</v>
      </c>
      <c r="F78">
        <v>314166.43</v>
      </c>
      <c r="G78">
        <v>13058.92</v>
      </c>
      <c r="H78">
        <v>4126.2</v>
      </c>
      <c r="J78">
        <v>4</v>
      </c>
      <c r="K78">
        <v>242479.43</v>
      </c>
      <c r="O78">
        <v>74302.75</v>
      </c>
      <c r="Q78">
        <v>450</v>
      </c>
      <c r="R78">
        <v>590</v>
      </c>
      <c r="U78">
        <v>-971382.5</v>
      </c>
      <c r="V78">
        <v>1379368.14</v>
      </c>
      <c r="Y78">
        <v>1171508.71</v>
      </c>
      <c r="Z78">
        <v>726538</v>
      </c>
      <c r="AA78">
        <v>125.48</v>
      </c>
      <c r="AC78">
        <v>2481616</v>
      </c>
      <c r="AE78">
        <v>600400</v>
      </c>
      <c r="AF78">
        <v>2882425</v>
      </c>
      <c r="AH78">
        <v>16132</v>
      </c>
      <c r="AI78">
        <v>1806241.63</v>
      </c>
      <c r="AJ78">
        <v>134882.97</v>
      </c>
      <c r="AL78">
        <v>50000</v>
      </c>
      <c r="AN78" s="59">
        <f t="shared" si="10"/>
        <v>331351.55</v>
      </c>
      <c r="AO78" s="29">
        <f t="shared" si="11"/>
        <v>75342.75</v>
      </c>
      <c r="AP78" s="19">
        <f t="shared" si="12"/>
        <v>256008.8</v>
      </c>
      <c r="AQ78" s="13">
        <f t="shared" si="13"/>
        <v>4980188.1899999995</v>
      </c>
      <c r="AR78" s="14">
        <f t="shared" si="9"/>
        <v>4889681.5999999996</v>
      </c>
      <c r="AS78" s="24">
        <f t="shared" si="8"/>
        <v>90506.589999999851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953</v>
      </c>
      <c r="E79" t="s">
        <v>2612</v>
      </c>
      <c r="F79">
        <v>584293.82999999996</v>
      </c>
      <c r="G79">
        <v>5752</v>
      </c>
      <c r="H79">
        <v>0</v>
      </c>
      <c r="J79">
        <v>2329.88</v>
      </c>
      <c r="K79">
        <v>394284.99</v>
      </c>
      <c r="O79">
        <v>22800</v>
      </c>
      <c r="Q79">
        <v>641018</v>
      </c>
      <c r="R79">
        <v>0</v>
      </c>
      <c r="T79">
        <v>60017.65</v>
      </c>
      <c r="U79">
        <v>-924734.44</v>
      </c>
      <c r="V79">
        <v>1583723.57</v>
      </c>
      <c r="Y79">
        <v>563072.93999999994</v>
      </c>
      <c r="AA79">
        <v>246.37</v>
      </c>
      <c r="AC79">
        <v>1343930</v>
      </c>
      <c r="AE79">
        <v>245200</v>
      </c>
      <c r="AF79">
        <v>1754589</v>
      </c>
      <c r="AH79">
        <v>7214</v>
      </c>
      <c r="AI79">
        <v>560023.88</v>
      </c>
      <c r="AJ79">
        <v>113786.51</v>
      </c>
      <c r="AL79">
        <v>113000</v>
      </c>
      <c r="AN79" s="59">
        <f t="shared" si="10"/>
        <v>590045.82999999996</v>
      </c>
      <c r="AO79" s="29">
        <f t="shared" si="11"/>
        <v>663818</v>
      </c>
      <c r="AP79" s="19">
        <f t="shared" si="12"/>
        <v>-73772.170000000042</v>
      </c>
      <c r="AQ79" s="13">
        <f t="shared" si="13"/>
        <v>2152449.31</v>
      </c>
      <c r="AR79" s="14">
        <f t="shared" si="9"/>
        <v>2548613.3899999997</v>
      </c>
      <c r="AS79" s="24">
        <f t="shared" si="8"/>
        <v>-396164.07999999961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954</v>
      </c>
      <c r="E80" t="s">
        <v>2613</v>
      </c>
      <c r="F80">
        <v>3796.41</v>
      </c>
      <c r="G80">
        <v>18400</v>
      </c>
      <c r="H80">
        <v>54562.07</v>
      </c>
      <c r="J80">
        <v>2</v>
      </c>
      <c r="K80">
        <v>157238.89000000001</v>
      </c>
      <c r="N80">
        <v>40908</v>
      </c>
      <c r="R80">
        <v>3535.47</v>
      </c>
      <c r="U80">
        <v>-45258.1</v>
      </c>
      <c r="V80">
        <v>378255.64</v>
      </c>
      <c r="Y80">
        <v>781447.51</v>
      </c>
      <c r="AA80">
        <v>1062.6099999999999</v>
      </c>
      <c r="AC80">
        <v>1553766</v>
      </c>
      <c r="AE80">
        <v>278400</v>
      </c>
      <c r="AF80">
        <v>1525566</v>
      </c>
      <c r="AH80">
        <v>16619.28</v>
      </c>
      <c r="AI80">
        <v>1134330.68</v>
      </c>
      <c r="AJ80">
        <v>81601.8</v>
      </c>
      <c r="AN80" s="59">
        <f t="shared" si="10"/>
        <v>76758.48</v>
      </c>
      <c r="AO80" s="29">
        <f t="shared" si="11"/>
        <v>44443.47</v>
      </c>
      <c r="AP80" s="19">
        <f t="shared" si="12"/>
        <v>32315.009999999995</v>
      </c>
      <c r="AQ80" s="13">
        <f t="shared" si="13"/>
        <v>2614676.12</v>
      </c>
      <c r="AR80" s="14">
        <f t="shared" si="9"/>
        <v>2758117.76</v>
      </c>
      <c r="AS80" s="24">
        <f t="shared" si="8"/>
        <v>-143441.63999999966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955</v>
      </c>
      <c r="E81" t="s">
        <v>2614</v>
      </c>
      <c r="F81">
        <v>726209.86</v>
      </c>
      <c r="G81">
        <v>4100</v>
      </c>
      <c r="H81">
        <v>154324.76999999999</v>
      </c>
      <c r="J81">
        <v>-5906.96</v>
      </c>
      <c r="K81">
        <v>650211.76</v>
      </c>
      <c r="O81">
        <v>17251</v>
      </c>
      <c r="R81">
        <v>1023</v>
      </c>
      <c r="U81">
        <v>435177.71</v>
      </c>
      <c r="V81">
        <v>646396.12</v>
      </c>
      <c r="Y81">
        <v>584033.79</v>
      </c>
      <c r="Z81">
        <v>535616</v>
      </c>
      <c r="AA81">
        <v>3719.46</v>
      </c>
      <c r="AC81">
        <v>520790</v>
      </c>
      <c r="AF81">
        <v>759884</v>
      </c>
      <c r="AG81">
        <v>21668</v>
      </c>
      <c r="AI81">
        <v>401242.85</v>
      </c>
      <c r="AJ81">
        <v>32265.62</v>
      </c>
      <c r="AL81">
        <v>7.18</v>
      </c>
      <c r="AN81" s="59">
        <f t="shared" si="10"/>
        <v>884634.63</v>
      </c>
      <c r="AO81" s="29">
        <f t="shared" si="11"/>
        <v>18274</v>
      </c>
      <c r="AP81" s="19">
        <f t="shared" si="12"/>
        <v>866360.63</v>
      </c>
      <c r="AQ81" s="13">
        <f t="shared" si="13"/>
        <v>1644159.25</v>
      </c>
      <c r="AR81" s="14">
        <f t="shared" si="9"/>
        <v>1215067.6500000001</v>
      </c>
      <c r="AS81" s="24">
        <f t="shared" si="8"/>
        <v>429091.59999999986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956</v>
      </c>
      <c r="E82" t="s">
        <v>2615</v>
      </c>
      <c r="F82">
        <v>436820</v>
      </c>
      <c r="G82">
        <v>0</v>
      </c>
      <c r="H82">
        <v>72822.880000000005</v>
      </c>
      <c r="J82">
        <v>1958661.06</v>
      </c>
      <c r="K82">
        <v>126781.88</v>
      </c>
      <c r="N82">
        <v>6500</v>
      </c>
      <c r="O82">
        <v>16520</v>
      </c>
      <c r="R82">
        <v>2552</v>
      </c>
      <c r="U82">
        <v>-464391.74</v>
      </c>
      <c r="V82">
        <v>3382854.97</v>
      </c>
      <c r="Y82">
        <v>872183.45</v>
      </c>
      <c r="Z82">
        <v>100000</v>
      </c>
      <c r="AA82">
        <v>2649.24</v>
      </c>
      <c r="AC82">
        <v>1076440</v>
      </c>
      <c r="AE82">
        <v>146400</v>
      </c>
      <c r="AF82">
        <v>1347482</v>
      </c>
      <c r="AG82">
        <v>26560</v>
      </c>
      <c r="AH82">
        <v>12036</v>
      </c>
      <c r="AI82">
        <v>930391.83</v>
      </c>
      <c r="AJ82">
        <v>230152.27</v>
      </c>
      <c r="AN82" s="59">
        <f t="shared" si="10"/>
        <v>509642.88</v>
      </c>
      <c r="AO82" s="29">
        <f t="shared" si="11"/>
        <v>25572</v>
      </c>
      <c r="AP82" s="19">
        <f t="shared" si="12"/>
        <v>484070.88</v>
      </c>
      <c r="AQ82" s="13">
        <f t="shared" si="13"/>
        <v>2197672.69</v>
      </c>
      <c r="AR82" s="14">
        <f t="shared" si="9"/>
        <v>2546622.1</v>
      </c>
      <c r="AS82" s="24">
        <f t="shared" si="8"/>
        <v>-348949.41000000015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957</v>
      </c>
      <c r="E83" t="s">
        <v>2616</v>
      </c>
      <c r="F83">
        <v>173525.89</v>
      </c>
      <c r="G83">
        <v>0</v>
      </c>
      <c r="H83">
        <v>48658.12</v>
      </c>
      <c r="J83">
        <v>-8842.42</v>
      </c>
      <c r="K83">
        <v>1584.51</v>
      </c>
      <c r="N83">
        <v>6000</v>
      </c>
      <c r="O83">
        <v>7740</v>
      </c>
      <c r="R83">
        <v>1545</v>
      </c>
      <c r="U83">
        <v>-253911.42</v>
      </c>
      <c r="V83">
        <v>1045747.78</v>
      </c>
      <c r="Y83">
        <v>588431.31000000006</v>
      </c>
      <c r="Z83">
        <v>75650</v>
      </c>
      <c r="AA83">
        <v>1153.99</v>
      </c>
      <c r="AC83">
        <v>664230</v>
      </c>
      <c r="AE83">
        <v>367740</v>
      </c>
      <c r="AF83">
        <v>967885.06</v>
      </c>
      <c r="AG83">
        <v>17684</v>
      </c>
      <c r="AI83">
        <v>696912.53</v>
      </c>
      <c r="AJ83">
        <v>606918.97</v>
      </c>
      <c r="AN83" s="59">
        <f t="shared" si="10"/>
        <v>222184.01</v>
      </c>
      <c r="AO83" s="29">
        <f t="shared" si="11"/>
        <v>15285</v>
      </c>
      <c r="AP83" s="19">
        <f t="shared" si="12"/>
        <v>206899.01</v>
      </c>
      <c r="AQ83" s="13">
        <f t="shared" si="13"/>
        <v>1697205.3</v>
      </c>
      <c r="AR83" s="14">
        <f t="shared" si="9"/>
        <v>2289400.56</v>
      </c>
      <c r="AS83" s="24">
        <f t="shared" si="8"/>
        <v>-592195.26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958</v>
      </c>
      <c r="E84" t="s">
        <v>2617</v>
      </c>
      <c r="F84">
        <v>192978.79</v>
      </c>
      <c r="G84">
        <v>0</v>
      </c>
      <c r="H84">
        <v>165835.26</v>
      </c>
      <c r="J84">
        <v>14385.03</v>
      </c>
      <c r="K84">
        <v>409780.92</v>
      </c>
      <c r="N84">
        <v>6000</v>
      </c>
      <c r="O84">
        <v>3960</v>
      </c>
      <c r="R84">
        <v>503.02</v>
      </c>
      <c r="U84">
        <v>219536.71</v>
      </c>
      <c r="V84">
        <v>353356.72</v>
      </c>
      <c r="W84">
        <v>5</v>
      </c>
      <c r="Y84">
        <v>830102.79</v>
      </c>
      <c r="Z84">
        <v>199520</v>
      </c>
      <c r="AA84">
        <v>927.33</v>
      </c>
      <c r="AC84">
        <v>1830229.7</v>
      </c>
      <c r="AD84">
        <v>1509</v>
      </c>
      <c r="AE84">
        <v>146400</v>
      </c>
      <c r="AF84">
        <v>2119438.7000000002</v>
      </c>
      <c r="AG84">
        <v>1500</v>
      </c>
      <c r="AH84">
        <v>21408</v>
      </c>
      <c r="AI84">
        <v>621527.56000000006</v>
      </c>
      <c r="AJ84">
        <v>45196.01</v>
      </c>
      <c r="AN84" s="59">
        <f t="shared" si="10"/>
        <v>358814.05000000005</v>
      </c>
      <c r="AO84" s="29">
        <f t="shared" si="11"/>
        <v>10463.02</v>
      </c>
      <c r="AP84" s="19">
        <f t="shared" si="12"/>
        <v>348351.03</v>
      </c>
      <c r="AQ84" s="13">
        <f t="shared" si="13"/>
        <v>3008693.82</v>
      </c>
      <c r="AR84" s="14">
        <f t="shared" si="9"/>
        <v>2809070.27</v>
      </c>
      <c r="AS84" s="24">
        <f t="shared" si="8"/>
        <v>199623.54999999981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959</v>
      </c>
      <c r="E85" t="s">
        <v>2618</v>
      </c>
      <c r="F85">
        <v>133899.94</v>
      </c>
      <c r="G85">
        <v>39200</v>
      </c>
      <c r="H85">
        <v>105876.89</v>
      </c>
      <c r="J85">
        <v>455100.21</v>
      </c>
      <c r="K85">
        <v>2512.73</v>
      </c>
      <c r="N85">
        <v>6000</v>
      </c>
      <c r="O85">
        <v>7740</v>
      </c>
      <c r="R85">
        <v>1043.54</v>
      </c>
      <c r="U85">
        <v>314395.64</v>
      </c>
      <c r="V85">
        <v>628012.71</v>
      </c>
      <c r="Y85">
        <v>475301.39</v>
      </c>
      <c r="Z85">
        <v>99865</v>
      </c>
      <c r="AA85">
        <v>1096.42</v>
      </c>
      <c r="AC85">
        <v>640759</v>
      </c>
      <c r="AE85">
        <v>305937.05</v>
      </c>
      <c r="AF85">
        <v>865335.24</v>
      </c>
      <c r="AH85">
        <v>13764.52</v>
      </c>
      <c r="AI85">
        <v>726080.01</v>
      </c>
      <c r="AJ85">
        <v>138381.21</v>
      </c>
      <c r="AN85" s="59">
        <f t="shared" si="10"/>
        <v>278976.83</v>
      </c>
      <c r="AO85" s="29">
        <f t="shared" si="11"/>
        <v>14783.54</v>
      </c>
      <c r="AP85" s="19">
        <f t="shared" si="12"/>
        <v>264193.29000000004</v>
      </c>
      <c r="AQ85" s="13">
        <f t="shared" si="13"/>
        <v>1522958.86</v>
      </c>
      <c r="AR85" s="14">
        <f t="shared" si="9"/>
        <v>1743560.98</v>
      </c>
      <c r="AS85" s="24">
        <f t="shared" si="8"/>
        <v>-220602.11999999988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960</v>
      </c>
      <c r="E86" t="s">
        <v>2619</v>
      </c>
      <c r="F86">
        <v>29703.9</v>
      </c>
      <c r="G86">
        <v>7584</v>
      </c>
      <c r="H86">
        <v>88657.17</v>
      </c>
      <c r="J86">
        <v>3</v>
      </c>
      <c r="K86">
        <v>354347.97</v>
      </c>
      <c r="N86">
        <v>6000</v>
      </c>
      <c r="O86">
        <v>21160</v>
      </c>
      <c r="R86">
        <v>559</v>
      </c>
      <c r="U86">
        <v>284353.7</v>
      </c>
      <c r="V86">
        <v>573056.03</v>
      </c>
      <c r="X86">
        <v>747.17</v>
      </c>
      <c r="Y86">
        <v>473117.68</v>
      </c>
      <c r="Z86">
        <v>69800</v>
      </c>
      <c r="AC86">
        <v>1943120</v>
      </c>
      <c r="AE86">
        <v>417037.8</v>
      </c>
      <c r="AF86">
        <v>2262633</v>
      </c>
      <c r="AG86">
        <v>19302</v>
      </c>
      <c r="AH86">
        <v>1560</v>
      </c>
      <c r="AI86">
        <v>721709.19</v>
      </c>
      <c r="AJ86">
        <v>193443.47</v>
      </c>
      <c r="AL86">
        <v>110007.67999999999</v>
      </c>
      <c r="AN86" s="59">
        <f t="shared" si="10"/>
        <v>125945.07</v>
      </c>
      <c r="AO86" s="29">
        <f t="shared" si="11"/>
        <v>27719</v>
      </c>
      <c r="AP86" s="19">
        <f t="shared" si="12"/>
        <v>98226.07</v>
      </c>
      <c r="AQ86" s="13">
        <f t="shared" si="13"/>
        <v>2903822.65</v>
      </c>
      <c r="AR86" s="14">
        <f t="shared" si="9"/>
        <v>3308655.3400000003</v>
      </c>
      <c r="AS86" s="24">
        <f t="shared" si="8"/>
        <v>-404832.69000000041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961</v>
      </c>
      <c r="E87" t="s">
        <v>2620</v>
      </c>
      <c r="F87">
        <v>66588.86</v>
      </c>
      <c r="G87">
        <v>0</v>
      </c>
      <c r="H87">
        <v>42658.77</v>
      </c>
      <c r="J87">
        <v>937554.07</v>
      </c>
      <c r="K87">
        <v>80302.64</v>
      </c>
      <c r="N87">
        <v>5600</v>
      </c>
      <c r="O87">
        <v>4320</v>
      </c>
      <c r="R87">
        <v>677</v>
      </c>
      <c r="U87">
        <v>-772030.89</v>
      </c>
      <c r="V87">
        <v>1997218.5</v>
      </c>
      <c r="Y87">
        <v>459276.95</v>
      </c>
      <c r="Z87">
        <v>510690</v>
      </c>
      <c r="AA87">
        <v>312.64999999999998</v>
      </c>
      <c r="AC87">
        <v>1452770</v>
      </c>
      <c r="AE87">
        <v>161000</v>
      </c>
      <c r="AF87">
        <v>1607667</v>
      </c>
      <c r="AG87">
        <v>26779</v>
      </c>
      <c r="AI87">
        <v>889364.47</v>
      </c>
      <c r="AJ87">
        <v>168319.4</v>
      </c>
      <c r="AL87">
        <v>600</v>
      </c>
      <c r="AN87" s="59">
        <f t="shared" si="10"/>
        <v>109247.63</v>
      </c>
      <c r="AO87" s="29">
        <f t="shared" si="11"/>
        <v>10597</v>
      </c>
      <c r="AP87" s="19">
        <f t="shared" si="12"/>
        <v>98650.63</v>
      </c>
      <c r="AQ87" s="13">
        <f t="shared" si="13"/>
        <v>2584049.6</v>
      </c>
      <c r="AR87" s="14">
        <f t="shared" si="9"/>
        <v>2692729.8699999996</v>
      </c>
      <c r="AS87" s="24">
        <f t="shared" si="8"/>
        <v>-108680.26999999955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962</v>
      </c>
      <c r="E88" t="s">
        <v>2621</v>
      </c>
      <c r="F88">
        <v>60292.83</v>
      </c>
      <c r="G88">
        <v>103628</v>
      </c>
      <c r="H88">
        <v>154041.9</v>
      </c>
      <c r="J88">
        <v>2834329.99</v>
      </c>
      <c r="K88">
        <v>55527.28</v>
      </c>
      <c r="N88">
        <v>6000</v>
      </c>
      <c r="O88">
        <v>9900</v>
      </c>
      <c r="R88">
        <v>2043</v>
      </c>
      <c r="U88">
        <v>2822238.22</v>
      </c>
      <c r="V88">
        <v>569833.9</v>
      </c>
      <c r="Y88">
        <v>408490.86</v>
      </c>
      <c r="Z88">
        <v>737404</v>
      </c>
      <c r="AA88">
        <v>716.15</v>
      </c>
      <c r="AC88">
        <v>836670</v>
      </c>
      <c r="AE88">
        <v>356160</v>
      </c>
      <c r="AF88">
        <v>1258548.18</v>
      </c>
      <c r="AG88">
        <v>12960</v>
      </c>
      <c r="AH88">
        <v>9816</v>
      </c>
      <c r="AI88">
        <v>1061018.49</v>
      </c>
      <c r="AJ88">
        <v>199293.46</v>
      </c>
      <c r="AN88" s="59">
        <f t="shared" si="10"/>
        <v>317962.73</v>
      </c>
      <c r="AO88" s="29">
        <f t="shared" si="11"/>
        <v>17943</v>
      </c>
      <c r="AP88" s="19">
        <f t="shared" si="12"/>
        <v>300019.73</v>
      </c>
      <c r="AQ88" s="13">
        <f t="shared" si="13"/>
        <v>2339441.0099999998</v>
      </c>
      <c r="AR88" s="14">
        <f t="shared" si="9"/>
        <v>2541636.13</v>
      </c>
      <c r="AS88" s="24">
        <f t="shared" si="8"/>
        <v>-202195.12000000011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963</v>
      </c>
      <c r="E89" t="s">
        <v>2622</v>
      </c>
      <c r="F89">
        <v>1219898.98</v>
      </c>
      <c r="G89">
        <v>0</v>
      </c>
      <c r="H89">
        <v>83993.3</v>
      </c>
      <c r="J89">
        <v>4791.63</v>
      </c>
      <c r="K89">
        <v>227063.94</v>
      </c>
      <c r="N89">
        <v>6500</v>
      </c>
      <c r="O89">
        <v>10930.71</v>
      </c>
      <c r="R89">
        <v>2006.5</v>
      </c>
      <c r="U89">
        <v>483235.53</v>
      </c>
      <c r="V89">
        <v>528870.26</v>
      </c>
      <c r="Y89">
        <v>577738.26</v>
      </c>
      <c r="Z89">
        <v>884792</v>
      </c>
      <c r="AA89">
        <v>2974.65</v>
      </c>
      <c r="AC89">
        <v>1304490</v>
      </c>
      <c r="AE89">
        <v>267300</v>
      </c>
      <c r="AF89">
        <v>1574946</v>
      </c>
      <c r="AG89">
        <v>16866</v>
      </c>
      <c r="AI89">
        <v>804800.82</v>
      </c>
      <c r="AJ89">
        <v>136477.24</v>
      </c>
      <c r="AN89" s="59">
        <f t="shared" si="10"/>
        <v>1303892.28</v>
      </c>
      <c r="AO89" s="29">
        <f t="shared" si="11"/>
        <v>19437.21</v>
      </c>
      <c r="AP89" s="19">
        <f t="shared" si="12"/>
        <v>1284455.07</v>
      </c>
      <c r="AQ89" s="13">
        <f t="shared" si="13"/>
        <v>3037294.91</v>
      </c>
      <c r="AR89" s="14">
        <f t="shared" si="9"/>
        <v>2533090.0599999996</v>
      </c>
      <c r="AS89" s="24">
        <f t="shared" si="8"/>
        <v>504204.85000000056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964</v>
      </c>
      <c r="E90" t="s">
        <v>2623</v>
      </c>
      <c r="F90">
        <v>1007678.61</v>
      </c>
      <c r="G90">
        <v>23100</v>
      </c>
      <c r="H90">
        <v>542605.28</v>
      </c>
      <c r="J90">
        <v>379147.04</v>
      </c>
      <c r="K90">
        <v>45512.639999999999</v>
      </c>
      <c r="N90">
        <v>500</v>
      </c>
      <c r="O90">
        <v>4320</v>
      </c>
      <c r="S90">
        <v>260079.8</v>
      </c>
      <c r="U90">
        <v>649229.6</v>
      </c>
      <c r="V90">
        <v>715500.2</v>
      </c>
      <c r="Y90">
        <v>1292075.53</v>
      </c>
      <c r="AA90">
        <v>1651.71</v>
      </c>
      <c r="AC90">
        <v>1454725.7</v>
      </c>
      <c r="AD90">
        <v>504</v>
      </c>
      <c r="AE90">
        <v>141200</v>
      </c>
      <c r="AF90">
        <v>1581858.7</v>
      </c>
      <c r="AI90">
        <v>832717.55</v>
      </c>
      <c r="AJ90">
        <v>107166.28</v>
      </c>
      <c r="AL90">
        <v>0.44</v>
      </c>
      <c r="AN90" s="59">
        <f t="shared" si="10"/>
        <v>1573383.8900000001</v>
      </c>
      <c r="AO90" s="29">
        <f t="shared" si="11"/>
        <v>4820</v>
      </c>
      <c r="AP90" s="19">
        <f t="shared" si="12"/>
        <v>1568563.8900000001</v>
      </c>
      <c r="AQ90" s="13">
        <f t="shared" si="13"/>
        <v>2890156.94</v>
      </c>
      <c r="AR90" s="14">
        <f t="shared" si="9"/>
        <v>2521742.9699999997</v>
      </c>
      <c r="AS90" s="24">
        <f t="shared" si="8"/>
        <v>368413.9700000002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965</v>
      </c>
      <c r="E91" t="s">
        <v>2624</v>
      </c>
      <c r="F91">
        <v>183783.43</v>
      </c>
      <c r="G91">
        <v>0</v>
      </c>
      <c r="H91">
        <v>44315.27</v>
      </c>
      <c r="J91">
        <v>1633.87</v>
      </c>
      <c r="K91">
        <v>144321.71</v>
      </c>
      <c r="N91">
        <v>0</v>
      </c>
      <c r="O91">
        <v>4320</v>
      </c>
      <c r="R91">
        <v>1251</v>
      </c>
      <c r="U91">
        <v>-270954.48</v>
      </c>
      <c r="V91">
        <v>673323.61</v>
      </c>
      <c r="Y91">
        <v>1292562.5900000001</v>
      </c>
      <c r="AA91">
        <v>1527.65</v>
      </c>
      <c r="AC91">
        <v>756870</v>
      </c>
      <c r="AE91">
        <v>432933</v>
      </c>
      <c r="AF91">
        <v>1043405</v>
      </c>
      <c r="AG91">
        <v>21824</v>
      </c>
      <c r="AI91">
        <v>1361131.62</v>
      </c>
      <c r="AJ91">
        <v>90406.47</v>
      </c>
      <c r="AL91">
        <v>1012</v>
      </c>
      <c r="AN91" s="59">
        <f t="shared" si="10"/>
        <v>228098.69999999998</v>
      </c>
      <c r="AO91" s="29">
        <f t="shared" si="11"/>
        <v>5571</v>
      </c>
      <c r="AP91" s="19">
        <f t="shared" si="12"/>
        <v>222527.69999999998</v>
      </c>
      <c r="AQ91" s="13">
        <f t="shared" si="13"/>
        <v>2483893.2400000002</v>
      </c>
      <c r="AR91" s="14">
        <f t="shared" si="9"/>
        <v>2517779.0900000003</v>
      </c>
      <c r="AS91" s="24">
        <f t="shared" si="8"/>
        <v>-33885.850000000093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966</v>
      </c>
      <c r="E92" t="s">
        <v>2625</v>
      </c>
      <c r="F92">
        <v>68017.919999999998</v>
      </c>
      <c r="G92">
        <v>12648</v>
      </c>
      <c r="H92">
        <v>47197.74</v>
      </c>
      <c r="J92">
        <v>3</v>
      </c>
      <c r="K92">
        <v>327587.75</v>
      </c>
      <c r="N92">
        <v>5750</v>
      </c>
      <c r="O92">
        <v>7740</v>
      </c>
      <c r="R92">
        <v>1166</v>
      </c>
      <c r="U92">
        <v>-893061.16</v>
      </c>
      <c r="V92">
        <v>1404582.07</v>
      </c>
      <c r="Y92">
        <v>386328.38</v>
      </c>
      <c r="Z92">
        <v>520774</v>
      </c>
      <c r="AA92">
        <v>1812.52</v>
      </c>
      <c r="AC92">
        <v>1123540</v>
      </c>
      <c r="AE92">
        <v>433111.18</v>
      </c>
      <c r="AF92">
        <v>1410371.41</v>
      </c>
      <c r="AG92">
        <v>17292</v>
      </c>
      <c r="AI92">
        <v>982183.88</v>
      </c>
      <c r="AJ92">
        <v>126441.29</v>
      </c>
      <c r="AN92" s="59">
        <f t="shared" si="10"/>
        <v>127863.66</v>
      </c>
      <c r="AO92" s="29">
        <f t="shared" si="11"/>
        <v>14656</v>
      </c>
      <c r="AP92" s="19">
        <f t="shared" si="12"/>
        <v>113207.66</v>
      </c>
      <c r="AQ92" s="13">
        <f t="shared" si="13"/>
        <v>2465566.08</v>
      </c>
      <c r="AR92" s="14">
        <f t="shared" si="9"/>
        <v>2536288.58</v>
      </c>
      <c r="AS92" s="24">
        <f t="shared" si="8"/>
        <v>-70722.5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967</v>
      </c>
      <c r="E93" t="s">
        <v>2626</v>
      </c>
      <c r="F93">
        <v>718869.83</v>
      </c>
      <c r="G93">
        <v>23700</v>
      </c>
      <c r="H93">
        <v>31721.13</v>
      </c>
      <c r="J93">
        <v>1</v>
      </c>
      <c r="K93">
        <v>5733.16</v>
      </c>
      <c r="N93">
        <v>6500</v>
      </c>
      <c r="O93">
        <v>109148</v>
      </c>
      <c r="R93">
        <v>5072</v>
      </c>
      <c r="U93">
        <v>-572474.36</v>
      </c>
      <c r="V93">
        <v>819557.49</v>
      </c>
      <c r="Y93">
        <v>949808.86</v>
      </c>
      <c r="Z93">
        <v>84820</v>
      </c>
      <c r="AA93">
        <v>990.22</v>
      </c>
      <c r="AC93">
        <v>255280</v>
      </c>
      <c r="AE93">
        <v>895164</v>
      </c>
      <c r="AF93">
        <v>834530</v>
      </c>
      <c r="AG93">
        <v>1616</v>
      </c>
      <c r="AI93">
        <v>876076.12</v>
      </c>
      <c r="AJ93">
        <v>59585.61</v>
      </c>
      <c r="AL93">
        <v>2033.36</v>
      </c>
      <c r="AN93" s="59">
        <f t="shared" si="10"/>
        <v>774290.96</v>
      </c>
      <c r="AO93" s="29">
        <f t="shared" si="11"/>
        <v>120720</v>
      </c>
      <c r="AP93" s="19">
        <f t="shared" si="12"/>
        <v>653570.96</v>
      </c>
      <c r="AQ93" s="13">
        <f t="shared" si="13"/>
        <v>2186063.08</v>
      </c>
      <c r="AR93" s="14">
        <f t="shared" si="9"/>
        <v>1773841.0900000003</v>
      </c>
      <c r="AS93" s="24">
        <f t="shared" si="8"/>
        <v>412221.98999999976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968</v>
      </c>
      <c r="E94" t="s">
        <v>2627</v>
      </c>
      <c r="F94">
        <v>176731.31</v>
      </c>
      <c r="G94">
        <v>0</v>
      </c>
      <c r="H94">
        <v>147434.60999999999</v>
      </c>
      <c r="J94">
        <v>2</v>
      </c>
      <c r="K94">
        <v>182624.76</v>
      </c>
      <c r="N94">
        <v>6300</v>
      </c>
      <c r="O94">
        <v>7740</v>
      </c>
      <c r="R94">
        <v>575</v>
      </c>
      <c r="U94">
        <v>289267.74</v>
      </c>
      <c r="V94">
        <v>474645.55</v>
      </c>
      <c r="Y94">
        <v>553308.17000000004</v>
      </c>
      <c r="AA94">
        <v>1423.15</v>
      </c>
      <c r="AC94">
        <v>2064370</v>
      </c>
      <c r="AE94">
        <v>282000</v>
      </c>
      <c r="AF94">
        <v>2197092.36</v>
      </c>
      <c r="AH94">
        <v>3204</v>
      </c>
      <c r="AI94">
        <v>853006.08</v>
      </c>
      <c r="AJ94">
        <v>119534.49</v>
      </c>
      <c r="AN94" s="59">
        <f t="shared" si="10"/>
        <v>324165.92</v>
      </c>
      <c r="AO94" s="29">
        <f t="shared" si="11"/>
        <v>14615</v>
      </c>
      <c r="AP94" s="19">
        <f t="shared" si="12"/>
        <v>309550.92</v>
      </c>
      <c r="AQ94" s="13">
        <f t="shared" si="13"/>
        <v>2901101.3200000003</v>
      </c>
      <c r="AR94" s="14">
        <f t="shared" si="9"/>
        <v>3172836.93</v>
      </c>
      <c r="AS94" s="24">
        <f t="shared" si="8"/>
        <v>-271735.60999999987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969</v>
      </c>
      <c r="E95" t="s">
        <v>2628</v>
      </c>
      <c r="F95">
        <v>319186.46999999997</v>
      </c>
      <c r="G95">
        <v>31112</v>
      </c>
      <c r="H95">
        <v>471529.92</v>
      </c>
      <c r="J95">
        <v>3</v>
      </c>
      <c r="K95">
        <v>117990.67</v>
      </c>
      <c r="N95">
        <v>6500</v>
      </c>
      <c r="O95">
        <v>4600</v>
      </c>
      <c r="R95">
        <v>9501.9</v>
      </c>
      <c r="U95">
        <v>-49874.29</v>
      </c>
      <c r="V95">
        <v>1172968.6100000001</v>
      </c>
      <c r="Y95">
        <v>704621.33</v>
      </c>
      <c r="Z95">
        <v>870336.4</v>
      </c>
      <c r="AA95">
        <v>2701.09</v>
      </c>
      <c r="AC95">
        <v>889600</v>
      </c>
      <c r="AE95">
        <v>248000</v>
      </c>
      <c r="AF95">
        <v>1322156.6000000001</v>
      </c>
      <c r="AG95">
        <v>12034</v>
      </c>
      <c r="AH95">
        <v>3564</v>
      </c>
      <c r="AI95">
        <v>1530668.87</v>
      </c>
      <c r="AJ95">
        <v>50709.51</v>
      </c>
      <c r="AN95" s="59">
        <f t="shared" si="10"/>
        <v>821828.3899999999</v>
      </c>
      <c r="AO95" s="29">
        <f t="shared" si="11"/>
        <v>20601.900000000001</v>
      </c>
      <c r="AP95" s="19">
        <f t="shared" si="12"/>
        <v>801226.48999999987</v>
      </c>
      <c r="AQ95" s="13">
        <f t="shared" si="13"/>
        <v>2715258.8200000003</v>
      </c>
      <c r="AR95" s="14">
        <f t="shared" si="9"/>
        <v>2919132.98</v>
      </c>
      <c r="AS95" s="24">
        <f t="shared" si="8"/>
        <v>-203874.15999999968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970</v>
      </c>
      <c r="E96" t="s">
        <v>2629</v>
      </c>
      <c r="F96">
        <v>518402.33</v>
      </c>
      <c r="G96">
        <v>25640</v>
      </c>
      <c r="H96">
        <v>19657.79</v>
      </c>
      <c r="J96">
        <v>7</v>
      </c>
      <c r="K96">
        <v>82525.73</v>
      </c>
      <c r="N96">
        <v>6000</v>
      </c>
      <c r="O96">
        <v>17120</v>
      </c>
      <c r="R96">
        <v>2395</v>
      </c>
      <c r="U96">
        <v>-150994.54999999999</v>
      </c>
      <c r="V96">
        <v>1035380.1</v>
      </c>
      <c r="Y96">
        <v>668577.74</v>
      </c>
      <c r="Z96">
        <v>40350</v>
      </c>
      <c r="AA96">
        <v>4069.91</v>
      </c>
      <c r="AC96">
        <v>1090370</v>
      </c>
      <c r="AE96">
        <v>515600</v>
      </c>
      <c r="AF96">
        <v>1385692</v>
      </c>
      <c r="AG96">
        <v>12956</v>
      </c>
      <c r="AI96">
        <v>1059174.3799999999</v>
      </c>
      <c r="AJ96">
        <v>115593.74</v>
      </c>
      <c r="AL96">
        <v>9219.23</v>
      </c>
      <c r="AN96" s="59">
        <f t="shared" si="10"/>
        <v>563700.12000000011</v>
      </c>
      <c r="AO96" s="29">
        <f t="shared" si="11"/>
        <v>25515</v>
      </c>
      <c r="AP96" s="19">
        <f t="shared" si="12"/>
        <v>538185.12000000011</v>
      </c>
      <c r="AQ96" s="13">
        <f t="shared" si="13"/>
        <v>2318967.65</v>
      </c>
      <c r="AR96" s="14">
        <f t="shared" si="9"/>
        <v>2582635.35</v>
      </c>
      <c r="AS96" s="24">
        <f t="shared" si="8"/>
        <v>-263667.70000000019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971</v>
      </c>
      <c r="E97" t="s">
        <v>2630</v>
      </c>
      <c r="F97">
        <v>9781.43</v>
      </c>
      <c r="G97">
        <v>293242.34000000003</v>
      </c>
      <c r="H97">
        <v>322898.53999999998</v>
      </c>
      <c r="J97">
        <v>558002.37</v>
      </c>
      <c r="K97">
        <v>238034.14</v>
      </c>
      <c r="N97">
        <v>6600</v>
      </c>
      <c r="O97">
        <v>11660</v>
      </c>
      <c r="R97">
        <v>7055</v>
      </c>
      <c r="U97">
        <v>183838.68</v>
      </c>
      <c r="V97">
        <v>1242259.96</v>
      </c>
      <c r="Y97">
        <v>561838.54</v>
      </c>
      <c r="AA97">
        <v>186.07</v>
      </c>
      <c r="AC97">
        <v>1145970</v>
      </c>
      <c r="AE97">
        <v>330933</v>
      </c>
      <c r="AF97">
        <v>1545317.61</v>
      </c>
      <c r="AG97">
        <v>2008</v>
      </c>
      <c r="AI97">
        <v>385813.22</v>
      </c>
      <c r="AJ97">
        <v>133701.39000000001</v>
      </c>
      <c r="AL97">
        <v>1542.21</v>
      </c>
      <c r="AN97" s="59">
        <f t="shared" si="10"/>
        <v>625922.31000000006</v>
      </c>
      <c r="AO97" s="29">
        <f t="shared" si="11"/>
        <v>25315</v>
      </c>
      <c r="AP97" s="19">
        <f t="shared" si="12"/>
        <v>600607.31000000006</v>
      </c>
      <c r="AQ97" s="13">
        <f t="shared" si="13"/>
        <v>2038927.6099999999</v>
      </c>
      <c r="AR97" s="14">
        <f t="shared" si="9"/>
        <v>2068382.4300000002</v>
      </c>
      <c r="AS97" s="24">
        <f t="shared" si="8"/>
        <v>-29454.820000000298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972</v>
      </c>
      <c r="E98" t="s">
        <v>2631</v>
      </c>
      <c r="F98">
        <v>497652.15</v>
      </c>
      <c r="G98">
        <v>7000</v>
      </c>
      <c r="H98">
        <v>149899.57</v>
      </c>
      <c r="J98">
        <v>1249368.19</v>
      </c>
      <c r="K98">
        <v>152719.14000000001</v>
      </c>
      <c r="N98">
        <v>6000</v>
      </c>
      <c r="O98">
        <v>4320</v>
      </c>
      <c r="R98">
        <v>1095</v>
      </c>
      <c r="U98">
        <v>-541144.82999999996</v>
      </c>
      <c r="V98">
        <v>2616413.23</v>
      </c>
      <c r="Y98">
        <v>714866.07</v>
      </c>
      <c r="Z98">
        <v>95944</v>
      </c>
      <c r="AA98">
        <v>2945.92</v>
      </c>
      <c r="AC98">
        <v>1247000</v>
      </c>
      <c r="AE98">
        <v>471247.25</v>
      </c>
      <c r="AF98">
        <v>1528391.22</v>
      </c>
      <c r="AG98">
        <v>25757</v>
      </c>
      <c r="AI98">
        <v>775230.76</v>
      </c>
      <c r="AJ98">
        <v>232668.61</v>
      </c>
      <c r="AN98" s="59">
        <f t="shared" si="10"/>
        <v>654551.72</v>
      </c>
      <c r="AO98" s="29">
        <f t="shared" si="11"/>
        <v>11415</v>
      </c>
      <c r="AP98" s="19">
        <f t="shared" si="12"/>
        <v>643136.72</v>
      </c>
      <c r="AQ98" s="13">
        <f t="shared" si="13"/>
        <v>2532003.2400000002</v>
      </c>
      <c r="AR98" s="14">
        <f t="shared" si="9"/>
        <v>2562047.59</v>
      </c>
      <c r="AS98" s="24">
        <f t="shared" si="8"/>
        <v>-30044.349999999627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973</v>
      </c>
      <c r="E99" t="s">
        <v>2632</v>
      </c>
      <c r="F99">
        <v>171896.37</v>
      </c>
      <c r="G99">
        <v>0</v>
      </c>
      <c r="H99">
        <v>26448.25</v>
      </c>
      <c r="J99">
        <v>11</v>
      </c>
      <c r="K99">
        <v>46632.83</v>
      </c>
      <c r="O99">
        <v>20000</v>
      </c>
      <c r="R99">
        <v>1001.3</v>
      </c>
      <c r="U99">
        <v>-2218887.7000000002</v>
      </c>
      <c r="V99">
        <v>2310952.34</v>
      </c>
      <c r="Y99">
        <v>803790.05</v>
      </c>
      <c r="Z99">
        <v>296393</v>
      </c>
      <c r="AA99">
        <v>1123.98</v>
      </c>
      <c r="AC99">
        <v>1003410</v>
      </c>
      <c r="AE99">
        <v>196280.95</v>
      </c>
      <c r="AF99">
        <v>1250643.6000000001</v>
      </c>
      <c r="AH99">
        <v>8076</v>
      </c>
      <c r="AI99">
        <v>882121.37</v>
      </c>
      <c r="AJ99">
        <v>28234.5</v>
      </c>
      <c r="AN99" s="59">
        <f t="shared" si="10"/>
        <v>198344.62</v>
      </c>
      <c r="AO99" s="29">
        <f t="shared" si="11"/>
        <v>21001.3</v>
      </c>
      <c r="AP99" s="19">
        <f t="shared" si="12"/>
        <v>177343.32</v>
      </c>
      <c r="AQ99" s="13">
        <f t="shared" si="13"/>
        <v>2300997.9800000004</v>
      </c>
      <c r="AR99" s="14">
        <f t="shared" si="9"/>
        <v>2169075.4700000002</v>
      </c>
      <c r="AS99" s="24">
        <f t="shared" si="8"/>
        <v>131922.51000000024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974</v>
      </c>
      <c r="E100" t="s">
        <v>2633</v>
      </c>
      <c r="F100">
        <v>170994.71</v>
      </c>
      <c r="G100">
        <v>0</v>
      </c>
      <c r="H100">
        <v>17769.419999999998</v>
      </c>
      <c r="J100">
        <v>900869.69</v>
      </c>
      <c r="K100">
        <v>98482.81</v>
      </c>
      <c r="O100">
        <v>14000</v>
      </c>
      <c r="R100">
        <v>532.72</v>
      </c>
      <c r="U100">
        <v>-177395.11</v>
      </c>
      <c r="V100">
        <v>1228203.58</v>
      </c>
      <c r="Y100">
        <v>989632.73</v>
      </c>
      <c r="Z100">
        <v>504238</v>
      </c>
      <c r="AA100">
        <v>3075.8</v>
      </c>
      <c r="AC100">
        <v>1060290</v>
      </c>
      <c r="AE100">
        <v>273655.21000000002</v>
      </c>
      <c r="AF100">
        <v>1310599.8600000001</v>
      </c>
      <c r="AG100">
        <v>2500</v>
      </c>
      <c r="AH100">
        <v>4308</v>
      </c>
      <c r="AI100">
        <v>1274858.21</v>
      </c>
      <c r="AJ100">
        <v>115850.23</v>
      </c>
      <c r="AN100" s="59">
        <f t="shared" si="10"/>
        <v>188764.13</v>
      </c>
      <c r="AO100" s="29">
        <f t="shared" si="11"/>
        <v>14532.72</v>
      </c>
      <c r="AP100" s="19">
        <f t="shared" si="12"/>
        <v>174231.41</v>
      </c>
      <c r="AQ100" s="13">
        <f t="shared" si="13"/>
        <v>2830891.74</v>
      </c>
      <c r="AR100" s="14">
        <f t="shared" ref="AR100:AR131" si="14">SUM(AF100:AM100)</f>
        <v>2708116.3000000003</v>
      </c>
      <c r="AS100" s="24">
        <f t="shared" si="8"/>
        <v>122775.43999999994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975</v>
      </c>
      <c r="E101" t="s">
        <v>2634</v>
      </c>
      <c r="F101">
        <v>187526.68</v>
      </c>
      <c r="G101">
        <v>0</v>
      </c>
      <c r="H101">
        <v>129253.58</v>
      </c>
      <c r="J101">
        <v>3</v>
      </c>
      <c r="K101">
        <v>59611.14</v>
      </c>
      <c r="N101">
        <v>37900</v>
      </c>
      <c r="O101">
        <v>11900.3</v>
      </c>
      <c r="R101">
        <v>0</v>
      </c>
      <c r="U101">
        <v>-117159.73</v>
      </c>
      <c r="V101">
        <v>1322855.6000000001</v>
      </c>
      <c r="Y101">
        <v>856903.44</v>
      </c>
      <c r="Z101">
        <v>50000</v>
      </c>
      <c r="AA101">
        <v>1137.48</v>
      </c>
      <c r="AC101">
        <v>789232.4</v>
      </c>
      <c r="AE101">
        <v>192600</v>
      </c>
      <c r="AF101">
        <v>1077633.3999999999</v>
      </c>
      <c r="AG101">
        <v>5180</v>
      </c>
      <c r="AH101">
        <v>16300</v>
      </c>
      <c r="AI101">
        <v>1017909.35</v>
      </c>
      <c r="AJ101">
        <v>651952.34</v>
      </c>
      <c r="AN101" s="59">
        <f t="shared" si="10"/>
        <v>316780.26</v>
      </c>
      <c r="AO101" s="29">
        <f t="shared" si="11"/>
        <v>49800.3</v>
      </c>
      <c r="AP101" s="19">
        <f t="shared" si="12"/>
        <v>266979.96000000002</v>
      </c>
      <c r="AQ101" s="13">
        <f t="shared" si="13"/>
        <v>1889873.3199999998</v>
      </c>
      <c r="AR101" s="14">
        <f t="shared" si="14"/>
        <v>2768975.09</v>
      </c>
      <c r="AS101" s="24">
        <f t="shared" si="8"/>
        <v>-879101.77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976</v>
      </c>
      <c r="E102" t="s">
        <v>2635</v>
      </c>
      <c r="F102">
        <v>607514.51</v>
      </c>
      <c r="G102">
        <v>0</v>
      </c>
      <c r="H102">
        <v>42848.72</v>
      </c>
      <c r="J102">
        <v>768436.38</v>
      </c>
      <c r="K102">
        <v>280525.53000000003</v>
      </c>
      <c r="R102">
        <v>0</v>
      </c>
      <c r="U102">
        <v>-587060.18999999994</v>
      </c>
      <c r="V102">
        <v>2235714.37</v>
      </c>
      <c r="Y102">
        <v>1054579.21</v>
      </c>
      <c r="Z102">
        <v>500</v>
      </c>
      <c r="AC102">
        <v>1465200</v>
      </c>
      <c r="AE102">
        <v>140400</v>
      </c>
      <c r="AF102">
        <v>1573072</v>
      </c>
      <c r="AG102">
        <v>10960</v>
      </c>
      <c r="AH102">
        <v>9480</v>
      </c>
      <c r="AI102">
        <v>946681.17</v>
      </c>
      <c r="AJ102">
        <v>69815.08</v>
      </c>
      <c r="AN102" s="59">
        <f t="shared" si="10"/>
        <v>650363.23</v>
      </c>
      <c r="AO102" s="29">
        <f t="shared" si="11"/>
        <v>0</v>
      </c>
      <c r="AP102" s="19">
        <f t="shared" si="12"/>
        <v>650363.23</v>
      </c>
      <c r="AQ102" s="13">
        <f t="shared" si="13"/>
        <v>2660679.21</v>
      </c>
      <c r="AR102" s="14">
        <f t="shared" si="14"/>
        <v>2610008.25</v>
      </c>
      <c r="AS102" s="24">
        <f t="shared" si="8"/>
        <v>50670.959999999963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977</v>
      </c>
      <c r="E103" t="s">
        <v>2636</v>
      </c>
      <c r="F103">
        <v>71243.03</v>
      </c>
      <c r="G103">
        <v>0</v>
      </c>
      <c r="H103">
        <v>106444.73</v>
      </c>
      <c r="J103">
        <v>263972.15999999997</v>
      </c>
      <c r="K103">
        <v>93773.759999999995</v>
      </c>
      <c r="N103">
        <v>73200</v>
      </c>
      <c r="O103">
        <v>12245.3</v>
      </c>
      <c r="R103">
        <v>1407.98</v>
      </c>
      <c r="U103">
        <v>-1015803.71</v>
      </c>
      <c r="V103">
        <v>1762414.5</v>
      </c>
      <c r="Y103">
        <v>920819.6</v>
      </c>
      <c r="Z103">
        <v>198398</v>
      </c>
      <c r="AA103">
        <v>568.29999999999995</v>
      </c>
      <c r="AC103">
        <v>1031156.8</v>
      </c>
      <c r="AE103">
        <v>119700</v>
      </c>
      <c r="AF103">
        <v>1297069.8</v>
      </c>
      <c r="AG103">
        <v>960</v>
      </c>
      <c r="AH103">
        <v>8524</v>
      </c>
      <c r="AI103">
        <v>1156980.5</v>
      </c>
      <c r="AJ103">
        <v>105138.79</v>
      </c>
      <c r="AN103" s="59">
        <f t="shared" si="10"/>
        <v>177687.76</v>
      </c>
      <c r="AO103" s="29">
        <f t="shared" si="11"/>
        <v>86853.28</v>
      </c>
      <c r="AP103" s="19">
        <f t="shared" si="12"/>
        <v>90834.48000000001</v>
      </c>
      <c r="AQ103" s="13">
        <f t="shared" si="13"/>
        <v>2270642.7000000002</v>
      </c>
      <c r="AR103" s="14">
        <f t="shared" si="14"/>
        <v>2568673.09</v>
      </c>
      <c r="AS103" s="24">
        <f t="shared" si="8"/>
        <v>-298030.38999999966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978</v>
      </c>
      <c r="E104" t="s">
        <v>2637</v>
      </c>
      <c r="F104">
        <v>94997.3</v>
      </c>
      <c r="G104">
        <v>0</v>
      </c>
      <c r="H104">
        <v>39388.959999999999</v>
      </c>
      <c r="J104">
        <v>1607579.59</v>
      </c>
      <c r="K104">
        <v>18792.830000000002</v>
      </c>
      <c r="L104">
        <v>1</v>
      </c>
      <c r="N104">
        <v>100000</v>
      </c>
      <c r="O104">
        <v>12055.3</v>
      </c>
      <c r="R104">
        <v>1086</v>
      </c>
      <c r="U104">
        <v>1332962.54</v>
      </c>
      <c r="V104">
        <v>513834.47</v>
      </c>
      <c r="Y104">
        <v>517369.24</v>
      </c>
      <c r="Z104">
        <v>252182</v>
      </c>
      <c r="AA104">
        <v>665.1</v>
      </c>
      <c r="AC104">
        <v>840185.4</v>
      </c>
      <c r="AE104">
        <v>140400</v>
      </c>
      <c r="AF104">
        <v>935885.4</v>
      </c>
      <c r="AG104">
        <v>9200</v>
      </c>
      <c r="AH104">
        <v>25372</v>
      </c>
      <c r="AI104">
        <v>863101.34</v>
      </c>
      <c r="AJ104">
        <v>116421.63</v>
      </c>
      <c r="AN104" s="59">
        <f t="shared" si="10"/>
        <v>134386.26</v>
      </c>
      <c r="AO104" s="29">
        <f t="shared" si="11"/>
        <v>113141.3</v>
      </c>
      <c r="AP104" s="19">
        <f t="shared" si="12"/>
        <v>21244.960000000006</v>
      </c>
      <c r="AQ104" s="13">
        <f t="shared" si="13"/>
        <v>1750801.74</v>
      </c>
      <c r="AR104" s="14">
        <f t="shared" si="14"/>
        <v>1949980.37</v>
      </c>
      <c r="AS104" s="24">
        <f t="shared" si="8"/>
        <v>-199178.63000000012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979</v>
      </c>
      <c r="E105" t="s">
        <v>2638</v>
      </c>
      <c r="F105">
        <v>200043.24</v>
      </c>
      <c r="G105">
        <v>11711.08</v>
      </c>
      <c r="H105">
        <v>196158.92</v>
      </c>
      <c r="J105">
        <v>228525.33</v>
      </c>
      <c r="K105">
        <v>131239</v>
      </c>
      <c r="R105">
        <v>1252</v>
      </c>
      <c r="U105">
        <v>-3031682.63</v>
      </c>
      <c r="V105">
        <v>3774792.24</v>
      </c>
      <c r="Y105">
        <v>1577199.42</v>
      </c>
      <c r="Z105">
        <v>397905.6</v>
      </c>
      <c r="AA105">
        <v>603.58000000000004</v>
      </c>
      <c r="AC105">
        <v>1437295.2</v>
      </c>
      <c r="AE105">
        <v>21000</v>
      </c>
      <c r="AF105">
        <v>1774856.24</v>
      </c>
      <c r="AG105">
        <v>41568</v>
      </c>
      <c r="AH105">
        <v>11544</v>
      </c>
      <c r="AI105">
        <v>1437972.12</v>
      </c>
      <c r="AJ105">
        <v>144747.48000000001</v>
      </c>
      <c r="AN105" s="59">
        <f t="shared" si="10"/>
        <v>407913.24</v>
      </c>
      <c r="AO105" s="29">
        <f t="shared" si="11"/>
        <v>1252</v>
      </c>
      <c r="AP105" s="19">
        <f t="shared" si="12"/>
        <v>406661.24</v>
      </c>
      <c r="AQ105" s="13">
        <f t="shared" si="13"/>
        <v>3434003.8</v>
      </c>
      <c r="AR105" s="14">
        <f t="shared" si="14"/>
        <v>3410687.8400000003</v>
      </c>
      <c r="AS105" s="24">
        <f t="shared" si="8"/>
        <v>23315.959999999497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980</v>
      </c>
      <c r="E106" t="s">
        <v>2639</v>
      </c>
      <c r="F106">
        <v>200626.14</v>
      </c>
      <c r="G106">
        <v>0</v>
      </c>
      <c r="H106">
        <v>37527.94</v>
      </c>
      <c r="J106">
        <v>219720.39</v>
      </c>
      <c r="K106">
        <v>310324.93</v>
      </c>
      <c r="R106">
        <v>1812.74</v>
      </c>
      <c r="U106">
        <v>-1207221.1200000001</v>
      </c>
      <c r="V106">
        <v>1908283.93</v>
      </c>
      <c r="Y106">
        <v>795457.32</v>
      </c>
      <c r="Z106">
        <v>489828</v>
      </c>
      <c r="AA106">
        <v>1104.9100000000001</v>
      </c>
      <c r="AC106">
        <v>103857.89</v>
      </c>
      <c r="AE106">
        <v>174000</v>
      </c>
      <c r="AF106">
        <v>354456.14</v>
      </c>
      <c r="AG106">
        <v>8160</v>
      </c>
      <c r="AH106">
        <v>3792</v>
      </c>
      <c r="AI106">
        <v>1125191.17</v>
      </c>
      <c r="AJ106">
        <v>7324.96</v>
      </c>
      <c r="AN106" s="59">
        <f t="shared" si="10"/>
        <v>238154.08000000002</v>
      </c>
      <c r="AO106" s="29">
        <f t="shared" si="11"/>
        <v>1812.74</v>
      </c>
      <c r="AP106" s="19">
        <f t="shared" si="12"/>
        <v>236341.34000000003</v>
      </c>
      <c r="AQ106" s="13">
        <f t="shared" si="13"/>
        <v>1564248.1199999996</v>
      </c>
      <c r="AR106" s="14">
        <f t="shared" si="14"/>
        <v>1498924.27</v>
      </c>
      <c r="AS106" s="24">
        <f t="shared" si="8"/>
        <v>65323.849999999627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981</v>
      </c>
      <c r="E107" t="s">
        <v>2640</v>
      </c>
      <c r="F107">
        <v>43712.26</v>
      </c>
      <c r="G107">
        <v>0</v>
      </c>
      <c r="H107">
        <v>33710.39</v>
      </c>
      <c r="J107">
        <v>28971.1</v>
      </c>
      <c r="K107">
        <v>18041.97</v>
      </c>
      <c r="R107">
        <v>0</v>
      </c>
      <c r="U107">
        <v>-2239961.5499999998</v>
      </c>
      <c r="V107">
        <v>2404357.2799999998</v>
      </c>
      <c r="Y107">
        <v>1015255.47</v>
      </c>
      <c r="AA107">
        <v>428.91</v>
      </c>
      <c r="AC107">
        <v>599192</v>
      </c>
      <c r="AE107">
        <v>66500</v>
      </c>
      <c r="AF107">
        <v>904038</v>
      </c>
      <c r="AG107">
        <v>2240</v>
      </c>
      <c r="AH107">
        <v>11108</v>
      </c>
      <c r="AI107">
        <v>722300.21</v>
      </c>
      <c r="AJ107">
        <v>81650.179999999993</v>
      </c>
      <c r="AN107" s="59">
        <f t="shared" si="10"/>
        <v>77422.649999999994</v>
      </c>
      <c r="AO107" s="29">
        <f t="shared" si="11"/>
        <v>0</v>
      </c>
      <c r="AP107" s="19">
        <f t="shared" si="12"/>
        <v>77422.649999999994</v>
      </c>
      <c r="AQ107" s="13">
        <f t="shared" si="13"/>
        <v>1681376.38</v>
      </c>
      <c r="AR107" s="14">
        <f t="shared" si="14"/>
        <v>1721336.39</v>
      </c>
      <c r="AS107" s="24">
        <f t="shared" si="8"/>
        <v>-39960.010000000009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982</v>
      </c>
      <c r="E108" t="s">
        <v>2641</v>
      </c>
      <c r="F108">
        <v>70444.25</v>
      </c>
      <c r="G108">
        <v>0</v>
      </c>
      <c r="H108">
        <v>24358.22</v>
      </c>
      <c r="J108">
        <v>7</v>
      </c>
      <c r="K108">
        <v>226160.7</v>
      </c>
      <c r="O108">
        <v>7000</v>
      </c>
      <c r="R108">
        <v>1594.46</v>
      </c>
      <c r="U108">
        <v>-2811250.33</v>
      </c>
      <c r="V108">
        <v>3154007.83</v>
      </c>
      <c r="Y108">
        <v>911205.94</v>
      </c>
      <c r="Z108">
        <v>77880</v>
      </c>
      <c r="AA108">
        <v>494.39</v>
      </c>
      <c r="AC108">
        <v>1223630.3</v>
      </c>
      <c r="AE108">
        <v>176400</v>
      </c>
      <c r="AF108">
        <v>1473356.3</v>
      </c>
      <c r="AG108">
        <v>7488</v>
      </c>
      <c r="AH108">
        <v>584</v>
      </c>
      <c r="AI108">
        <v>893363.92</v>
      </c>
      <c r="AJ108">
        <v>45200.2</v>
      </c>
      <c r="AN108" s="59">
        <f t="shared" si="10"/>
        <v>94802.47</v>
      </c>
      <c r="AO108" s="29">
        <f t="shared" si="11"/>
        <v>8594.4599999999991</v>
      </c>
      <c r="AP108" s="19">
        <f t="shared" si="12"/>
        <v>86208.010000000009</v>
      </c>
      <c r="AQ108" s="13">
        <f t="shared" si="13"/>
        <v>2389610.63</v>
      </c>
      <c r="AR108" s="14">
        <f t="shared" si="14"/>
        <v>2419992.4200000004</v>
      </c>
      <c r="AS108" s="24">
        <f t="shared" si="8"/>
        <v>-30381.790000000503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983</v>
      </c>
      <c r="E109" t="s">
        <v>2642</v>
      </c>
      <c r="F109">
        <v>429366.43</v>
      </c>
      <c r="G109">
        <v>0</v>
      </c>
      <c r="H109">
        <v>53595.27</v>
      </c>
      <c r="J109">
        <v>1254063.49</v>
      </c>
      <c r="K109">
        <v>188609.57</v>
      </c>
      <c r="Q109">
        <v>226865</v>
      </c>
      <c r="R109">
        <v>885</v>
      </c>
      <c r="T109">
        <v>-15041.54</v>
      </c>
      <c r="U109">
        <v>-405846.55</v>
      </c>
      <c r="V109">
        <v>2272032.2400000002</v>
      </c>
      <c r="Y109">
        <v>1438732.79</v>
      </c>
      <c r="AA109">
        <v>915.52</v>
      </c>
      <c r="AC109">
        <v>1065975.8999999999</v>
      </c>
      <c r="AE109">
        <v>125000</v>
      </c>
      <c r="AF109">
        <v>1267926.8600000001</v>
      </c>
      <c r="AG109">
        <v>5000</v>
      </c>
      <c r="AI109">
        <v>1315921.49</v>
      </c>
      <c r="AJ109">
        <v>195035.25</v>
      </c>
      <c r="AN109" s="59">
        <f t="shared" si="10"/>
        <v>482961.7</v>
      </c>
      <c r="AO109" s="29">
        <f t="shared" si="11"/>
        <v>227750</v>
      </c>
      <c r="AP109" s="19">
        <f t="shared" si="12"/>
        <v>255211.7</v>
      </c>
      <c r="AQ109" s="13">
        <f t="shared" si="13"/>
        <v>2630624.21</v>
      </c>
      <c r="AR109" s="14">
        <f t="shared" si="14"/>
        <v>2783883.6</v>
      </c>
      <c r="AS109" s="24">
        <f t="shared" si="8"/>
        <v>-153259.39000000013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984</v>
      </c>
      <c r="E110" t="s">
        <v>2643</v>
      </c>
      <c r="F110">
        <v>12684.03</v>
      </c>
      <c r="G110">
        <v>0</v>
      </c>
      <c r="H110">
        <v>489362.49</v>
      </c>
      <c r="J110">
        <v>118006.63</v>
      </c>
      <c r="K110">
        <v>17841.97</v>
      </c>
      <c r="L110">
        <v>6000</v>
      </c>
      <c r="O110">
        <v>131782.6</v>
      </c>
      <c r="R110">
        <v>6872</v>
      </c>
      <c r="T110">
        <v>-1144415.1499999999</v>
      </c>
      <c r="U110">
        <v>-7755.3</v>
      </c>
      <c r="V110">
        <v>1679735.01</v>
      </c>
      <c r="Y110">
        <v>668020.62</v>
      </c>
      <c r="Z110">
        <v>40000</v>
      </c>
      <c r="AA110">
        <v>165.09</v>
      </c>
      <c r="AC110">
        <v>482460</v>
      </c>
      <c r="AE110">
        <v>129200</v>
      </c>
      <c r="AF110">
        <v>710408.95</v>
      </c>
      <c r="AG110">
        <v>2500</v>
      </c>
      <c r="AI110">
        <v>586824.35</v>
      </c>
      <c r="AJ110">
        <v>42436.45</v>
      </c>
      <c r="AN110" s="59">
        <f t="shared" si="10"/>
        <v>502046.52</v>
      </c>
      <c r="AO110" s="29">
        <f t="shared" si="11"/>
        <v>138654.6</v>
      </c>
      <c r="AP110" s="19">
        <f t="shared" si="12"/>
        <v>363391.92000000004</v>
      </c>
      <c r="AQ110" s="13">
        <f t="shared" si="13"/>
        <v>1319845.71</v>
      </c>
      <c r="AR110" s="14">
        <f t="shared" si="14"/>
        <v>1342169.7499999998</v>
      </c>
      <c r="AS110" s="24">
        <f t="shared" si="8"/>
        <v>-22324.039999999804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985</v>
      </c>
      <c r="E111" t="s">
        <v>2644</v>
      </c>
      <c r="F111">
        <v>305189.48</v>
      </c>
      <c r="G111">
        <v>0</v>
      </c>
      <c r="H111">
        <v>216134.58</v>
      </c>
      <c r="J111">
        <v>6</v>
      </c>
      <c r="K111">
        <v>310083.84000000003</v>
      </c>
      <c r="O111">
        <v>42612.5</v>
      </c>
      <c r="R111">
        <v>205.61</v>
      </c>
      <c r="T111">
        <v>-969.4</v>
      </c>
      <c r="U111">
        <v>-948695.9</v>
      </c>
      <c r="V111">
        <v>1611506.92</v>
      </c>
      <c r="Y111">
        <v>740787.61</v>
      </c>
      <c r="Z111">
        <v>60280</v>
      </c>
      <c r="AA111">
        <v>1159.8800000000001</v>
      </c>
      <c r="AC111">
        <v>858370</v>
      </c>
      <c r="AE111">
        <v>646256.6</v>
      </c>
      <c r="AF111">
        <v>1151170</v>
      </c>
      <c r="AG111">
        <v>2560</v>
      </c>
      <c r="AH111">
        <v>10672</v>
      </c>
      <c r="AI111">
        <v>996030.57</v>
      </c>
      <c r="AJ111">
        <v>19667.349999999999</v>
      </c>
      <c r="AN111" s="59">
        <f t="shared" si="10"/>
        <v>521324.05999999994</v>
      </c>
      <c r="AO111" s="29">
        <f t="shared" si="11"/>
        <v>42818.11</v>
      </c>
      <c r="AP111" s="19">
        <f t="shared" si="12"/>
        <v>478505.94999999995</v>
      </c>
      <c r="AQ111" s="13">
        <f t="shared" si="13"/>
        <v>2306854.09</v>
      </c>
      <c r="AR111" s="14">
        <f t="shared" si="14"/>
        <v>2180099.92</v>
      </c>
      <c r="AS111" s="24">
        <f t="shared" si="8"/>
        <v>126754.16999999993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986</v>
      </c>
      <c r="E112" t="s">
        <v>2645</v>
      </c>
      <c r="F112">
        <v>111547.95</v>
      </c>
      <c r="G112">
        <v>0</v>
      </c>
      <c r="H112">
        <v>35320.86</v>
      </c>
      <c r="J112">
        <v>736</v>
      </c>
      <c r="K112">
        <v>721973.48</v>
      </c>
      <c r="N112">
        <v>59800</v>
      </c>
      <c r="O112">
        <v>9450</v>
      </c>
      <c r="R112">
        <v>1654</v>
      </c>
      <c r="U112">
        <v>452690.04</v>
      </c>
      <c r="V112">
        <v>667875.67000000004</v>
      </c>
      <c r="Y112">
        <v>819487.81</v>
      </c>
      <c r="Z112">
        <v>88400</v>
      </c>
      <c r="AA112">
        <v>741.07</v>
      </c>
      <c r="AC112">
        <v>123057.8</v>
      </c>
      <c r="AE112">
        <v>238000</v>
      </c>
      <c r="AF112">
        <v>326147.8</v>
      </c>
      <c r="AH112">
        <v>8484</v>
      </c>
      <c r="AI112">
        <v>835845.81</v>
      </c>
      <c r="AJ112">
        <v>421100.49</v>
      </c>
      <c r="AN112" s="59">
        <f t="shared" si="10"/>
        <v>146868.81</v>
      </c>
      <c r="AO112" s="29">
        <f t="shared" si="11"/>
        <v>70904</v>
      </c>
      <c r="AP112" s="19">
        <f t="shared" si="12"/>
        <v>75964.81</v>
      </c>
      <c r="AQ112" s="13">
        <f t="shared" si="13"/>
        <v>1269686.6800000002</v>
      </c>
      <c r="AR112" s="14">
        <f t="shared" si="14"/>
        <v>1591578.1</v>
      </c>
      <c r="AS112" s="24">
        <f t="shared" si="8"/>
        <v>-321891.41999999993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987</v>
      </c>
      <c r="E113" t="s">
        <v>2646</v>
      </c>
      <c r="F113">
        <v>403625.96</v>
      </c>
      <c r="G113">
        <v>0</v>
      </c>
      <c r="H113">
        <v>32903.99</v>
      </c>
      <c r="J113">
        <v>300897.15999999997</v>
      </c>
      <c r="K113">
        <v>294896.62</v>
      </c>
      <c r="L113">
        <v>1</v>
      </c>
      <c r="N113">
        <v>240000</v>
      </c>
      <c r="O113">
        <v>9450</v>
      </c>
      <c r="R113">
        <v>0</v>
      </c>
      <c r="U113">
        <v>192922.39</v>
      </c>
      <c r="V113">
        <v>654977.96</v>
      </c>
      <c r="Y113">
        <v>838025.27</v>
      </c>
      <c r="Z113">
        <v>75000</v>
      </c>
      <c r="AA113">
        <v>978.6</v>
      </c>
      <c r="AC113">
        <v>704443</v>
      </c>
      <c r="AE113">
        <v>165800</v>
      </c>
      <c r="AF113">
        <v>853927</v>
      </c>
      <c r="AG113">
        <v>13223</v>
      </c>
      <c r="AH113">
        <v>30417</v>
      </c>
      <c r="AI113">
        <v>797301.46</v>
      </c>
      <c r="AJ113">
        <v>154284.03</v>
      </c>
      <c r="AL113">
        <v>120</v>
      </c>
      <c r="AN113" s="59">
        <f t="shared" si="10"/>
        <v>436529.95</v>
      </c>
      <c r="AO113" s="29">
        <f t="shared" si="11"/>
        <v>249450</v>
      </c>
      <c r="AP113" s="19">
        <f t="shared" si="12"/>
        <v>187079.95</v>
      </c>
      <c r="AQ113" s="13">
        <f t="shared" si="13"/>
        <v>1784246.87</v>
      </c>
      <c r="AR113" s="14">
        <f t="shared" si="14"/>
        <v>1849272.49</v>
      </c>
      <c r="AS113" s="24">
        <f t="shared" si="8"/>
        <v>-65025.619999999879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988</v>
      </c>
      <c r="E114" t="s">
        <v>2647</v>
      </c>
      <c r="F114">
        <v>953817.85</v>
      </c>
      <c r="G114">
        <v>0</v>
      </c>
      <c r="H114">
        <v>110557.18</v>
      </c>
      <c r="J114">
        <v>80169.27</v>
      </c>
      <c r="K114">
        <v>232865.56</v>
      </c>
      <c r="N114">
        <v>8400</v>
      </c>
      <c r="O114">
        <v>0</v>
      </c>
      <c r="R114">
        <v>1251.2</v>
      </c>
      <c r="U114">
        <v>-2241295.13</v>
      </c>
      <c r="V114">
        <v>3175397.16</v>
      </c>
      <c r="Y114">
        <v>1074386.93</v>
      </c>
      <c r="Z114">
        <v>1101785</v>
      </c>
      <c r="AA114">
        <v>1081.98</v>
      </c>
      <c r="AC114">
        <v>1546416.8</v>
      </c>
      <c r="AF114">
        <v>1805382.8</v>
      </c>
      <c r="AG114">
        <v>9920</v>
      </c>
      <c r="AH114">
        <v>19424</v>
      </c>
      <c r="AI114">
        <v>1356087.95</v>
      </c>
      <c r="AJ114">
        <v>84199.33</v>
      </c>
      <c r="AL114">
        <v>15000</v>
      </c>
      <c r="AN114" s="59">
        <f t="shared" si="10"/>
        <v>1064375.03</v>
      </c>
      <c r="AO114" s="29">
        <f t="shared" si="11"/>
        <v>9651.2000000000007</v>
      </c>
      <c r="AP114" s="19">
        <f t="shared" si="12"/>
        <v>1054723.83</v>
      </c>
      <c r="AQ114" s="13">
        <f t="shared" si="13"/>
        <v>3723670.71</v>
      </c>
      <c r="AR114" s="14">
        <f t="shared" si="14"/>
        <v>3290014.08</v>
      </c>
      <c r="AS114" s="24">
        <f t="shared" si="8"/>
        <v>433656.62999999989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989</v>
      </c>
      <c r="E115" t="s">
        <v>2648</v>
      </c>
      <c r="F115">
        <v>513910.17</v>
      </c>
      <c r="G115">
        <v>0</v>
      </c>
      <c r="H115">
        <v>15340.63</v>
      </c>
      <c r="J115">
        <v>2967126.5</v>
      </c>
      <c r="K115">
        <v>88204.67</v>
      </c>
      <c r="N115">
        <v>0</v>
      </c>
      <c r="O115">
        <v>16120</v>
      </c>
      <c r="R115">
        <v>1972.9</v>
      </c>
      <c r="U115">
        <v>2299736.27</v>
      </c>
      <c r="V115">
        <v>1191484.79</v>
      </c>
      <c r="Y115">
        <v>746926.75</v>
      </c>
      <c r="Z115">
        <v>449980</v>
      </c>
      <c r="AA115">
        <v>798.34</v>
      </c>
      <c r="AC115">
        <v>823316.9</v>
      </c>
      <c r="AE115">
        <v>248000</v>
      </c>
      <c r="AF115">
        <v>1346328.41</v>
      </c>
      <c r="AG115">
        <v>280</v>
      </c>
      <c r="AH115">
        <v>20440</v>
      </c>
      <c r="AI115">
        <v>620230.99</v>
      </c>
      <c r="AJ115">
        <v>191474.58</v>
      </c>
      <c r="AL115">
        <v>15000</v>
      </c>
      <c r="AN115" s="59">
        <f t="shared" si="10"/>
        <v>529250.79999999993</v>
      </c>
      <c r="AO115" s="29">
        <f t="shared" si="11"/>
        <v>18092.900000000001</v>
      </c>
      <c r="AP115" s="19">
        <f t="shared" si="12"/>
        <v>511157.89999999991</v>
      </c>
      <c r="AQ115" s="13">
        <f t="shared" si="13"/>
        <v>2269021.9900000002</v>
      </c>
      <c r="AR115" s="14">
        <f t="shared" si="14"/>
        <v>2193753.98</v>
      </c>
      <c r="AS115" s="24">
        <f t="shared" si="8"/>
        <v>75268.010000000242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990</v>
      </c>
      <c r="E116" t="s">
        <v>2649</v>
      </c>
      <c r="F116">
        <v>512826.28</v>
      </c>
      <c r="G116">
        <v>0</v>
      </c>
      <c r="H116">
        <v>417839.07</v>
      </c>
      <c r="J116">
        <v>1710817.86</v>
      </c>
      <c r="K116">
        <v>253530.36</v>
      </c>
      <c r="N116">
        <v>0</v>
      </c>
      <c r="O116">
        <v>96570</v>
      </c>
      <c r="R116">
        <v>0</v>
      </c>
      <c r="U116">
        <v>1703684.37</v>
      </c>
      <c r="V116">
        <v>918887.6</v>
      </c>
      <c r="Y116">
        <v>795457.92</v>
      </c>
      <c r="Z116">
        <v>407238</v>
      </c>
      <c r="AA116">
        <v>811.73</v>
      </c>
      <c r="AC116">
        <v>875869.5</v>
      </c>
      <c r="AE116">
        <v>118600</v>
      </c>
      <c r="AF116">
        <v>1153353.5</v>
      </c>
      <c r="AG116">
        <v>16664</v>
      </c>
      <c r="AH116">
        <v>7106</v>
      </c>
      <c r="AI116">
        <v>550715.61</v>
      </c>
      <c r="AJ116">
        <v>214266.44</v>
      </c>
      <c r="AL116">
        <v>80000</v>
      </c>
      <c r="AN116" s="59">
        <f t="shared" si="10"/>
        <v>930665.35000000009</v>
      </c>
      <c r="AO116" s="29">
        <f t="shared" si="11"/>
        <v>96570</v>
      </c>
      <c r="AP116" s="19">
        <f t="shared" si="12"/>
        <v>834095.35000000009</v>
      </c>
      <c r="AQ116" s="13">
        <f t="shared" si="13"/>
        <v>2197977.15</v>
      </c>
      <c r="AR116" s="14">
        <f t="shared" si="14"/>
        <v>2022105.5499999998</v>
      </c>
      <c r="AS116" s="24">
        <f t="shared" si="8"/>
        <v>175871.60000000009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991</v>
      </c>
      <c r="E117" t="s">
        <v>2650</v>
      </c>
      <c r="F117">
        <v>205530.98</v>
      </c>
      <c r="G117">
        <v>0</v>
      </c>
      <c r="H117">
        <v>134529.92000000001</v>
      </c>
      <c r="J117">
        <v>79330.03</v>
      </c>
      <c r="K117">
        <v>69535.06</v>
      </c>
      <c r="N117">
        <v>0</v>
      </c>
      <c r="O117">
        <v>18060</v>
      </c>
      <c r="R117">
        <v>2441</v>
      </c>
      <c r="U117">
        <v>-1472530.48</v>
      </c>
      <c r="V117">
        <v>1855787.89</v>
      </c>
      <c r="Y117">
        <v>965170.08</v>
      </c>
      <c r="Z117">
        <v>372376</v>
      </c>
      <c r="AA117">
        <v>741.87</v>
      </c>
      <c r="AC117">
        <v>1313801.8999999999</v>
      </c>
      <c r="AE117">
        <v>165632.15</v>
      </c>
      <c r="AF117">
        <v>1747372.15</v>
      </c>
      <c r="AG117">
        <v>10120</v>
      </c>
      <c r="AH117">
        <v>4616</v>
      </c>
      <c r="AI117">
        <v>884700.29</v>
      </c>
      <c r="AJ117">
        <v>53620.23</v>
      </c>
      <c r="AL117">
        <v>32125.75</v>
      </c>
      <c r="AN117" s="59">
        <f t="shared" si="10"/>
        <v>340060.9</v>
      </c>
      <c r="AO117" s="29">
        <f t="shared" si="11"/>
        <v>20501</v>
      </c>
      <c r="AP117" s="19">
        <f t="shared" si="12"/>
        <v>319559.90000000002</v>
      </c>
      <c r="AQ117" s="13">
        <f t="shared" si="13"/>
        <v>2817722</v>
      </c>
      <c r="AR117" s="14">
        <f t="shared" si="14"/>
        <v>2732554.42</v>
      </c>
      <c r="AS117" s="24">
        <f t="shared" si="8"/>
        <v>85167.580000000075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992</v>
      </c>
      <c r="E118" t="s">
        <v>2651</v>
      </c>
      <c r="F118">
        <v>140025.32999999999</v>
      </c>
      <c r="G118">
        <v>0</v>
      </c>
      <c r="H118">
        <v>265161.64</v>
      </c>
      <c r="J118">
        <v>226645.1</v>
      </c>
      <c r="K118">
        <v>223686.64</v>
      </c>
      <c r="N118">
        <v>14500</v>
      </c>
      <c r="O118">
        <v>15840</v>
      </c>
      <c r="R118">
        <v>219.9</v>
      </c>
      <c r="U118">
        <v>-886193.95</v>
      </c>
      <c r="V118">
        <v>1498231.3</v>
      </c>
      <c r="Y118">
        <v>1595900.73</v>
      </c>
      <c r="Z118">
        <v>2</v>
      </c>
      <c r="AA118">
        <v>563.52</v>
      </c>
      <c r="AC118">
        <v>795396</v>
      </c>
      <c r="AF118">
        <v>1080152</v>
      </c>
      <c r="AG118">
        <v>3504</v>
      </c>
      <c r="AH118">
        <v>15426</v>
      </c>
      <c r="AI118">
        <v>929170.17</v>
      </c>
      <c r="AJ118">
        <v>135665.37</v>
      </c>
      <c r="AK118">
        <v>15000</v>
      </c>
      <c r="AL118">
        <v>23.25</v>
      </c>
      <c r="AN118" s="59">
        <f t="shared" si="10"/>
        <v>405186.97</v>
      </c>
      <c r="AO118" s="29">
        <f t="shared" si="11"/>
        <v>30559.9</v>
      </c>
      <c r="AP118" s="19">
        <f t="shared" si="12"/>
        <v>374627.06999999995</v>
      </c>
      <c r="AQ118" s="13">
        <f t="shared" si="13"/>
        <v>2391862.25</v>
      </c>
      <c r="AR118" s="14">
        <f t="shared" si="14"/>
        <v>2178940.79</v>
      </c>
      <c r="AS118" s="24">
        <f t="shared" si="8"/>
        <v>212921.45999999996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993</v>
      </c>
      <c r="E119" t="s">
        <v>2652</v>
      </c>
      <c r="F119">
        <v>761193.25</v>
      </c>
      <c r="G119">
        <v>0</v>
      </c>
      <c r="H119">
        <v>41649.949999999997</v>
      </c>
      <c r="J119">
        <v>1457064.13</v>
      </c>
      <c r="K119">
        <v>198055.43</v>
      </c>
      <c r="N119">
        <v>21200</v>
      </c>
      <c r="O119">
        <v>66750</v>
      </c>
      <c r="R119">
        <v>0</v>
      </c>
      <c r="U119">
        <v>1790684.03</v>
      </c>
      <c r="V119">
        <v>655276.54</v>
      </c>
      <c r="Y119">
        <v>1686866.44</v>
      </c>
      <c r="Z119">
        <v>30000</v>
      </c>
      <c r="AA119">
        <v>1224.03</v>
      </c>
      <c r="AC119">
        <v>947016.62</v>
      </c>
      <c r="AE119">
        <v>65400</v>
      </c>
      <c r="AF119">
        <v>1488087.62</v>
      </c>
      <c r="AH119">
        <v>48868</v>
      </c>
      <c r="AI119">
        <v>874558.07</v>
      </c>
      <c r="AJ119">
        <v>356941.36</v>
      </c>
      <c r="AL119">
        <v>37999.85</v>
      </c>
      <c r="AN119" s="59">
        <f t="shared" si="10"/>
        <v>802843.2</v>
      </c>
      <c r="AO119" s="29">
        <f t="shared" si="11"/>
        <v>87950</v>
      </c>
      <c r="AP119" s="19">
        <f t="shared" si="12"/>
        <v>714893.2</v>
      </c>
      <c r="AQ119" s="13">
        <f t="shared" si="13"/>
        <v>2730507.09</v>
      </c>
      <c r="AR119" s="14">
        <f t="shared" si="14"/>
        <v>2806454.9</v>
      </c>
      <c r="AS119" s="24">
        <f t="shared" si="8"/>
        <v>-75947.810000000056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994</v>
      </c>
      <c r="E120" t="s">
        <v>2653</v>
      </c>
      <c r="F120">
        <v>565630.07999999996</v>
      </c>
      <c r="G120">
        <v>0</v>
      </c>
      <c r="H120">
        <v>60867.55</v>
      </c>
      <c r="J120">
        <v>770802.72</v>
      </c>
      <c r="K120">
        <v>40646.730000000003</v>
      </c>
      <c r="N120">
        <v>15500</v>
      </c>
      <c r="O120">
        <v>21640</v>
      </c>
      <c r="R120">
        <v>0</v>
      </c>
      <c r="U120">
        <v>-678470.97</v>
      </c>
      <c r="V120">
        <v>1904716.16</v>
      </c>
      <c r="Y120">
        <v>1585247.79</v>
      </c>
      <c r="Z120">
        <v>107490</v>
      </c>
      <c r="AA120">
        <v>653.72</v>
      </c>
      <c r="AC120">
        <v>742239.3</v>
      </c>
      <c r="AE120">
        <v>108200</v>
      </c>
      <c r="AF120">
        <v>1166483.3</v>
      </c>
      <c r="AG120">
        <v>22202</v>
      </c>
      <c r="AH120">
        <v>8456</v>
      </c>
      <c r="AI120">
        <v>994889.19</v>
      </c>
      <c r="AJ120">
        <v>147221.63</v>
      </c>
      <c r="AL120">
        <v>30016.799999999999</v>
      </c>
      <c r="AN120" s="59">
        <f t="shared" si="10"/>
        <v>626497.63</v>
      </c>
      <c r="AO120" s="29">
        <f t="shared" si="11"/>
        <v>37140</v>
      </c>
      <c r="AP120" s="19">
        <f t="shared" si="12"/>
        <v>589357.63</v>
      </c>
      <c r="AQ120" s="13">
        <f t="shared" si="13"/>
        <v>2543830.81</v>
      </c>
      <c r="AR120" s="14">
        <f t="shared" si="14"/>
        <v>2369268.92</v>
      </c>
      <c r="AS120" s="24">
        <f t="shared" ref="AS120:AS139" si="15">AQ120-AR120</f>
        <v>174561.89000000013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995</v>
      </c>
      <c r="E121" t="s">
        <v>2654</v>
      </c>
      <c r="F121">
        <v>652824.92000000004</v>
      </c>
      <c r="G121">
        <v>0</v>
      </c>
      <c r="H121">
        <v>190436.99</v>
      </c>
      <c r="J121">
        <v>87695.38</v>
      </c>
      <c r="K121">
        <v>107577.42</v>
      </c>
      <c r="N121">
        <v>6500</v>
      </c>
      <c r="O121">
        <v>42100</v>
      </c>
      <c r="R121">
        <v>214.9</v>
      </c>
      <c r="U121">
        <v>-1915676.57</v>
      </c>
      <c r="V121">
        <v>2482221.21</v>
      </c>
      <c r="Y121">
        <v>730431.28</v>
      </c>
      <c r="Z121">
        <v>729477</v>
      </c>
      <c r="AA121">
        <v>407.52</v>
      </c>
      <c r="AC121">
        <v>1301137.2</v>
      </c>
      <c r="AE121">
        <v>323600</v>
      </c>
      <c r="AF121">
        <v>1803875.2</v>
      </c>
      <c r="AG121">
        <v>4800</v>
      </c>
      <c r="AH121">
        <v>27292</v>
      </c>
      <c r="AI121">
        <v>691870.44</v>
      </c>
      <c r="AJ121">
        <v>118445.2</v>
      </c>
      <c r="AL121">
        <v>15594.99</v>
      </c>
      <c r="AN121" s="59">
        <f t="shared" si="10"/>
        <v>843261.91</v>
      </c>
      <c r="AO121" s="29">
        <f t="shared" si="11"/>
        <v>48814.9</v>
      </c>
      <c r="AP121" s="19">
        <f t="shared" si="12"/>
        <v>794447.01</v>
      </c>
      <c r="AQ121" s="13">
        <f t="shared" si="13"/>
        <v>3085053</v>
      </c>
      <c r="AR121" s="14">
        <f t="shared" si="14"/>
        <v>2661877.83</v>
      </c>
      <c r="AS121" s="24">
        <f t="shared" si="15"/>
        <v>423175.16999999993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996</v>
      </c>
      <c r="E122" t="s">
        <v>2655</v>
      </c>
      <c r="F122">
        <v>163852.23000000001</v>
      </c>
      <c r="G122">
        <v>0</v>
      </c>
      <c r="H122">
        <v>412163.89</v>
      </c>
      <c r="J122">
        <v>1880788.24</v>
      </c>
      <c r="K122">
        <v>303499</v>
      </c>
      <c r="R122">
        <v>1215</v>
      </c>
      <c r="U122">
        <v>-1066922.44</v>
      </c>
      <c r="V122">
        <v>3637434.23</v>
      </c>
      <c r="Y122">
        <v>709533.5</v>
      </c>
      <c r="Z122">
        <v>726682</v>
      </c>
      <c r="AA122">
        <v>1109.3699999999999</v>
      </c>
      <c r="AC122">
        <v>1429650</v>
      </c>
      <c r="AE122">
        <v>1461</v>
      </c>
      <c r="AF122">
        <v>1731885</v>
      </c>
      <c r="AH122">
        <v>53920</v>
      </c>
      <c r="AI122">
        <v>780513.48</v>
      </c>
      <c r="AJ122">
        <v>113540.82</v>
      </c>
      <c r="AN122" s="59">
        <f t="shared" si="10"/>
        <v>576016.12</v>
      </c>
      <c r="AO122" s="29">
        <f t="shared" si="11"/>
        <v>1215</v>
      </c>
      <c r="AP122" s="19">
        <f t="shared" si="12"/>
        <v>574801.12</v>
      </c>
      <c r="AQ122" s="13">
        <f t="shared" si="13"/>
        <v>2868435.87</v>
      </c>
      <c r="AR122" s="14">
        <f t="shared" si="14"/>
        <v>2679859.2999999998</v>
      </c>
      <c r="AS122" s="24">
        <f t="shared" si="15"/>
        <v>188576.5700000003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997</v>
      </c>
      <c r="E123" t="s">
        <v>2656</v>
      </c>
      <c r="F123">
        <v>849109.8</v>
      </c>
      <c r="G123">
        <v>0</v>
      </c>
      <c r="H123">
        <v>1168421.3799999999</v>
      </c>
      <c r="J123">
        <v>1278264.07</v>
      </c>
      <c r="K123">
        <v>51079.88</v>
      </c>
      <c r="N123">
        <v>0</v>
      </c>
      <c r="R123">
        <v>1895</v>
      </c>
      <c r="U123">
        <v>3144825.71</v>
      </c>
      <c r="Y123">
        <v>411961.81</v>
      </c>
      <c r="Z123">
        <v>661058</v>
      </c>
      <c r="AA123">
        <v>2276.48</v>
      </c>
      <c r="AE123">
        <v>440032</v>
      </c>
      <c r="AF123">
        <v>440560</v>
      </c>
      <c r="AH123">
        <v>16928</v>
      </c>
      <c r="AI123">
        <v>704043.59</v>
      </c>
      <c r="AJ123">
        <v>153642.28</v>
      </c>
      <c r="AN123" s="59">
        <f t="shared" si="10"/>
        <v>2017531.18</v>
      </c>
      <c r="AO123" s="29">
        <f t="shared" si="11"/>
        <v>1895</v>
      </c>
      <c r="AP123" s="19">
        <f t="shared" si="12"/>
        <v>2015636.18</v>
      </c>
      <c r="AQ123" s="13">
        <f t="shared" si="13"/>
        <v>1515328.29</v>
      </c>
      <c r="AR123" s="14">
        <f t="shared" si="14"/>
        <v>1315173.8699999999</v>
      </c>
      <c r="AS123" s="24">
        <f t="shared" si="15"/>
        <v>200154.42000000016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998</v>
      </c>
      <c r="E124" t="s">
        <v>2657</v>
      </c>
      <c r="F124">
        <v>53995.47</v>
      </c>
      <c r="G124">
        <v>0</v>
      </c>
      <c r="H124">
        <v>510597.74</v>
      </c>
      <c r="J124">
        <v>2253674.62</v>
      </c>
      <c r="K124">
        <v>356482.57</v>
      </c>
      <c r="N124">
        <v>1000</v>
      </c>
      <c r="R124">
        <v>33.9</v>
      </c>
      <c r="U124">
        <v>2523432.8199999998</v>
      </c>
      <c r="V124">
        <v>431249.19</v>
      </c>
      <c r="Y124">
        <v>398155.97</v>
      </c>
      <c r="Z124">
        <v>52400</v>
      </c>
      <c r="AA124">
        <v>1207.77</v>
      </c>
      <c r="AE124">
        <v>544260.4</v>
      </c>
      <c r="AF124">
        <v>359868.4</v>
      </c>
      <c r="AG124">
        <v>49483</v>
      </c>
      <c r="AH124">
        <v>8178</v>
      </c>
      <c r="AI124">
        <v>359460.25</v>
      </c>
      <c r="AN124" s="59">
        <f t="shared" si="10"/>
        <v>564593.21</v>
      </c>
      <c r="AO124" s="29">
        <f t="shared" si="11"/>
        <v>1033.9000000000001</v>
      </c>
      <c r="AP124" s="19">
        <f t="shared" si="12"/>
        <v>563559.30999999994</v>
      </c>
      <c r="AQ124" s="13">
        <f t="shared" si="13"/>
        <v>996024.14</v>
      </c>
      <c r="AR124" s="14">
        <f t="shared" si="14"/>
        <v>776989.65</v>
      </c>
      <c r="AS124" s="24">
        <f t="shared" si="15"/>
        <v>219034.49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999</v>
      </c>
      <c r="E125" t="s">
        <v>2658</v>
      </c>
      <c r="F125">
        <v>87499.18</v>
      </c>
      <c r="G125">
        <v>0</v>
      </c>
      <c r="H125">
        <v>884279.87</v>
      </c>
      <c r="J125">
        <v>167161</v>
      </c>
      <c r="K125">
        <v>174831.37</v>
      </c>
      <c r="N125">
        <v>50000</v>
      </c>
      <c r="R125">
        <v>628</v>
      </c>
      <c r="U125">
        <v>1174435.23</v>
      </c>
      <c r="Y125">
        <v>776925.7</v>
      </c>
      <c r="Z125">
        <v>58680</v>
      </c>
      <c r="AA125">
        <v>414.31</v>
      </c>
      <c r="AE125">
        <v>183852</v>
      </c>
      <c r="AF125">
        <v>394382</v>
      </c>
      <c r="AG125">
        <v>2500</v>
      </c>
      <c r="AH125">
        <v>23372</v>
      </c>
      <c r="AI125">
        <v>507581.02</v>
      </c>
      <c r="AJ125">
        <v>2128.8000000000002</v>
      </c>
      <c r="AL125">
        <v>1200</v>
      </c>
      <c r="AN125" s="59">
        <f t="shared" si="10"/>
        <v>971779.05</v>
      </c>
      <c r="AO125" s="29">
        <f t="shared" si="11"/>
        <v>50628</v>
      </c>
      <c r="AP125" s="19">
        <f t="shared" si="12"/>
        <v>921151.05</v>
      </c>
      <c r="AQ125" s="13">
        <f t="shared" si="13"/>
        <v>1019872.01</v>
      </c>
      <c r="AR125" s="14">
        <f t="shared" si="14"/>
        <v>931163.82000000007</v>
      </c>
      <c r="AS125" s="24">
        <f t="shared" si="15"/>
        <v>88708.189999999944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1000</v>
      </c>
      <c r="E126" t="s">
        <v>2659</v>
      </c>
      <c r="F126">
        <v>269671.42</v>
      </c>
      <c r="G126">
        <v>0</v>
      </c>
      <c r="H126">
        <v>251724.14</v>
      </c>
      <c r="J126">
        <v>522042.5</v>
      </c>
      <c r="K126">
        <v>399590.17</v>
      </c>
      <c r="R126">
        <v>0</v>
      </c>
      <c r="U126">
        <v>849877.17</v>
      </c>
      <c r="V126">
        <v>343312.84</v>
      </c>
      <c r="Y126">
        <v>1313286.1000000001</v>
      </c>
      <c r="Z126">
        <v>60375</v>
      </c>
      <c r="AA126">
        <v>696.53</v>
      </c>
      <c r="AC126">
        <v>1933800</v>
      </c>
      <c r="AE126">
        <v>19000</v>
      </c>
      <c r="AF126">
        <v>2166163</v>
      </c>
      <c r="AG126">
        <v>30396</v>
      </c>
      <c r="AH126">
        <v>13348</v>
      </c>
      <c r="AI126">
        <v>850553.36</v>
      </c>
      <c r="AJ126">
        <v>16859.05</v>
      </c>
      <c r="AN126" s="59">
        <f t="shared" si="10"/>
        <v>521395.56</v>
      </c>
      <c r="AO126" s="29">
        <f t="shared" si="11"/>
        <v>0</v>
      </c>
      <c r="AP126" s="19">
        <f t="shared" si="12"/>
        <v>521395.56</v>
      </c>
      <c r="AQ126" s="13">
        <f t="shared" si="13"/>
        <v>3327157.63</v>
      </c>
      <c r="AR126" s="14">
        <f t="shared" si="14"/>
        <v>3077319.4099999997</v>
      </c>
      <c r="AS126" s="24">
        <f t="shared" si="15"/>
        <v>249838.2200000002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1001</v>
      </c>
      <c r="E127" t="s">
        <v>2660</v>
      </c>
      <c r="F127">
        <v>1150382.26</v>
      </c>
      <c r="G127">
        <v>0</v>
      </c>
      <c r="H127">
        <v>445005.88</v>
      </c>
      <c r="J127">
        <v>255212.24</v>
      </c>
      <c r="K127">
        <v>157457.26999999999</v>
      </c>
      <c r="R127">
        <v>4154</v>
      </c>
      <c r="U127">
        <v>-630948.61</v>
      </c>
      <c r="V127">
        <v>1627802.29</v>
      </c>
      <c r="Y127">
        <v>1353868.87</v>
      </c>
      <c r="Z127">
        <v>950222</v>
      </c>
      <c r="AA127">
        <v>769.13</v>
      </c>
      <c r="AC127">
        <v>1202080</v>
      </c>
      <c r="AE127">
        <v>400</v>
      </c>
      <c r="AF127">
        <v>1594094.4</v>
      </c>
      <c r="AG127">
        <v>4405</v>
      </c>
      <c r="AH127">
        <v>68384</v>
      </c>
      <c r="AI127">
        <v>825619.95</v>
      </c>
      <c r="AJ127">
        <v>7786.68</v>
      </c>
      <c r="AN127" s="59">
        <f t="shared" si="10"/>
        <v>1595388.1400000001</v>
      </c>
      <c r="AO127" s="29">
        <f t="shared" si="11"/>
        <v>4154</v>
      </c>
      <c r="AP127" s="19">
        <f t="shared" si="12"/>
        <v>1591234.1400000001</v>
      </c>
      <c r="AQ127" s="13">
        <f t="shared" si="13"/>
        <v>3507340</v>
      </c>
      <c r="AR127" s="14">
        <f t="shared" si="14"/>
        <v>2500290.0299999998</v>
      </c>
      <c r="AS127" s="24">
        <f t="shared" si="15"/>
        <v>1007049.9700000002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1002</v>
      </c>
      <c r="E128" t="s">
        <v>2661</v>
      </c>
      <c r="F128">
        <v>1455238.26</v>
      </c>
      <c r="G128">
        <v>200000</v>
      </c>
      <c r="H128">
        <v>1021654.62</v>
      </c>
      <c r="J128">
        <v>17</v>
      </c>
      <c r="K128">
        <v>118656.94</v>
      </c>
      <c r="R128">
        <v>0</v>
      </c>
      <c r="U128">
        <v>-189556.97</v>
      </c>
      <c r="V128">
        <v>2560000</v>
      </c>
      <c r="Y128">
        <v>1796081.5</v>
      </c>
      <c r="AA128">
        <v>2591.46</v>
      </c>
      <c r="AC128">
        <v>949740</v>
      </c>
      <c r="AE128">
        <v>2257</v>
      </c>
      <c r="AF128">
        <v>1366449.81</v>
      </c>
      <c r="AH128">
        <v>40144</v>
      </c>
      <c r="AI128">
        <v>860920.36</v>
      </c>
      <c r="AJ128">
        <v>58032</v>
      </c>
      <c r="AN128" s="59">
        <f t="shared" si="10"/>
        <v>2676892.88</v>
      </c>
      <c r="AO128" s="29">
        <f t="shared" si="11"/>
        <v>0</v>
      </c>
      <c r="AP128" s="19">
        <f t="shared" si="12"/>
        <v>2676892.88</v>
      </c>
      <c r="AQ128" s="13">
        <f t="shared" si="13"/>
        <v>2750669.96</v>
      </c>
      <c r="AR128" s="14">
        <f t="shared" si="14"/>
        <v>2325546.17</v>
      </c>
      <c r="AS128" s="24">
        <f t="shared" si="15"/>
        <v>425123.79000000004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1003</v>
      </c>
      <c r="E129" t="s">
        <v>2662</v>
      </c>
      <c r="F129">
        <v>700079.03</v>
      </c>
      <c r="G129">
        <v>0</v>
      </c>
      <c r="H129">
        <v>91170.559999999998</v>
      </c>
      <c r="J129">
        <v>-34736.18</v>
      </c>
      <c r="K129">
        <v>191111.83</v>
      </c>
      <c r="O129">
        <v>35000</v>
      </c>
      <c r="R129">
        <v>1067363.1200000001</v>
      </c>
      <c r="U129">
        <v>-2576744.19</v>
      </c>
      <c r="V129">
        <v>2948636.78</v>
      </c>
      <c r="Y129">
        <v>119924.34</v>
      </c>
      <c r="Z129">
        <v>35000</v>
      </c>
      <c r="AA129">
        <v>953.61</v>
      </c>
      <c r="AC129">
        <v>1921090</v>
      </c>
      <c r="AE129">
        <v>532379.38</v>
      </c>
      <c r="AF129">
        <v>2228363</v>
      </c>
      <c r="AH129">
        <v>15976</v>
      </c>
      <c r="AI129">
        <v>792784.28</v>
      </c>
      <c r="AJ129">
        <v>98854.52</v>
      </c>
      <c r="AN129" s="59">
        <f t="shared" si="10"/>
        <v>791249.59000000008</v>
      </c>
      <c r="AO129" s="29">
        <f t="shared" si="11"/>
        <v>1102363.1200000001</v>
      </c>
      <c r="AP129" s="19">
        <f t="shared" si="12"/>
        <v>-311113.53000000003</v>
      </c>
      <c r="AQ129" s="13">
        <f t="shared" si="13"/>
        <v>2609347.33</v>
      </c>
      <c r="AR129" s="14">
        <f t="shared" si="14"/>
        <v>3135977.8000000003</v>
      </c>
      <c r="AS129" s="24">
        <f t="shared" si="15"/>
        <v>-526630.4700000002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1004</v>
      </c>
      <c r="E130" t="s">
        <v>2663</v>
      </c>
      <c r="F130">
        <v>1309763.1499999999</v>
      </c>
      <c r="G130">
        <v>0</v>
      </c>
      <c r="H130">
        <v>36718.78</v>
      </c>
      <c r="J130">
        <v>1153187.24</v>
      </c>
      <c r="K130">
        <v>898369.75</v>
      </c>
      <c r="R130">
        <v>0</v>
      </c>
      <c r="U130">
        <v>1030261.94</v>
      </c>
      <c r="V130">
        <v>2368242.5</v>
      </c>
      <c r="Y130">
        <v>1122188.6200000001</v>
      </c>
      <c r="Z130">
        <v>777230</v>
      </c>
      <c r="AA130">
        <v>3531.85</v>
      </c>
      <c r="AC130">
        <v>1712890</v>
      </c>
      <c r="AF130">
        <v>1866884</v>
      </c>
      <c r="AG130">
        <v>36382</v>
      </c>
      <c r="AI130">
        <v>1382110.82</v>
      </c>
      <c r="AJ130">
        <v>230908.42</v>
      </c>
      <c r="AL130">
        <v>100020.75</v>
      </c>
      <c r="AN130" s="59">
        <f t="shared" si="10"/>
        <v>1346481.93</v>
      </c>
      <c r="AO130" s="29">
        <f t="shared" si="11"/>
        <v>0</v>
      </c>
      <c r="AP130" s="19">
        <f t="shared" si="12"/>
        <v>1346481.93</v>
      </c>
      <c r="AQ130" s="13">
        <f t="shared" si="13"/>
        <v>3615840.47</v>
      </c>
      <c r="AR130" s="14">
        <f t="shared" si="14"/>
        <v>3616305.99</v>
      </c>
      <c r="AS130" s="24">
        <f t="shared" si="15"/>
        <v>-465.52000000001863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1005</v>
      </c>
      <c r="E131" t="s">
        <v>2664</v>
      </c>
      <c r="F131">
        <v>497602.75</v>
      </c>
      <c r="G131">
        <v>0</v>
      </c>
      <c r="H131">
        <v>528195.07999999996</v>
      </c>
      <c r="J131">
        <v>1910206.22</v>
      </c>
      <c r="K131">
        <v>391934.61</v>
      </c>
      <c r="R131">
        <v>0</v>
      </c>
      <c r="U131">
        <v>1571915.87</v>
      </c>
      <c r="V131">
        <v>1552681.09</v>
      </c>
      <c r="Y131">
        <v>1171474.44</v>
      </c>
      <c r="Z131">
        <v>333886</v>
      </c>
      <c r="AA131">
        <v>3198.32</v>
      </c>
      <c r="AC131">
        <v>853600</v>
      </c>
      <c r="AF131">
        <v>1252068.45</v>
      </c>
      <c r="AH131">
        <v>19640</v>
      </c>
      <c r="AI131">
        <v>738643.26</v>
      </c>
      <c r="AJ131">
        <v>148465.35</v>
      </c>
      <c r="AN131" s="59">
        <f t="shared" si="10"/>
        <v>1025797.83</v>
      </c>
      <c r="AO131" s="29">
        <f t="shared" si="11"/>
        <v>0</v>
      </c>
      <c r="AP131" s="19">
        <f t="shared" si="12"/>
        <v>1025797.83</v>
      </c>
      <c r="AQ131" s="13">
        <f t="shared" si="13"/>
        <v>2362158.7599999998</v>
      </c>
      <c r="AR131" s="14">
        <f t="shared" si="14"/>
        <v>2158817.06</v>
      </c>
      <c r="AS131" s="24">
        <f t="shared" si="15"/>
        <v>203341.69999999972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1006</v>
      </c>
      <c r="E132" t="s">
        <v>2665</v>
      </c>
      <c r="F132">
        <v>825954.87</v>
      </c>
      <c r="G132">
        <v>66740</v>
      </c>
      <c r="H132">
        <v>1235689.8799999999</v>
      </c>
      <c r="J132">
        <v>1563141.25</v>
      </c>
      <c r="K132">
        <v>1107112.8</v>
      </c>
      <c r="O132">
        <v>65000</v>
      </c>
      <c r="R132">
        <v>270</v>
      </c>
      <c r="U132">
        <v>1230104.7</v>
      </c>
      <c r="V132">
        <v>2662147.65</v>
      </c>
      <c r="Y132">
        <v>1061438.99</v>
      </c>
      <c r="Z132">
        <v>769472</v>
      </c>
      <c r="AA132">
        <v>1234.73</v>
      </c>
      <c r="AC132">
        <v>1511400</v>
      </c>
      <c r="AE132">
        <v>50</v>
      </c>
      <c r="AF132">
        <v>1792726</v>
      </c>
      <c r="AH132">
        <v>73496</v>
      </c>
      <c r="AI132">
        <v>636257.27</v>
      </c>
      <c r="AN132" s="59">
        <f t="shared" si="10"/>
        <v>2128384.75</v>
      </c>
      <c r="AO132" s="29">
        <f t="shared" si="11"/>
        <v>65270</v>
      </c>
      <c r="AP132" s="19">
        <f t="shared" si="12"/>
        <v>2063114.75</v>
      </c>
      <c r="AQ132" s="13">
        <f t="shared" si="13"/>
        <v>3343595.7199999997</v>
      </c>
      <c r="AR132" s="14">
        <f t="shared" ref="AR132:AR139" si="16">SUM(AF132:AM132)</f>
        <v>2502479.27</v>
      </c>
      <c r="AS132" s="24">
        <f t="shared" si="15"/>
        <v>841116.44999999972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1007</v>
      </c>
      <c r="E133" t="s">
        <v>2666</v>
      </c>
      <c r="F133">
        <v>986963.24</v>
      </c>
      <c r="G133">
        <v>0</v>
      </c>
      <c r="H133">
        <v>1211499.6100000001</v>
      </c>
      <c r="J133">
        <v>4</v>
      </c>
      <c r="K133">
        <v>338425.84</v>
      </c>
      <c r="O133">
        <v>12540</v>
      </c>
      <c r="R133">
        <v>16725.41</v>
      </c>
      <c r="U133">
        <v>-194111.05</v>
      </c>
      <c r="V133">
        <v>1849445.73</v>
      </c>
      <c r="Y133">
        <v>866819.82</v>
      </c>
      <c r="Z133">
        <v>743408</v>
      </c>
      <c r="AA133">
        <v>1113.8699999999999</v>
      </c>
      <c r="AC133">
        <v>1311000.3999999999</v>
      </c>
      <c r="AE133">
        <v>305654.18</v>
      </c>
      <c r="AF133">
        <v>1537342.4</v>
      </c>
      <c r="AH133">
        <v>13288</v>
      </c>
      <c r="AI133">
        <v>812177.05</v>
      </c>
      <c r="AJ133">
        <v>12896.22</v>
      </c>
      <c r="AN133" s="59">
        <f t="shared" ref="AN133:AN139" si="17">SUM(F133:I133)</f>
        <v>2198462.85</v>
      </c>
      <c r="AO133" s="29">
        <f t="shared" ref="AO133:AO139" si="18">SUM(N133:R133)</f>
        <v>29265.41</v>
      </c>
      <c r="AP133" s="19">
        <f t="shared" ref="AP133:AP139" si="19">AN133-AO133</f>
        <v>2169197.44</v>
      </c>
      <c r="AQ133" s="13">
        <f t="shared" ref="AQ133:AQ139" si="20">SUM(W133:AE133)</f>
        <v>3227996.27</v>
      </c>
      <c r="AR133" s="14">
        <f t="shared" si="16"/>
        <v>2375703.6700000004</v>
      </c>
      <c r="AS133" s="24">
        <f t="shared" si="15"/>
        <v>852292.59999999963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1008</v>
      </c>
      <c r="E134" t="s">
        <v>2667</v>
      </c>
      <c r="F134">
        <v>203591.75</v>
      </c>
      <c r="G134">
        <v>0</v>
      </c>
      <c r="H134">
        <v>15964.61</v>
      </c>
      <c r="J134">
        <v>6</v>
      </c>
      <c r="K134">
        <v>72509.91</v>
      </c>
      <c r="O134">
        <v>56940</v>
      </c>
      <c r="R134">
        <v>1312.29</v>
      </c>
      <c r="U134">
        <v>-1040277.12</v>
      </c>
      <c r="V134">
        <v>1289115.33</v>
      </c>
      <c r="Y134">
        <v>852003.01</v>
      </c>
      <c r="Z134">
        <v>96650</v>
      </c>
      <c r="AA134">
        <v>503.37</v>
      </c>
      <c r="AC134">
        <v>1601790</v>
      </c>
      <c r="AE134">
        <v>214500</v>
      </c>
      <c r="AF134">
        <v>1810331</v>
      </c>
      <c r="AG134">
        <v>40348</v>
      </c>
      <c r="AI134">
        <v>861540.4</v>
      </c>
      <c r="AJ134">
        <v>68245.210000000006</v>
      </c>
      <c r="AN134" s="59">
        <f t="shared" si="17"/>
        <v>219556.36</v>
      </c>
      <c r="AO134" s="29">
        <f t="shared" si="18"/>
        <v>58252.29</v>
      </c>
      <c r="AP134" s="19">
        <f t="shared" si="19"/>
        <v>161304.06999999998</v>
      </c>
      <c r="AQ134" s="13">
        <f t="shared" si="20"/>
        <v>2765446.38</v>
      </c>
      <c r="AR134" s="14">
        <f t="shared" si="16"/>
        <v>2780464.61</v>
      </c>
      <c r="AS134" s="24">
        <f t="shared" si="15"/>
        <v>-15018.229999999981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1009</v>
      </c>
      <c r="E135" t="s">
        <v>2668</v>
      </c>
      <c r="F135">
        <v>206992.26</v>
      </c>
      <c r="G135">
        <v>14000</v>
      </c>
      <c r="H135">
        <v>319488.86</v>
      </c>
      <c r="J135">
        <v>1175656.21</v>
      </c>
      <c r="K135">
        <v>82895.289999999994</v>
      </c>
      <c r="N135">
        <v>0</v>
      </c>
      <c r="O135">
        <v>31240</v>
      </c>
      <c r="R135">
        <v>149</v>
      </c>
      <c r="U135">
        <v>-432438</v>
      </c>
      <c r="V135">
        <v>2316929.4300000002</v>
      </c>
      <c r="Y135">
        <v>546315.12</v>
      </c>
      <c r="Z135">
        <v>75000</v>
      </c>
      <c r="AA135">
        <v>1423.7</v>
      </c>
      <c r="AC135">
        <v>1823440</v>
      </c>
      <c r="AE135">
        <v>436346.1</v>
      </c>
      <c r="AF135">
        <v>2086725.05</v>
      </c>
      <c r="AG135">
        <v>11864</v>
      </c>
      <c r="AH135">
        <v>712</v>
      </c>
      <c r="AI135">
        <v>645491.89</v>
      </c>
      <c r="AJ135">
        <v>204579.79</v>
      </c>
      <c r="AL135">
        <v>50000</v>
      </c>
      <c r="AN135" s="59">
        <f t="shared" si="17"/>
        <v>540481.12</v>
      </c>
      <c r="AO135" s="29">
        <f t="shared" si="18"/>
        <v>31389</v>
      </c>
      <c r="AP135" s="19">
        <f t="shared" si="19"/>
        <v>509092.12</v>
      </c>
      <c r="AQ135" s="13">
        <f t="shared" si="20"/>
        <v>2882524.92</v>
      </c>
      <c r="AR135" s="14">
        <f t="shared" si="16"/>
        <v>2999372.73</v>
      </c>
      <c r="AS135" s="24">
        <f t="shared" si="15"/>
        <v>-116847.81000000006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1010</v>
      </c>
      <c r="E136" t="s">
        <v>2669</v>
      </c>
      <c r="F136">
        <v>461825.12</v>
      </c>
      <c r="G136">
        <v>0</v>
      </c>
      <c r="H136">
        <v>295477.24</v>
      </c>
      <c r="J136">
        <v>577651.66</v>
      </c>
      <c r="K136">
        <v>174516.52</v>
      </c>
      <c r="O136">
        <v>18104.07</v>
      </c>
      <c r="R136">
        <v>1910</v>
      </c>
      <c r="U136">
        <v>-1258342.24</v>
      </c>
      <c r="V136">
        <v>2601070</v>
      </c>
      <c r="Y136">
        <v>756163.39</v>
      </c>
      <c r="AA136">
        <v>1454.81</v>
      </c>
      <c r="AC136">
        <v>528440</v>
      </c>
      <c r="AE136">
        <v>521248.96</v>
      </c>
      <c r="AF136">
        <v>852596.54</v>
      </c>
      <c r="AH136">
        <v>18816</v>
      </c>
      <c r="AI136">
        <v>680452.47</v>
      </c>
      <c r="AJ136">
        <v>108713.44</v>
      </c>
      <c r="AN136" s="59">
        <f t="shared" si="17"/>
        <v>757302.36</v>
      </c>
      <c r="AO136" s="29">
        <f t="shared" si="18"/>
        <v>20014.07</v>
      </c>
      <c r="AP136" s="19">
        <f t="shared" si="19"/>
        <v>737288.29</v>
      </c>
      <c r="AQ136" s="13">
        <f t="shared" si="20"/>
        <v>1807307.1600000001</v>
      </c>
      <c r="AR136" s="14">
        <f t="shared" si="16"/>
        <v>1660578.45</v>
      </c>
      <c r="AS136" s="24">
        <f t="shared" si="15"/>
        <v>146728.7100000002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1011</v>
      </c>
      <c r="E137" t="s">
        <v>2670</v>
      </c>
      <c r="F137">
        <v>181051.8</v>
      </c>
      <c r="G137">
        <v>-2660</v>
      </c>
      <c r="H137">
        <v>550106.23</v>
      </c>
      <c r="J137">
        <v>480410.15</v>
      </c>
      <c r="K137">
        <v>162525.54</v>
      </c>
      <c r="N137">
        <v>0</v>
      </c>
      <c r="Q137">
        <v>736730</v>
      </c>
      <c r="R137">
        <v>12194</v>
      </c>
      <c r="T137">
        <v>-272687.02</v>
      </c>
      <c r="V137">
        <v>1034443.85</v>
      </c>
      <c r="Y137">
        <v>1248505.45</v>
      </c>
      <c r="AA137">
        <v>2829.04</v>
      </c>
      <c r="AC137">
        <v>1920930</v>
      </c>
      <c r="AE137">
        <v>206680</v>
      </c>
      <c r="AF137">
        <v>2209242</v>
      </c>
      <c r="AH137">
        <v>78807</v>
      </c>
      <c r="AI137">
        <v>907166.36</v>
      </c>
      <c r="AJ137">
        <v>100976.24</v>
      </c>
      <c r="AL137">
        <v>222000</v>
      </c>
      <c r="AN137" s="59">
        <f t="shared" si="17"/>
        <v>728498.03</v>
      </c>
      <c r="AO137" s="29">
        <f t="shared" si="18"/>
        <v>748924</v>
      </c>
      <c r="AP137" s="19">
        <f t="shared" si="19"/>
        <v>-20425.969999999972</v>
      </c>
      <c r="AQ137" s="13">
        <f t="shared" si="20"/>
        <v>3378944.49</v>
      </c>
      <c r="AR137" s="14">
        <f t="shared" si="16"/>
        <v>3518191.6</v>
      </c>
      <c r="AS137" s="24">
        <f t="shared" si="15"/>
        <v>-139247.10999999987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1012</v>
      </c>
      <c r="E138" t="s">
        <v>2671</v>
      </c>
      <c r="F138">
        <v>272269.67</v>
      </c>
      <c r="G138">
        <v>0</v>
      </c>
      <c r="H138">
        <v>136177.60000000001</v>
      </c>
      <c r="J138">
        <v>28461.52</v>
      </c>
      <c r="K138">
        <v>303414.37</v>
      </c>
      <c r="N138">
        <v>-8000</v>
      </c>
      <c r="O138">
        <v>10890</v>
      </c>
      <c r="R138">
        <v>0</v>
      </c>
      <c r="U138">
        <v>-106757.37</v>
      </c>
      <c r="V138">
        <v>1047549.59</v>
      </c>
      <c r="Y138">
        <v>585082.6</v>
      </c>
      <c r="Z138">
        <v>8450</v>
      </c>
      <c r="AA138">
        <v>1060.43</v>
      </c>
      <c r="AC138">
        <v>944380</v>
      </c>
      <c r="AE138">
        <v>200000</v>
      </c>
      <c r="AF138">
        <v>1061315</v>
      </c>
      <c r="AH138">
        <v>47506</v>
      </c>
      <c r="AI138">
        <v>714133.8</v>
      </c>
      <c r="AJ138">
        <v>77377.289999999994</v>
      </c>
      <c r="AL138">
        <v>42000</v>
      </c>
      <c r="AN138" s="59">
        <f t="shared" si="17"/>
        <v>408447.27</v>
      </c>
      <c r="AO138" s="29">
        <f t="shared" si="18"/>
        <v>2890</v>
      </c>
      <c r="AP138" s="19">
        <f t="shared" si="19"/>
        <v>405557.27</v>
      </c>
      <c r="AQ138" s="13">
        <f t="shared" si="20"/>
        <v>1738973.03</v>
      </c>
      <c r="AR138" s="14">
        <f t="shared" si="16"/>
        <v>1942332.09</v>
      </c>
      <c r="AS138" s="24">
        <f t="shared" si="15"/>
        <v>-203359.06000000006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1013</v>
      </c>
      <c r="E139" t="s">
        <v>2672</v>
      </c>
      <c r="F139">
        <v>1355166.08</v>
      </c>
      <c r="G139">
        <v>0</v>
      </c>
      <c r="H139">
        <v>86951.55</v>
      </c>
      <c r="J139">
        <v>294085.05</v>
      </c>
      <c r="K139">
        <v>573263.21</v>
      </c>
      <c r="N139">
        <v>0</v>
      </c>
      <c r="Q139">
        <v>76400</v>
      </c>
      <c r="U139">
        <v>1004584</v>
      </c>
      <c r="V139">
        <v>1372436.88</v>
      </c>
      <c r="Y139">
        <v>1337527.72</v>
      </c>
      <c r="Z139">
        <v>83250</v>
      </c>
      <c r="AA139">
        <v>3499.02</v>
      </c>
      <c r="AC139">
        <v>2138970</v>
      </c>
      <c r="AE139">
        <v>651400</v>
      </c>
      <c r="AF139">
        <v>2248181</v>
      </c>
      <c r="AH139">
        <v>74736</v>
      </c>
      <c r="AI139">
        <v>1669830.73</v>
      </c>
      <c r="AJ139">
        <v>197854</v>
      </c>
      <c r="AL139">
        <v>168000</v>
      </c>
      <c r="AN139" s="59">
        <f t="shared" si="17"/>
        <v>1442117.6300000001</v>
      </c>
      <c r="AO139" s="29">
        <f t="shared" si="18"/>
        <v>76400</v>
      </c>
      <c r="AP139" s="19">
        <f t="shared" si="19"/>
        <v>1365717.6300000001</v>
      </c>
      <c r="AQ139" s="13">
        <f t="shared" si="20"/>
        <v>4214646.74</v>
      </c>
      <c r="AR139" s="14">
        <f t="shared" si="16"/>
        <v>4358601.7300000004</v>
      </c>
      <c r="AS139" s="24">
        <f t="shared" si="15"/>
        <v>-143954.99000000022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K14" sqref="K14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1" t="s">
        <v>2053</v>
      </c>
    </row>
    <row r="2" spans="1:8" ht="24.6" x14ac:dyDescent="0.7">
      <c r="A2" s="266" t="s">
        <v>1019</v>
      </c>
      <c r="B2" s="266"/>
      <c r="C2" s="266"/>
      <c r="D2" s="266"/>
      <c r="E2" s="266"/>
      <c r="F2" s="266"/>
      <c r="G2" s="266"/>
      <c r="H2" s="266"/>
    </row>
    <row r="3" spans="1:8" ht="24.6" x14ac:dyDescent="0.7">
      <c r="A3" s="267" t="s">
        <v>2055</v>
      </c>
      <c r="B3" s="267"/>
      <c r="C3" s="267"/>
      <c r="D3" s="267"/>
      <c r="E3" s="267"/>
      <c r="F3" s="267"/>
      <c r="G3" s="267"/>
      <c r="H3" s="267"/>
    </row>
    <row r="4" spans="1:8" s="62" customFormat="1" ht="24.6" x14ac:dyDescent="0.45">
      <c r="A4" s="268" t="s">
        <v>45</v>
      </c>
      <c r="B4" s="268" t="s">
        <v>1020</v>
      </c>
      <c r="C4" s="89" t="s">
        <v>1021</v>
      </c>
      <c r="D4" s="90" t="s">
        <v>1022</v>
      </c>
      <c r="E4" s="270" t="s">
        <v>46</v>
      </c>
      <c r="F4" s="91" t="s">
        <v>47</v>
      </c>
      <c r="G4" s="272" t="s">
        <v>46</v>
      </c>
      <c r="H4" s="268" t="s">
        <v>1023</v>
      </c>
    </row>
    <row r="5" spans="1:8" s="62" customFormat="1" ht="24.6" x14ac:dyDescent="0.45">
      <c r="A5" s="269"/>
      <c r="B5" s="269"/>
      <c r="C5" s="89" t="s">
        <v>1024</v>
      </c>
      <c r="D5" s="92" t="s">
        <v>1024</v>
      </c>
      <c r="E5" s="271"/>
      <c r="F5" s="91" t="s">
        <v>1024</v>
      </c>
      <c r="G5" s="273"/>
      <c r="H5" s="269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1028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2" t="s">
        <v>1025</v>
      </c>
      <c r="B12" s="263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1020</v>
      </c>
      <c r="C13" s="76" t="s">
        <v>1026</v>
      </c>
      <c r="D13" s="76" t="s">
        <v>1027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1025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4"/>
      <c r="D34" s="264"/>
    </row>
    <row r="35" spans="1:4" x14ac:dyDescent="0.45">
      <c r="B35" s="68"/>
      <c r="C35" s="265"/>
      <c r="D35" s="265"/>
    </row>
    <row r="36" spans="1:4" x14ac:dyDescent="0.45">
      <c r="B36" s="68"/>
      <c r="C36" s="265"/>
      <c r="D36" s="265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1030</v>
      </c>
      <c r="B1" s="160"/>
      <c r="C1" s="160"/>
      <c r="D1" s="160"/>
      <c r="E1" s="161"/>
    </row>
    <row r="2" spans="1:5" x14ac:dyDescent="0.25">
      <c r="A2" s="162" t="s">
        <v>1031</v>
      </c>
      <c r="B2" s="154" t="s">
        <v>1032</v>
      </c>
      <c r="C2" s="155"/>
      <c r="D2" s="153"/>
      <c r="E2" s="163"/>
    </row>
    <row r="3" spans="1:5" x14ac:dyDescent="0.25">
      <c r="A3" s="162" t="s">
        <v>1033</v>
      </c>
      <c r="B3" s="154" t="s">
        <v>1032</v>
      </c>
      <c r="C3" s="155"/>
      <c r="D3" s="153"/>
      <c r="E3" s="163"/>
    </row>
    <row r="4" spans="1:5" ht="14.25" customHeight="1" x14ac:dyDescent="0.25">
      <c r="A4" s="162" t="s">
        <v>1034</v>
      </c>
      <c r="B4" s="278" t="s">
        <v>1035</v>
      </c>
      <c r="C4" s="279"/>
      <c r="D4" s="153"/>
      <c r="E4" s="163"/>
    </row>
    <row r="5" spans="1:5" x14ac:dyDescent="0.25">
      <c r="A5" s="162"/>
      <c r="B5" s="278"/>
      <c r="C5" s="279"/>
      <c r="D5" s="153"/>
      <c r="E5" s="163"/>
    </row>
    <row r="6" spans="1:5" x14ac:dyDescent="0.25">
      <c r="A6" s="282"/>
      <c r="B6" s="283"/>
      <c r="C6" s="283"/>
      <c r="D6" s="283"/>
      <c r="E6" s="284"/>
    </row>
    <row r="7" spans="1:5" x14ac:dyDescent="0.25">
      <c r="A7" s="164" t="s">
        <v>1036</v>
      </c>
      <c r="B7" s="280" t="s">
        <v>37</v>
      </c>
      <c r="C7" s="281"/>
      <c r="D7" s="156" t="s">
        <v>1020</v>
      </c>
      <c r="E7" s="165">
        <v>242248</v>
      </c>
    </row>
    <row r="8" spans="1:5" x14ac:dyDescent="0.25">
      <c r="A8" s="166" t="s">
        <v>1037</v>
      </c>
      <c r="B8" s="276"/>
      <c r="C8" s="277"/>
      <c r="D8" s="157" t="s">
        <v>38</v>
      </c>
      <c r="E8" s="167"/>
    </row>
    <row r="9" spans="1:5" x14ac:dyDescent="0.25">
      <c r="A9" s="168" t="s">
        <v>1038</v>
      </c>
      <c r="B9" s="274"/>
      <c r="C9" s="275"/>
      <c r="D9" s="158" t="s">
        <v>38</v>
      </c>
      <c r="E9" s="169"/>
    </row>
    <row r="10" spans="1:5" x14ac:dyDescent="0.25">
      <c r="A10" s="166" t="s">
        <v>1039</v>
      </c>
      <c r="B10" s="276"/>
      <c r="C10" s="277"/>
      <c r="D10" s="157" t="s">
        <v>38</v>
      </c>
      <c r="E10" s="167"/>
    </row>
    <row r="11" spans="1:5" x14ac:dyDescent="0.25">
      <c r="A11" s="168" t="s">
        <v>1040</v>
      </c>
      <c r="B11" s="274"/>
      <c r="C11" s="275"/>
      <c r="D11" s="158" t="s">
        <v>38</v>
      </c>
      <c r="E11" s="169"/>
    </row>
    <row r="12" spans="1:5" x14ac:dyDescent="0.25">
      <c r="A12" s="166" t="s">
        <v>1041</v>
      </c>
      <c r="B12" s="276"/>
      <c r="C12" s="277"/>
      <c r="D12" s="157" t="s">
        <v>38</v>
      </c>
      <c r="E12" s="167"/>
    </row>
    <row r="13" spans="1:5" x14ac:dyDescent="0.25">
      <c r="A13" s="168" t="s">
        <v>1042</v>
      </c>
      <c r="B13" s="274"/>
      <c r="C13" s="275"/>
      <c r="D13" s="158" t="s">
        <v>38</v>
      </c>
      <c r="E13" s="169"/>
    </row>
    <row r="14" spans="1:5" x14ac:dyDescent="0.25">
      <c r="A14" s="166" t="s">
        <v>1043</v>
      </c>
      <c r="B14" s="276"/>
      <c r="C14" s="277"/>
      <c r="D14" s="157" t="s">
        <v>38</v>
      </c>
      <c r="E14" s="167"/>
    </row>
    <row r="15" spans="1:5" x14ac:dyDescent="0.25">
      <c r="A15" s="168" t="s">
        <v>1044</v>
      </c>
      <c r="B15" s="274"/>
      <c r="C15" s="275"/>
      <c r="D15" s="158" t="s">
        <v>38</v>
      </c>
      <c r="E15" s="169"/>
    </row>
    <row r="16" spans="1:5" x14ac:dyDescent="0.25">
      <c r="A16" s="166" t="s">
        <v>1045</v>
      </c>
      <c r="B16" s="276"/>
      <c r="C16" s="277"/>
      <c r="D16" s="157" t="s">
        <v>38</v>
      </c>
      <c r="E16" s="167"/>
    </row>
    <row r="17" spans="1:5" x14ac:dyDescent="0.25">
      <c r="A17" s="168" t="s">
        <v>1046</v>
      </c>
      <c r="B17" s="274"/>
      <c r="C17" s="275"/>
      <c r="D17" s="158" t="s">
        <v>38</v>
      </c>
      <c r="E17" s="169"/>
    </row>
    <row r="18" spans="1:5" x14ac:dyDescent="0.25">
      <c r="A18" s="166" t="s">
        <v>1047</v>
      </c>
      <c r="B18" s="276"/>
      <c r="C18" s="277"/>
      <c r="D18" s="157" t="s">
        <v>38</v>
      </c>
      <c r="E18" s="167"/>
    </row>
    <row r="19" spans="1:5" x14ac:dyDescent="0.25">
      <c r="A19" s="168" t="s">
        <v>1048</v>
      </c>
      <c r="B19" s="274"/>
      <c r="C19" s="275"/>
      <c r="D19" s="158" t="s">
        <v>38</v>
      </c>
      <c r="E19" s="169"/>
    </row>
    <row r="20" spans="1:5" x14ac:dyDescent="0.25">
      <c r="A20" s="293" t="s">
        <v>1049</v>
      </c>
      <c r="B20" s="295" t="s">
        <v>1050</v>
      </c>
      <c r="C20" s="296"/>
      <c r="D20" s="299" t="s">
        <v>38</v>
      </c>
      <c r="E20" s="170" t="s">
        <v>1051</v>
      </c>
    </row>
    <row r="21" spans="1:5" x14ac:dyDescent="0.25">
      <c r="A21" s="294"/>
      <c r="B21" s="297"/>
      <c r="C21" s="298"/>
      <c r="D21" s="300"/>
      <c r="E21" s="171" t="s">
        <v>1052</v>
      </c>
    </row>
    <row r="22" spans="1:5" x14ac:dyDescent="0.25">
      <c r="A22" s="285" t="s">
        <v>1053</v>
      </c>
      <c r="B22" s="287" t="s">
        <v>1050</v>
      </c>
      <c r="C22" s="288"/>
      <c r="D22" s="291" t="s">
        <v>38</v>
      </c>
      <c r="E22" s="172" t="s">
        <v>1051</v>
      </c>
    </row>
    <row r="23" spans="1:5" x14ac:dyDescent="0.25">
      <c r="A23" s="286"/>
      <c r="B23" s="289"/>
      <c r="C23" s="290"/>
      <c r="D23" s="292"/>
      <c r="E23" s="173" t="s">
        <v>1052</v>
      </c>
    </row>
    <row r="24" spans="1:5" x14ac:dyDescent="0.25">
      <c r="A24" s="293" t="s">
        <v>1054</v>
      </c>
      <c r="B24" s="295" t="s">
        <v>1050</v>
      </c>
      <c r="C24" s="296"/>
      <c r="D24" s="299" t="s">
        <v>38</v>
      </c>
      <c r="E24" s="170" t="s">
        <v>1051</v>
      </c>
    </row>
    <row r="25" spans="1:5" x14ac:dyDescent="0.25">
      <c r="A25" s="294"/>
      <c r="B25" s="297"/>
      <c r="C25" s="298"/>
      <c r="D25" s="300"/>
      <c r="E25" s="171" t="s">
        <v>1052</v>
      </c>
    </row>
    <row r="26" spans="1:5" x14ac:dyDescent="0.25">
      <c r="A26" s="285" t="s">
        <v>1055</v>
      </c>
      <c r="B26" s="287" t="s">
        <v>1050</v>
      </c>
      <c r="C26" s="288"/>
      <c r="D26" s="291" t="s">
        <v>38</v>
      </c>
      <c r="E26" s="172" t="s">
        <v>1051</v>
      </c>
    </row>
    <row r="27" spans="1:5" x14ac:dyDescent="0.25">
      <c r="A27" s="286"/>
      <c r="B27" s="289"/>
      <c r="C27" s="290"/>
      <c r="D27" s="292"/>
      <c r="E27" s="173" t="s">
        <v>1052</v>
      </c>
    </row>
    <row r="28" spans="1:5" x14ac:dyDescent="0.25">
      <c r="A28" s="293" t="s">
        <v>1056</v>
      </c>
      <c r="B28" s="295" t="s">
        <v>1050</v>
      </c>
      <c r="C28" s="296"/>
      <c r="D28" s="299" t="s">
        <v>38</v>
      </c>
      <c r="E28" s="170" t="s">
        <v>1051</v>
      </c>
    </row>
    <row r="29" spans="1:5" x14ac:dyDescent="0.25">
      <c r="A29" s="294"/>
      <c r="B29" s="297"/>
      <c r="C29" s="298"/>
      <c r="D29" s="300"/>
      <c r="E29" s="171" t="s">
        <v>1052</v>
      </c>
    </row>
    <row r="30" spans="1:5" x14ac:dyDescent="0.25">
      <c r="A30" s="285" t="s">
        <v>1057</v>
      </c>
      <c r="B30" s="287" t="s">
        <v>1050</v>
      </c>
      <c r="C30" s="288"/>
      <c r="D30" s="291" t="s">
        <v>38</v>
      </c>
      <c r="E30" s="172" t="s">
        <v>1051</v>
      </c>
    </row>
    <row r="31" spans="1:5" x14ac:dyDescent="0.25">
      <c r="A31" s="286"/>
      <c r="B31" s="289"/>
      <c r="C31" s="290"/>
      <c r="D31" s="292"/>
      <c r="E31" s="173" t="s">
        <v>1052</v>
      </c>
    </row>
    <row r="32" spans="1:5" x14ac:dyDescent="0.25">
      <c r="A32" s="293" t="s">
        <v>1058</v>
      </c>
      <c r="B32" s="295" t="s">
        <v>1050</v>
      </c>
      <c r="C32" s="296"/>
      <c r="D32" s="299" t="s">
        <v>38</v>
      </c>
      <c r="E32" s="170" t="s">
        <v>1051</v>
      </c>
    </row>
    <row r="33" spans="1:5" x14ac:dyDescent="0.25">
      <c r="A33" s="294"/>
      <c r="B33" s="297"/>
      <c r="C33" s="298"/>
      <c r="D33" s="300"/>
      <c r="E33" s="171" t="s">
        <v>1052</v>
      </c>
    </row>
    <row r="34" spans="1:5" x14ac:dyDescent="0.25">
      <c r="A34" s="285" t="s">
        <v>1059</v>
      </c>
      <c r="B34" s="287" t="s">
        <v>1050</v>
      </c>
      <c r="C34" s="288"/>
      <c r="D34" s="291" t="s">
        <v>38</v>
      </c>
      <c r="E34" s="172" t="s">
        <v>1051</v>
      </c>
    </row>
    <row r="35" spans="1:5" x14ac:dyDescent="0.25">
      <c r="A35" s="286"/>
      <c r="B35" s="289"/>
      <c r="C35" s="290"/>
      <c r="D35" s="292"/>
      <c r="E35" s="173" t="s">
        <v>1052</v>
      </c>
    </row>
    <row r="36" spans="1:5" x14ac:dyDescent="0.25">
      <c r="A36" s="293" t="s">
        <v>1060</v>
      </c>
      <c r="B36" s="295" t="s">
        <v>1050</v>
      </c>
      <c r="C36" s="296"/>
      <c r="D36" s="299" t="s">
        <v>38</v>
      </c>
      <c r="E36" s="170" t="s">
        <v>1051</v>
      </c>
    </row>
    <row r="37" spans="1:5" x14ac:dyDescent="0.25">
      <c r="A37" s="294"/>
      <c r="B37" s="297"/>
      <c r="C37" s="298"/>
      <c r="D37" s="300"/>
      <c r="E37" s="171" t="s">
        <v>1052</v>
      </c>
    </row>
    <row r="38" spans="1:5" x14ac:dyDescent="0.25">
      <c r="A38" s="285" t="s">
        <v>1061</v>
      </c>
      <c r="B38" s="287" t="s">
        <v>1050</v>
      </c>
      <c r="C38" s="288"/>
      <c r="D38" s="291" t="s">
        <v>38</v>
      </c>
      <c r="E38" s="172" t="s">
        <v>1051</v>
      </c>
    </row>
    <row r="39" spans="1:5" x14ac:dyDescent="0.25">
      <c r="A39" s="286"/>
      <c r="B39" s="289"/>
      <c r="C39" s="290"/>
      <c r="D39" s="292"/>
      <c r="E39" s="173" t="s">
        <v>1052</v>
      </c>
    </row>
    <row r="40" spans="1:5" x14ac:dyDescent="0.25">
      <c r="A40" s="293" t="s">
        <v>1062</v>
      </c>
      <c r="B40" s="295" t="s">
        <v>1050</v>
      </c>
      <c r="C40" s="296"/>
      <c r="D40" s="299" t="s">
        <v>38</v>
      </c>
      <c r="E40" s="170" t="s">
        <v>1051</v>
      </c>
    </row>
    <row r="41" spans="1:5" x14ac:dyDescent="0.25">
      <c r="A41" s="294"/>
      <c r="B41" s="297"/>
      <c r="C41" s="298"/>
      <c r="D41" s="300"/>
      <c r="E41" s="171" t="s">
        <v>1052</v>
      </c>
    </row>
    <row r="42" spans="1:5" x14ac:dyDescent="0.25">
      <c r="A42" s="285" t="s">
        <v>1063</v>
      </c>
      <c r="B42" s="287" t="s">
        <v>1050</v>
      </c>
      <c r="C42" s="288"/>
      <c r="D42" s="291" t="s">
        <v>38</v>
      </c>
      <c r="E42" s="172" t="s">
        <v>1051</v>
      </c>
    </row>
    <row r="43" spans="1:5" x14ac:dyDescent="0.25">
      <c r="A43" s="286"/>
      <c r="B43" s="289"/>
      <c r="C43" s="290"/>
      <c r="D43" s="292"/>
      <c r="E43" s="173" t="s">
        <v>1052</v>
      </c>
    </row>
    <row r="44" spans="1:5" x14ac:dyDescent="0.25">
      <c r="A44" s="293" t="s">
        <v>1064</v>
      </c>
      <c r="B44" s="295" t="s">
        <v>1050</v>
      </c>
      <c r="C44" s="296"/>
      <c r="D44" s="299" t="s">
        <v>38</v>
      </c>
      <c r="E44" s="170" t="s">
        <v>1051</v>
      </c>
    </row>
    <row r="45" spans="1:5" x14ac:dyDescent="0.25">
      <c r="A45" s="294"/>
      <c r="B45" s="297"/>
      <c r="C45" s="298"/>
      <c r="D45" s="300"/>
      <c r="E45" s="171" t="s">
        <v>1052</v>
      </c>
    </row>
    <row r="46" spans="1:5" x14ac:dyDescent="0.25">
      <c r="A46" s="285" t="s">
        <v>1065</v>
      </c>
      <c r="B46" s="287" t="s">
        <v>1050</v>
      </c>
      <c r="C46" s="288"/>
      <c r="D46" s="291" t="s">
        <v>38</v>
      </c>
      <c r="E46" s="172" t="s">
        <v>1051</v>
      </c>
    </row>
    <row r="47" spans="1:5" x14ac:dyDescent="0.25">
      <c r="A47" s="286"/>
      <c r="B47" s="289"/>
      <c r="C47" s="290"/>
      <c r="D47" s="292"/>
      <c r="E47" s="173" t="s">
        <v>1052</v>
      </c>
    </row>
    <row r="48" spans="1:5" x14ac:dyDescent="0.25">
      <c r="A48" s="293" t="s">
        <v>1066</v>
      </c>
      <c r="B48" s="295" t="s">
        <v>1050</v>
      </c>
      <c r="C48" s="296"/>
      <c r="D48" s="299" t="s">
        <v>38</v>
      </c>
      <c r="E48" s="170" t="s">
        <v>1051</v>
      </c>
    </row>
    <row r="49" spans="1:5" x14ac:dyDescent="0.25">
      <c r="A49" s="294"/>
      <c r="B49" s="297"/>
      <c r="C49" s="298"/>
      <c r="D49" s="300"/>
      <c r="E49" s="171" t="s">
        <v>1052</v>
      </c>
    </row>
    <row r="50" spans="1:5" x14ac:dyDescent="0.25">
      <c r="A50" s="285" t="s">
        <v>1067</v>
      </c>
      <c r="B50" s="287" t="s">
        <v>1050</v>
      </c>
      <c r="C50" s="288"/>
      <c r="D50" s="291" t="s">
        <v>38</v>
      </c>
      <c r="E50" s="172" t="s">
        <v>1051</v>
      </c>
    </row>
    <row r="51" spans="1:5" x14ac:dyDescent="0.25">
      <c r="A51" s="286"/>
      <c r="B51" s="289"/>
      <c r="C51" s="290"/>
      <c r="D51" s="292"/>
      <c r="E51" s="173" t="s">
        <v>1052</v>
      </c>
    </row>
    <row r="52" spans="1:5" x14ac:dyDescent="0.25">
      <c r="A52" s="293" t="s">
        <v>1068</v>
      </c>
      <c r="B52" s="295" t="s">
        <v>1050</v>
      </c>
      <c r="C52" s="296"/>
      <c r="D52" s="299" t="s">
        <v>38</v>
      </c>
      <c r="E52" s="170" t="s">
        <v>1051</v>
      </c>
    </row>
    <row r="53" spans="1:5" x14ac:dyDescent="0.25">
      <c r="A53" s="294"/>
      <c r="B53" s="297"/>
      <c r="C53" s="298"/>
      <c r="D53" s="300"/>
      <c r="E53" s="171" t="s">
        <v>1052</v>
      </c>
    </row>
    <row r="54" spans="1:5" x14ac:dyDescent="0.25">
      <c r="A54" s="285" t="s">
        <v>1069</v>
      </c>
      <c r="B54" s="287" t="s">
        <v>1050</v>
      </c>
      <c r="C54" s="288"/>
      <c r="D54" s="291" t="s">
        <v>38</v>
      </c>
      <c r="E54" s="172" t="s">
        <v>1051</v>
      </c>
    </row>
    <row r="55" spans="1:5" x14ac:dyDescent="0.25">
      <c r="A55" s="286"/>
      <c r="B55" s="289"/>
      <c r="C55" s="290"/>
      <c r="D55" s="292"/>
      <c r="E55" s="173" t="s">
        <v>1052</v>
      </c>
    </row>
    <row r="56" spans="1:5" x14ac:dyDescent="0.25">
      <c r="A56" s="293" t="s">
        <v>1070</v>
      </c>
      <c r="B56" s="295" t="s">
        <v>1050</v>
      </c>
      <c r="C56" s="296"/>
      <c r="D56" s="299" t="s">
        <v>38</v>
      </c>
      <c r="E56" s="170" t="s">
        <v>1051</v>
      </c>
    </row>
    <row r="57" spans="1:5" x14ac:dyDescent="0.25">
      <c r="A57" s="294"/>
      <c r="B57" s="297"/>
      <c r="C57" s="298"/>
      <c r="D57" s="300"/>
      <c r="E57" s="171" t="s">
        <v>1052</v>
      </c>
    </row>
    <row r="58" spans="1:5" x14ac:dyDescent="0.25">
      <c r="A58" s="285" t="s">
        <v>1071</v>
      </c>
      <c r="B58" s="287" t="s">
        <v>1050</v>
      </c>
      <c r="C58" s="288"/>
      <c r="D58" s="291" t="s">
        <v>38</v>
      </c>
      <c r="E58" s="172" t="s">
        <v>1051</v>
      </c>
    </row>
    <row r="59" spans="1:5" x14ac:dyDescent="0.25">
      <c r="A59" s="286"/>
      <c r="B59" s="289"/>
      <c r="C59" s="290"/>
      <c r="D59" s="292"/>
      <c r="E59" s="173" t="s">
        <v>1052</v>
      </c>
    </row>
    <row r="60" spans="1:5" x14ac:dyDescent="0.25">
      <c r="A60" s="293" t="s">
        <v>1072</v>
      </c>
      <c r="B60" s="295" t="s">
        <v>1050</v>
      </c>
      <c r="C60" s="296"/>
      <c r="D60" s="299" t="s">
        <v>38</v>
      </c>
      <c r="E60" s="170" t="s">
        <v>1051</v>
      </c>
    </row>
    <row r="61" spans="1:5" x14ac:dyDescent="0.25">
      <c r="A61" s="294"/>
      <c r="B61" s="297"/>
      <c r="C61" s="298"/>
      <c r="D61" s="300"/>
      <c r="E61" s="171" t="s">
        <v>1052</v>
      </c>
    </row>
    <row r="62" spans="1:5" x14ac:dyDescent="0.25">
      <c r="A62" s="285" t="s">
        <v>1073</v>
      </c>
      <c r="B62" s="287" t="s">
        <v>1050</v>
      </c>
      <c r="C62" s="288"/>
      <c r="D62" s="291" t="s">
        <v>38</v>
      </c>
      <c r="E62" s="172" t="s">
        <v>1051</v>
      </c>
    </row>
    <row r="63" spans="1:5" x14ac:dyDescent="0.25">
      <c r="A63" s="286"/>
      <c r="B63" s="289"/>
      <c r="C63" s="290"/>
      <c r="D63" s="292"/>
      <c r="E63" s="173" t="s">
        <v>1052</v>
      </c>
    </row>
    <row r="64" spans="1:5" x14ac:dyDescent="0.25">
      <c r="A64" s="293" t="s">
        <v>1074</v>
      </c>
      <c r="B64" s="295" t="s">
        <v>1050</v>
      </c>
      <c r="C64" s="296"/>
      <c r="D64" s="299" t="s">
        <v>38</v>
      </c>
      <c r="E64" s="170" t="s">
        <v>1051</v>
      </c>
    </row>
    <row r="65" spans="1:5" x14ac:dyDescent="0.25">
      <c r="A65" s="294"/>
      <c r="B65" s="297"/>
      <c r="C65" s="298"/>
      <c r="D65" s="300"/>
      <c r="E65" s="171" t="s">
        <v>1052</v>
      </c>
    </row>
    <row r="66" spans="1:5" x14ac:dyDescent="0.25">
      <c r="A66" s="285" t="s">
        <v>1075</v>
      </c>
      <c r="B66" s="287" t="s">
        <v>1076</v>
      </c>
      <c r="C66" s="288"/>
      <c r="D66" s="291" t="s">
        <v>38</v>
      </c>
      <c r="E66" s="172" t="s">
        <v>1051</v>
      </c>
    </row>
    <row r="67" spans="1:5" x14ac:dyDescent="0.25">
      <c r="A67" s="286"/>
      <c r="B67" s="289"/>
      <c r="C67" s="290"/>
      <c r="D67" s="292"/>
      <c r="E67" s="173" t="s">
        <v>1052</v>
      </c>
    </row>
    <row r="68" spans="1:5" x14ac:dyDescent="0.25">
      <c r="A68" s="293" t="s">
        <v>1077</v>
      </c>
      <c r="B68" s="295" t="s">
        <v>1076</v>
      </c>
      <c r="C68" s="296"/>
      <c r="D68" s="299" t="s">
        <v>38</v>
      </c>
      <c r="E68" s="170" t="s">
        <v>1051</v>
      </c>
    </row>
    <row r="69" spans="1:5" x14ac:dyDescent="0.25">
      <c r="A69" s="294"/>
      <c r="B69" s="297"/>
      <c r="C69" s="298"/>
      <c r="D69" s="300"/>
      <c r="E69" s="171" t="s">
        <v>1052</v>
      </c>
    </row>
    <row r="70" spans="1:5" x14ac:dyDescent="0.25">
      <c r="A70" s="285" t="s">
        <v>1078</v>
      </c>
      <c r="B70" s="287" t="s">
        <v>1076</v>
      </c>
      <c r="C70" s="288"/>
      <c r="D70" s="291" t="s">
        <v>38</v>
      </c>
      <c r="E70" s="172" t="s">
        <v>1051</v>
      </c>
    </row>
    <row r="71" spans="1:5" x14ac:dyDescent="0.25">
      <c r="A71" s="286"/>
      <c r="B71" s="289"/>
      <c r="C71" s="290"/>
      <c r="D71" s="292"/>
      <c r="E71" s="173" t="s">
        <v>1052</v>
      </c>
    </row>
    <row r="72" spans="1:5" x14ac:dyDescent="0.25">
      <c r="A72" s="293" t="s">
        <v>1079</v>
      </c>
      <c r="B72" s="295" t="s">
        <v>1076</v>
      </c>
      <c r="C72" s="296"/>
      <c r="D72" s="299" t="s">
        <v>38</v>
      </c>
      <c r="E72" s="170" t="s">
        <v>1051</v>
      </c>
    </row>
    <row r="73" spans="1:5" x14ac:dyDescent="0.25">
      <c r="A73" s="294"/>
      <c r="B73" s="297"/>
      <c r="C73" s="298"/>
      <c r="D73" s="300"/>
      <c r="E73" s="171" t="s">
        <v>1052</v>
      </c>
    </row>
    <row r="74" spans="1:5" x14ac:dyDescent="0.25">
      <c r="A74" s="285" t="s">
        <v>1080</v>
      </c>
      <c r="B74" s="287" t="s">
        <v>1076</v>
      </c>
      <c r="C74" s="288"/>
      <c r="D74" s="291" t="s">
        <v>38</v>
      </c>
      <c r="E74" s="172" t="s">
        <v>1051</v>
      </c>
    </row>
    <row r="75" spans="1:5" x14ac:dyDescent="0.25">
      <c r="A75" s="286"/>
      <c r="B75" s="289"/>
      <c r="C75" s="290"/>
      <c r="D75" s="292"/>
      <c r="E75" s="173" t="s">
        <v>1052</v>
      </c>
    </row>
    <row r="76" spans="1:5" x14ac:dyDescent="0.25">
      <c r="A76" s="293" t="s">
        <v>1081</v>
      </c>
      <c r="B76" s="295" t="s">
        <v>1076</v>
      </c>
      <c r="C76" s="296"/>
      <c r="D76" s="299" t="s">
        <v>38</v>
      </c>
      <c r="E76" s="170" t="s">
        <v>1051</v>
      </c>
    </row>
    <row r="77" spans="1:5" x14ac:dyDescent="0.25">
      <c r="A77" s="294"/>
      <c r="B77" s="297"/>
      <c r="C77" s="298"/>
      <c r="D77" s="300"/>
      <c r="E77" s="171" t="s">
        <v>1052</v>
      </c>
    </row>
    <row r="78" spans="1:5" x14ac:dyDescent="0.25">
      <c r="A78" s="285" t="s">
        <v>1082</v>
      </c>
      <c r="B78" s="287" t="s">
        <v>1076</v>
      </c>
      <c r="C78" s="288"/>
      <c r="D78" s="291" t="s">
        <v>38</v>
      </c>
      <c r="E78" s="172" t="s">
        <v>1051</v>
      </c>
    </row>
    <row r="79" spans="1:5" x14ac:dyDescent="0.25">
      <c r="A79" s="286"/>
      <c r="B79" s="289"/>
      <c r="C79" s="290"/>
      <c r="D79" s="292"/>
      <c r="E79" s="173" t="s">
        <v>1052</v>
      </c>
    </row>
    <row r="80" spans="1:5" x14ac:dyDescent="0.25">
      <c r="A80" s="293" t="s">
        <v>1083</v>
      </c>
      <c r="B80" s="295" t="s">
        <v>1076</v>
      </c>
      <c r="C80" s="296"/>
      <c r="D80" s="299" t="s">
        <v>38</v>
      </c>
      <c r="E80" s="170" t="s">
        <v>1051</v>
      </c>
    </row>
    <row r="81" spans="1:5" x14ac:dyDescent="0.25">
      <c r="A81" s="294"/>
      <c r="B81" s="297"/>
      <c r="C81" s="298"/>
      <c r="D81" s="300"/>
      <c r="E81" s="171" t="s">
        <v>1052</v>
      </c>
    </row>
    <row r="82" spans="1:5" x14ac:dyDescent="0.25">
      <c r="A82" s="285" t="s">
        <v>1084</v>
      </c>
      <c r="B82" s="287" t="s">
        <v>1076</v>
      </c>
      <c r="C82" s="288"/>
      <c r="D82" s="291" t="s">
        <v>38</v>
      </c>
      <c r="E82" s="172" t="s">
        <v>1051</v>
      </c>
    </row>
    <row r="83" spans="1:5" x14ac:dyDescent="0.25">
      <c r="A83" s="286"/>
      <c r="B83" s="289"/>
      <c r="C83" s="290"/>
      <c r="D83" s="292"/>
      <c r="E83" s="173" t="s">
        <v>1052</v>
      </c>
    </row>
    <row r="84" spans="1:5" x14ac:dyDescent="0.25">
      <c r="A84" s="293" t="s">
        <v>1085</v>
      </c>
      <c r="B84" s="295" t="s">
        <v>1086</v>
      </c>
      <c r="C84" s="296"/>
      <c r="D84" s="299" t="s">
        <v>38</v>
      </c>
      <c r="E84" s="170" t="s">
        <v>1051</v>
      </c>
    </row>
    <row r="85" spans="1:5" x14ac:dyDescent="0.25">
      <c r="A85" s="294"/>
      <c r="B85" s="297"/>
      <c r="C85" s="298"/>
      <c r="D85" s="300"/>
      <c r="E85" s="171" t="s">
        <v>1052</v>
      </c>
    </row>
    <row r="86" spans="1:5" x14ac:dyDescent="0.25">
      <c r="A86" s="285" t="s">
        <v>1087</v>
      </c>
      <c r="B86" s="287" t="s">
        <v>1086</v>
      </c>
      <c r="C86" s="288"/>
      <c r="D86" s="291" t="s">
        <v>38</v>
      </c>
      <c r="E86" s="172" t="s">
        <v>1051</v>
      </c>
    </row>
    <row r="87" spans="1:5" x14ac:dyDescent="0.25">
      <c r="A87" s="286"/>
      <c r="B87" s="289"/>
      <c r="C87" s="290"/>
      <c r="D87" s="292"/>
      <c r="E87" s="173" t="s">
        <v>1052</v>
      </c>
    </row>
    <row r="88" spans="1:5" x14ac:dyDescent="0.25">
      <c r="A88" s="293" t="s">
        <v>1088</v>
      </c>
      <c r="B88" s="295" t="s">
        <v>1086</v>
      </c>
      <c r="C88" s="296"/>
      <c r="D88" s="299" t="s">
        <v>38</v>
      </c>
      <c r="E88" s="170" t="s">
        <v>1051</v>
      </c>
    </row>
    <row r="89" spans="1:5" x14ac:dyDescent="0.25">
      <c r="A89" s="294"/>
      <c r="B89" s="297"/>
      <c r="C89" s="298"/>
      <c r="D89" s="300"/>
      <c r="E89" s="171" t="s">
        <v>1052</v>
      </c>
    </row>
    <row r="90" spans="1:5" x14ac:dyDescent="0.25">
      <c r="A90" s="285" t="s">
        <v>1089</v>
      </c>
      <c r="B90" s="287" t="s">
        <v>1086</v>
      </c>
      <c r="C90" s="288"/>
      <c r="D90" s="291" t="s">
        <v>38</v>
      </c>
      <c r="E90" s="172" t="s">
        <v>1051</v>
      </c>
    </row>
    <row r="91" spans="1:5" x14ac:dyDescent="0.25">
      <c r="A91" s="286"/>
      <c r="B91" s="289"/>
      <c r="C91" s="290"/>
      <c r="D91" s="292"/>
      <c r="E91" s="173" t="s">
        <v>1052</v>
      </c>
    </row>
    <row r="92" spans="1:5" x14ac:dyDescent="0.25">
      <c r="A92" s="293" t="s">
        <v>1090</v>
      </c>
      <c r="B92" s="295" t="s">
        <v>1086</v>
      </c>
      <c r="C92" s="296"/>
      <c r="D92" s="299" t="s">
        <v>38</v>
      </c>
      <c r="E92" s="170" t="s">
        <v>1051</v>
      </c>
    </row>
    <row r="93" spans="1:5" x14ac:dyDescent="0.25">
      <c r="A93" s="294"/>
      <c r="B93" s="297"/>
      <c r="C93" s="298"/>
      <c r="D93" s="300"/>
      <c r="E93" s="171" t="s">
        <v>1052</v>
      </c>
    </row>
    <row r="94" spans="1:5" x14ac:dyDescent="0.25">
      <c r="A94" s="285" t="s">
        <v>1091</v>
      </c>
      <c r="B94" s="287" t="s">
        <v>1086</v>
      </c>
      <c r="C94" s="288"/>
      <c r="D94" s="291" t="s">
        <v>38</v>
      </c>
      <c r="E94" s="172" t="s">
        <v>1051</v>
      </c>
    </row>
    <row r="95" spans="1:5" x14ac:dyDescent="0.25">
      <c r="A95" s="286"/>
      <c r="B95" s="289"/>
      <c r="C95" s="290"/>
      <c r="D95" s="292"/>
      <c r="E95" s="173" t="s">
        <v>1052</v>
      </c>
    </row>
    <row r="96" spans="1:5" x14ac:dyDescent="0.25">
      <c r="A96" s="293" t="s">
        <v>1092</v>
      </c>
      <c r="B96" s="295" t="s">
        <v>1086</v>
      </c>
      <c r="C96" s="296"/>
      <c r="D96" s="299" t="s">
        <v>38</v>
      </c>
      <c r="E96" s="170" t="s">
        <v>1051</v>
      </c>
    </row>
    <row r="97" spans="1:5" x14ac:dyDescent="0.25">
      <c r="A97" s="294"/>
      <c r="B97" s="297"/>
      <c r="C97" s="298"/>
      <c r="D97" s="300"/>
      <c r="E97" s="171" t="s">
        <v>1052</v>
      </c>
    </row>
    <row r="98" spans="1:5" x14ac:dyDescent="0.25">
      <c r="A98" s="285" t="s">
        <v>1093</v>
      </c>
      <c r="B98" s="287" t="s">
        <v>1086</v>
      </c>
      <c r="C98" s="288"/>
      <c r="D98" s="291" t="s">
        <v>38</v>
      </c>
      <c r="E98" s="172" t="s">
        <v>1051</v>
      </c>
    </row>
    <row r="99" spans="1:5" x14ac:dyDescent="0.25">
      <c r="A99" s="286"/>
      <c r="B99" s="289"/>
      <c r="C99" s="290"/>
      <c r="D99" s="292"/>
      <c r="E99" s="173" t="s">
        <v>1052</v>
      </c>
    </row>
    <row r="100" spans="1:5" x14ac:dyDescent="0.25">
      <c r="A100" s="293" t="s">
        <v>1094</v>
      </c>
      <c r="B100" s="295" t="s">
        <v>1086</v>
      </c>
      <c r="C100" s="296"/>
      <c r="D100" s="299" t="s">
        <v>38</v>
      </c>
      <c r="E100" s="170" t="s">
        <v>1051</v>
      </c>
    </row>
    <row r="101" spans="1:5" x14ac:dyDescent="0.25">
      <c r="A101" s="294"/>
      <c r="B101" s="297"/>
      <c r="C101" s="298"/>
      <c r="D101" s="300"/>
      <c r="E101" s="171" t="s">
        <v>1052</v>
      </c>
    </row>
    <row r="102" spans="1:5" x14ac:dyDescent="0.25">
      <c r="A102" s="285" t="s">
        <v>1095</v>
      </c>
      <c r="B102" s="287" t="s">
        <v>1086</v>
      </c>
      <c r="C102" s="288"/>
      <c r="D102" s="291" t="s">
        <v>38</v>
      </c>
      <c r="E102" s="172" t="s">
        <v>1051</v>
      </c>
    </row>
    <row r="103" spans="1:5" x14ac:dyDescent="0.25">
      <c r="A103" s="286"/>
      <c r="B103" s="289"/>
      <c r="C103" s="290"/>
      <c r="D103" s="292"/>
      <c r="E103" s="173" t="s">
        <v>1052</v>
      </c>
    </row>
    <row r="104" spans="1:5" x14ac:dyDescent="0.25">
      <c r="A104" s="293" t="s">
        <v>1096</v>
      </c>
      <c r="B104" s="295" t="s">
        <v>1086</v>
      </c>
      <c r="C104" s="296"/>
      <c r="D104" s="299" t="s">
        <v>38</v>
      </c>
      <c r="E104" s="170" t="s">
        <v>1051</v>
      </c>
    </row>
    <row r="105" spans="1:5" x14ac:dyDescent="0.25">
      <c r="A105" s="294"/>
      <c r="B105" s="297"/>
      <c r="C105" s="298"/>
      <c r="D105" s="300"/>
      <c r="E105" s="171" t="s">
        <v>1052</v>
      </c>
    </row>
    <row r="106" spans="1:5" x14ac:dyDescent="0.25">
      <c r="A106" s="285" t="s">
        <v>1097</v>
      </c>
      <c r="B106" s="287" t="s">
        <v>1086</v>
      </c>
      <c r="C106" s="288"/>
      <c r="D106" s="291" t="s">
        <v>38</v>
      </c>
      <c r="E106" s="172" t="s">
        <v>1051</v>
      </c>
    </row>
    <row r="107" spans="1:5" x14ac:dyDescent="0.25">
      <c r="A107" s="286"/>
      <c r="B107" s="289"/>
      <c r="C107" s="290"/>
      <c r="D107" s="292"/>
      <c r="E107" s="173" t="s">
        <v>1052</v>
      </c>
    </row>
    <row r="108" spans="1:5" x14ac:dyDescent="0.25">
      <c r="A108" s="293" t="s">
        <v>1098</v>
      </c>
      <c r="B108" s="295" t="s">
        <v>1086</v>
      </c>
      <c r="C108" s="296"/>
      <c r="D108" s="299" t="s">
        <v>38</v>
      </c>
      <c r="E108" s="170" t="s">
        <v>1051</v>
      </c>
    </row>
    <row r="109" spans="1:5" x14ac:dyDescent="0.25">
      <c r="A109" s="294"/>
      <c r="B109" s="297"/>
      <c r="C109" s="298"/>
      <c r="D109" s="300"/>
      <c r="E109" s="171" t="s">
        <v>1052</v>
      </c>
    </row>
    <row r="110" spans="1:5" x14ac:dyDescent="0.25">
      <c r="A110" s="285" t="s">
        <v>1099</v>
      </c>
      <c r="B110" s="287" t="s">
        <v>1086</v>
      </c>
      <c r="C110" s="288"/>
      <c r="D110" s="291" t="s">
        <v>38</v>
      </c>
      <c r="E110" s="172" t="s">
        <v>1051</v>
      </c>
    </row>
    <row r="111" spans="1:5" x14ac:dyDescent="0.25">
      <c r="A111" s="286"/>
      <c r="B111" s="289"/>
      <c r="C111" s="290"/>
      <c r="D111" s="292"/>
      <c r="E111" s="173" t="s">
        <v>1052</v>
      </c>
    </row>
    <row r="112" spans="1:5" x14ac:dyDescent="0.25">
      <c r="A112" s="293" t="s">
        <v>1100</v>
      </c>
      <c r="B112" s="295" t="s">
        <v>1086</v>
      </c>
      <c r="C112" s="296"/>
      <c r="D112" s="299" t="s">
        <v>38</v>
      </c>
      <c r="E112" s="170" t="s">
        <v>1051</v>
      </c>
    </row>
    <row r="113" spans="1:5" x14ac:dyDescent="0.25">
      <c r="A113" s="294"/>
      <c r="B113" s="297"/>
      <c r="C113" s="298"/>
      <c r="D113" s="300"/>
      <c r="E113" s="171" t="s">
        <v>1052</v>
      </c>
    </row>
    <row r="114" spans="1:5" x14ac:dyDescent="0.25">
      <c r="A114" s="285" t="s">
        <v>1101</v>
      </c>
      <c r="B114" s="287" t="s">
        <v>1086</v>
      </c>
      <c r="C114" s="288"/>
      <c r="D114" s="291" t="s">
        <v>38</v>
      </c>
      <c r="E114" s="172" t="s">
        <v>1051</v>
      </c>
    </row>
    <row r="115" spans="1:5" x14ac:dyDescent="0.25">
      <c r="A115" s="286"/>
      <c r="B115" s="289"/>
      <c r="C115" s="290"/>
      <c r="D115" s="292"/>
      <c r="E115" s="173" t="s">
        <v>1052</v>
      </c>
    </row>
    <row r="116" spans="1:5" x14ac:dyDescent="0.25">
      <c r="A116" s="293" t="s">
        <v>1102</v>
      </c>
      <c r="B116" s="295" t="s">
        <v>1086</v>
      </c>
      <c r="C116" s="296"/>
      <c r="D116" s="299" t="s">
        <v>38</v>
      </c>
      <c r="E116" s="170" t="s">
        <v>1051</v>
      </c>
    </row>
    <row r="117" spans="1:5" x14ac:dyDescent="0.25">
      <c r="A117" s="294"/>
      <c r="B117" s="297"/>
      <c r="C117" s="298"/>
      <c r="D117" s="300"/>
      <c r="E117" s="171" t="s">
        <v>1052</v>
      </c>
    </row>
    <row r="118" spans="1:5" x14ac:dyDescent="0.25">
      <c r="A118" s="285" t="s">
        <v>1103</v>
      </c>
      <c r="B118" s="287" t="s">
        <v>1104</v>
      </c>
      <c r="C118" s="288"/>
      <c r="D118" s="291" t="s">
        <v>38</v>
      </c>
      <c r="E118" s="172" t="s">
        <v>1051</v>
      </c>
    </row>
    <row r="119" spans="1:5" x14ac:dyDescent="0.25">
      <c r="A119" s="286"/>
      <c r="B119" s="289"/>
      <c r="C119" s="290"/>
      <c r="D119" s="292"/>
      <c r="E119" s="173" t="s">
        <v>1052</v>
      </c>
    </row>
    <row r="120" spans="1:5" x14ac:dyDescent="0.25">
      <c r="A120" s="293" t="s">
        <v>1105</v>
      </c>
      <c r="B120" s="295" t="s">
        <v>1104</v>
      </c>
      <c r="C120" s="296"/>
      <c r="D120" s="299" t="s">
        <v>38</v>
      </c>
      <c r="E120" s="170" t="s">
        <v>1051</v>
      </c>
    </row>
    <row r="121" spans="1:5" x14ac:dyDescent="0.25">
      <c r="A121" s="294"/>
      <c r="B121" s="297"/>
      <c r="C121" s="298"/>
      <c r="D121" s="300"/>
      <c r="E121" s="171" t="s">
        <v>1052</v>
      </c>
    </row>
    <row r="122" spans="1:5" x14ac:dyDescent="0.25">
      <c r="A122" s="285" t="s">
        <v>1106</v>
      </c>
      <c r="B122" s="287" t="s">
        <v>1104</v>
      </c>
      <c r="C122" s="288"/>
      <c r="D122" s="291" t="s">
        <v>38</v>
      </c>
      <c r="E122" s="172" t="s">
        <v>1051</v>
      </c>
    </row>
    <row r="123" spans="1:5" x14ac:dyDescent="0.25">
      <c r="A123" s="286"/>
      <c r="B123" s="289"/>
      <c r="C123" s="290"/>
      <c r="D123" s="292"/>
      <c r="E123" s="173" t="s">
        <v>1052</v>
      </c>
    </row>
    <row r="124" spans="1:5" x14ac:dyDescent="0.25">
      <c r="A124" s="293" t="s">
        <v>1107</v>
      </c>
      <c r="B124" s="295" t="s">
        <v>1104</v>
      </c>
      <c r="C124" s="296"/>
      <c r="D124" s="299" t="s">
        <v>38</v>
      </c>
      <c r="E124" s="170" t="s">
        <v>1051</v>
      </c>
    </row>
    <row r="125" spans="1:5" x14ac:dyDescent="0.25">
      <c r="A125" s="294"/>
      <c r="B125" s="297"/>
      <c r="C125" s="298"/>
      <c r="D125" s="300"/>
      <c r="E125" s="171" t="s">
        <v>1052</v>
      </c>
    </row>
    <row r="126" spans="1:5" x14ac:dyDescent="0.25">
      <c r="A126" s="285" t="s">
        <v>1108</v>
      </c>
      <c r="B126" s="287" t="s">
        <v>1104</v>
      </c>
      <c r="C126" s="288"/>
      <c r="D126" s="291" t="s">
        <v>38</v>
      </c>
      <c r="E126" s="172" t="s">
        <v>1051</v>
      </c>
    </row>
    <row r="127" spans="1:5" x14ac:dyDescent="0.25">
      <c r="A127" s="286"/>
      <c r="B127" s="289"/>
      <c r="C127" s="290"/>
      <c r="D127" s="292"/>
      <c r="E127" s="173" t="s">
        <v>1052</v>
      </c>
    </row>
    <row r="128" spans="1:5" x14ac:dyDescent="0.25">
      <c r="A128" s="293" t="s">
        <v>1109</v>
      </c>
      <c r="B128" s="295" t="s">
        <v>1104</v>
      </c>
      <c r="C128" s="296"/>
      <c r="D128" s="299" t="s">
        <v>38</v>
      </c>
      <c r="E128" s="170" t="s">
        <v>1051</v>
      </c>
    </row>
    <row r="129" spans="1:5" x14ac:dyDescent="0.25">
      <c r="A129" s="294"/>
      <c r="B129" s="297"/>
      <c r="C129" s="298"/>
      <c r="D129" s="300"/>
      <c r="E129" s="171" t="s">
        <v>1052</v>
      </c>
    </row>
    <row r="130" spans="1:5" x14ac:dyDescent="0.25">
      <c r="A130" s="285" t="s">
        <v>1110</v>
      </c>
      <c r="B130" s="287" t="s">
        <v>1104</v>
      </c>
      <c r="C130" s="288"/>
      <c r="D130" s="291" t="s">
        <v>38</v>
      </c>
      <c r="E130" s="172" t="s">
        <v>1051</v>
      </c>
    </row>
    <row r="131" spans="1:5" x14ac:dyDescent="0.25">
      <c r="A131" s="286"/>
      <c r="B131" s="289"/>
      <c r="C131" s="290"/>
      <c r="D131" s="292"/>
      <c r="E131" s="173" t="s">
        <v>1052</v>
      </c>
    </row>
    <row r="132" spans="1:5" x14ac:dyDescent="0.25">
      <c r="A132" s="293" t="s">
        <v>1111</v>
      </c>
      <c r="B132" s="295" t="s">
        <v>1112</v>
      </c>
      <c r="C132" s="296"/>
      <c r="D132" s="299" t="s">
        <v>38</v>
      </c>
      <c r="E132" s="170" t="s">
        <v>1051</v>
      </c>
    </row>
    <row r="133" spans="1:5" x14ac:dyDescent="0.25">
      <c r="A133" s="294"/>
      <c r="B133" s="297"/>
      <c r="C133" s="298"/>
      <c r="D133" s="300"/>
      <c r="E133" s="171" t="s">
        <v>1052</v>
      </c>
    </row>
    <row r="134" spans="1:5" x14ac:dyDescent="0.25">
      <c r="A134" s="285" t="s">
        <v>1113</v>
      </c>
      <c r="B134" s="287" t="s">
        <v>1112</v>
      </c>
      <c r="C134" s="288"/>
      <c r="D134" s="291" t="s">
        <v>38</v>
      </c>
      <c r="E134" s="172" t="s">
        <v>1051</v>
      </c>
    </row>
    <row r="135" spans="1:5" x14ac:dyDescent="0.25">
      <c r="A135" s="286"/>
      <c r="B135" s="289"/>
      <c r="C135" s="290"/>
      <c r="D135" s="292"/>
      <c r="E135" s="173" t="s">
        <v>1052</v>
      </c>
    </row>
    <row r="136" spans="1:5" x14ac:dyDescent="0.25">
      <c r="A136" s="293" t="s">
        <v>1114</v>
      </c>
      <c r="B136" s="295" t="s">
        <v>1112</v>
      </c>
      <c r="C136" s="296"/>
      <c r="D136" s="299" t="s">
        <v>38</v>
      </c>
      <c r="E136" s="170" t="s">
        <v>1051</v>
      </c>
    </row>
    <row r="137" spans="1:5" x14ac:dyDescent="0.25">
      <c r="A137" s="294"/>
      <c r="B137" s="297"/>
      <c r="C137" s="298"/>
      <c r="D137" s="300"/>
      <c r="E137" s="171" t="s">
        <v>1052</v>
      </c>
    </row>
    <row r="138" spans="1:5" x14ac:dyDescent="0.25">
      <c r="A138" s="285" t="s">
        <v>1115</v>
      </c>
      <c r="B138" s="287" t="s">
        <v>1112</v>
      </c>
      <c r="C138" s="288"/>
      <c r="D138" s="291" t="s">
        <v>38</v>
      </c>
      <c r="E138" s="172" t="s">
        <v>1051</v>
      </c>
    </row>
    <row r="139" spans="1:5" x14ac:dyDescent="0.25">
      <c r="A139" s="286"/>
      <c r="B139" s="289"/>
      <c r="C139" s="290"/>
      <c r="D139" s="292"/>
      <c r="E139" s="173" t="s">
        <v>1052</v>
      </c>
    </row>
    <row r="140" spans="1:5" x14ac:dyDescent="0.25">
      <c r="A140" s="293" t="s">
        <v>1116</v>
      </c>
      <c r="B140" s="295" t="s">
        <v>1112</v>
      </c>
      <c r="C140" s="296"/>
      <c r="D140" s="299" t="s">
        <v>38</v>
      </c>
      <c r="E140" s="170" t="s">
        <v>1051</v>
      </c>
    </row>
    <row r="141" spans="1:5" x14ac:dyDescent="0.25">
      <c r="A141" s="294"/>
      <c r="B141" s="297"/>
      <c r="C141" s="298"/>
      <c r="D141" s="300"/>
      <c r="E141" s="171" t="s">
        <v>1052</v>
      </c>
    </row>
    <row r="142" spans="1:5" x14ac:dyDescent="0.25">
      <c r="A142" s="285" t="s">
        <v>1117</v>
      </c>
      <c r="B142" s="287" t="s">
        <v>1112</v>
      </c>
      <c r="C142" s="288"/>
      <c r="D142" s="291" t="s">
        <v>38</v>
      </c>
      <c r="E142" s="172" t="s">
        <v>1051</v>
      </c>
    </row>
    <row r="143" spans="1:5" x14ac:dyDescent="0.25">
      <c r="A143" s="286"/>
      <c r="B143" s="289"/>
      <c r="C143" s="290"/>
      <c r="D143" s="292"/>
      <c r="E143" s="173" t="s">
        <v>1052</v>
      </c>
    </row>
    <row r="144" spans="1:5" x14ac:dyDescent="0.25">
      <c r="A144" s="293" t="s">
        <v>1118</v>
      </c>
      <c r="B144" s="295" t="s">
        <v>1112</v>
      </c>
      <c r="C144" s="296"/>
      <c r="D144" s="299" t="s">
        <v>38</v>
      </c>
      <c r="E144" s="170" t="s">
        <v>1051</v>
      </c>
    </row>
    <row r="145" spans="1:5" x14ac:dyDescent="0.25">
      <c r="A145" s="294"/>
      <c r="B145" s="297"/>
      <c r="C145" s="298"/>
      <c r="D145" s="300"/>
      <c r="E145" s="171" t="s">
        <v>1052</v>
      </c>
    </row>
    <row r="146" spans="1:5" x14ac:dyDescent="0.25">
      <c r="A146" s="285" t="s">
        <v>1119</v>
      </c>
      <c r="B146" s="287" t="s">
        <v>1112</v>
      </c>
      <c r="C146" s="288"/>
      <c r="D146" s="291" t="s">
        <v>38</v>
      </c>
      <c r="E146" s="172" t="s">
        <v>1051</v>
      </c>
    </row>
    <row r="147" spans="1:5" x14ac:dyDescent="0.25">
      <c r="A147" s="286"/>
      <c r="B147" s="289"/>
      <c r="C147" s="290"/>
      <c r="D147" s="292"/>
      <c r="E147" s="173" t="s">
        <v>1052</v>
      </c>
    </row>
    <row r="148" spans="1:5" x14ac:dyDescent="0.25">
      <c r="A148" s="293" t="s">
        <v>1120</v>
      </c>
      <c r="B148" s="295" t="s">
        <v>1112</v>
      </c>
      <c r="C148" s="296"/>
      <c r="D148" s="299" t="s">
        <v>38</v>
      </c>
      <c r="E148" s="170" t="s">
        <v>1051</v>
      </c>
    </row>
    <row r="149" spans="1:5" x14ac:dyDescent="0.25">
      <c r="A149" s="294"/>
      <c r="B149" s="297"/>
      <c r="C149" s="298"/>
      <c r="D149" s="300"/>
      <c r="E149" s="171" t="s">
        <v>1052</v>
      </c>
    </row>
    <row r="150" spans="1:5" x14ac:dyDescent="0.25">
      <c r="A150" s="285" t="s">
        <v>1121</v>
      </c>
      <c r="B150" s="287" t="s">
        <v>1112</v>
      </c>
      <c r="C150" s="288"/>
      <c r="D150" s="291" t="s">
        <v>38</v>
      </c>
      <c r="E150" s="172" t="s">
        <v>1051</v>
      </c>
    </row>
    <row r="151" spans="1:5" x14ac:dyDescent="0.25">
      <c r="A151" s="286"/>
      <c r="B151" s="289"/>
      <c r="C151" s="290"/>
      <c r="D151" s="292"/>
      <c r="E151" s="173" t="s">
        <v>1052</v>
      </c>
    </row>
    <row r="152" spans="1:5" x14ac:dyDescent="0.25">
      <c r="A152" s="293" t="s">
        <v>1122</v>
      </c>
      <c r="B152" s="295" t="s">
        <v>1112</v>
      </c>
      <c r="C152" s="296"/>
      <c r="D152" s="299" t="s">
        <v>38</v>
      </c>
      <c r="E152" s="170" t="s">
        <v>1051</v>
      </c>
    </row>
    <row r="153" spans="1:5" x14ac:dyDescent="0.25">
      <c r="A153" s="294"/>
      <c r="B153" s="297"/>
      <c r="C153" s="298"/>
      <c r="D153" s="300"/>
      <c r="E153" s="171" t="s">
        <v>1052</v>
      </c>
    </row>
    <row r="154" spans="1:5" x14ac:dyDescent="0.25">
      <c r="A154" s="285" t="s">
        <v>1123</v>
      </c>
      <c r="B154" s="287" t="s">
        <v>1112</v>
      </c>
      <c r="C154" s="288"/>
      <c r="D154" s="291" t="s">
        <v>38</v>
      </c>
      <c r="E154" s="172" t="s">
        <v>1051</v>
      </c>
    </row>
    <row r="155" spans="1:5" x14ac:dyDescent="0.25">
      <c r="A155" s="286"/>
      <c r="B155" s="289"/>
      <c r="C155" s="290"/>
      <c r="D155" s="292"/>
      <c r="E155" s="173" t="s">
        <v>1052</v>
      </c>
    </row>
    <row r="156" spans="1:5" x14ac:dyDescent="0.25">
      <c r="A156" s="293" t="s">
        <v>1124</v>
      </c>
      <c r="B156" s="295" t="s">
        <v>1112</v>
      </c>
      <c r="C156" s="296"/>
      <c r="D156" s="299" t="s">
        <v>38</v>
      </c>
      <c r="E156" s="170" t="s">
        <v>1051</v>
      </c>
    </row>
    <row r="157" spans="1:5" x14ac:dyDescent="0.25">
      <c r="A157" s="294"/>
      <c r="B157" s="297"/>
      <c r="C157" s="298"/>
      <c r="D157" s="300"/>
      <c r="E157" s="171" t="s">
        <v>1052</v>
      </c>
    </row>
    <row r="158" spans="1:5" x14ac:dyDescent="0.25">
      <c r="A158" s="285" t="s">
        <v>1125</v>
      </c>
      <c r="B158" s="287" t="s">
        <v>1112</v>
      </c>
      <c r="C158" s="288"/>
      <c r="D158" s="291" t="s">
        <v>38</v>
      </c>
      <c r="E158" s="172" t="s">
        <v>1051</v>
      </c>
    </row>
    <row r="159" spans="1:5" x14ac:dyDescent="0.25">
      <c r="A159" s="286"/>
      <c r="B159" s="289"/>
      <c r="C159" s="290"/>
      <c r="D159" s="292"/>
      <c r="E159" s="173" t="s">
        <v>1052</v>
      </c>
    </row>
    <row r="160" spans="1:5" x14ac:dyDescent="0.25">
      <c r="A160" s="293" t="s">
        <v>1126</v>
      </c>
      <c r="B160" s="295" t="s">
        <v>1127</v>
      </c>
      <c r="C160" s="296"/>
      <c r="D160" s="299" t="s">
        <v>38</v>
      </c>
      <c r="E160" s="170" t="s">
        <v>1051</v>
      </c>
    </row>
    <row r="161" spans="1:5" x14ac:dyDescent="0.25">
      <c r="A161" s="294"/>
      <c r="B161" s="297"/>
      <c r="C161" s="298"/>
      <c r="D161" s="300"/>
      <c r="E161" s="171" t="s">
        <v>1052</v>
      </c>
    </row>
    <row r="162" spans="1:5" x14ac:dyDescent="0.25">
      <c r="A162" s="285" t="s">
        <v>1128</v>
      </c>
      <c r="B162" s="287" t="s">
        <v>1127</v>
      </c>
      <c r="C162" s="288"/>
      <c r="D162" s="291" t="s">
        <v>38</v>
      </c>
      <c r="E162" s="172" t="s">
        <v>1051</v>
      </c>
    </row>
    <row r="163" spans="1:5" x14ac:dyDescent="0.25">
      <c r="A163" s="286"/>
      <c r="B163" s="289"/>
      <c r="C163" s="290"/>
      <c r="D163" s="292"/>
      <c r="E163" s="173" t="s">
        <v>1052</v>
      </c>
    </row>
    <row r="164" spans="1:5" x14ac:dyDescent="0.25">
      <c r="A164" s="293" t="s">
        <v>1129</v>
      </c>
      <c r="B164" s="295" t="s">
        <v>1127</v>
      </c>
      <c r="C164" s="296"/>
      <c r="D164" s="299" t="s">
        <v>38</v>
      </c>
      <c r="E164" s="170" t="s">
        <v>1051</v>
      </c>
    </row>
    <row r="165" spans="1:5" x14ac:dyDescent="0.25">
      <c r="A165" s="294"/>
      <c r="B165" s="297"/>
      <c r="C165" s="298"/>
      <c r="D165" s="300"/>
      <c r="E165" s="171" t="s">
        <v>1052</v>
      </c>
    </row>
    <row r="166" spans="1:5" x14ac:dyDescent="0.25">
      <c r="A166" s="285" t="s">
        <v>1130</v>
      </c>
      <c r="B166" s="287" t="s">
        <v>1127</v>
      </c>
      <c r="C166" s="288"/>
      <c r="D166" s="291" t="s">
        <v>38</v>
      </c>
      <c r="E166" s="172" t="s">
        <v>1051</v>
      </c>
    </row>
    <row r="167" spans="1:5" x14ac:dyDescent="0.25">
      <c r="A167" s="286"/>
      <c r="B167" s="289"/>
      <c r="C167" s="290"/>
      <c r="D167" s="292"/>
      <c r="E167" s="173" t="s">
        <v>1052</v>
      </c>
    </row>
    <row r="168" spans="1:5" x14ac:dyDescent="0.25">
      <c r="A168" s="293" t="s">
        <v>1131</v>
      </c>
      <c r="B168" s="295" t="s">
        <v>1127</v>
      </c>
      <c r="C168" s="296"/>
      <c r="D168" s="299" t="s">
        <v>38</v>
      </c>
      <c r="E168" s="170" t="s">
        <v>1051</v>
      </c>
    </row>
    <row r="169" spans="1:5" x14ac:dyDescent="0.25">
      <c r="A169" s="294"/>
      <c r="B169" s="297"/>
      <c r="C169" s="298"/>
      <c r="D169" s="300"/>
      <c r="E169" s="171" t="s">
        <v>1052</v>
      </c>
    </row>
    <row r="170" spans="1:5" x14ac:dyDescent="0.25">
      <c r="A170" s="285" t="s">
        <v>1132</v>
      </c>
      <c r="B170" s="287" t="s">
        <v>1127</v>
      </c>
      <c r="C170" s="288"/>
      <c r="D170" s="291" t="s">
        <v>38</v>
      </c>
      <c r="E170" s="172" t="s">
        <v>1051</v>
      </c>
    </row>
    <row r="171" spans="1:5" x14ac:dyDescent="0.25">
      <c r="A171" s="286"/>
      <c r="B171" s="289"/>
      <c r="C171" s="290"/>
      <c r="D171" s="292"/>
      <c r="E171" s="173" t="s">
        <v>1052</v>
      </c>
    </row>
    <row r="172" spans="1:5" x14ac:dyDescent="0.25">
      <c r="A172" s="293" t="s">
        <v>1133</v>
      </c>
      <c r="B172" s="295" t="s">
        <v>1127</v>
      </c>
      <c r="C172" s="296"/>
      <c r="D172" s="299" t="s">
        <v>38</v>
      </c>
      <c r="E172" s="170" t="s">
        <v>1051</v>
      </c>
    </row>
    <row r="173" spans="1:5" x14ac:dyDescent="0.25">
      <c r="A173" s="294"/>
      <c r="B173" s="297"/>
      <c r="C173" s="298"/>
      <c r="D173" s="300"/>
      <c r="E173" s="171" t="s">
        <v>1052</v>
      </c>
    </row>
    <row r="174" spans="1:5" x14ac:dyDescent="0.25">
      <c r="A174" s="285" t="s">
        <v>1134</v>
      </c>
      <c r="B174" s="287" t="s">
        <v>1127</v>
      </c>
      <c r="C174" s="288"/>
      <c r="D174" s="291" t="s">
        <v>38</v>
      </c>
      <c r="E174" s="172" t="s">
        <v>1051</v>
      </c>
    </row>
    <row r="175" spans="1:5" x14ac:dyDescent="0.25">
      <c r="A175" s="286"/>
      <c r="B175" s="289"/>
      <c r="C175" s="290"/>
      <c r="D175" s="292"/>
      <c r="E175" s="173" t="s">
        <v>1052</v>
      </c>
    </row>
    <row r="176" spans="1:5" x14ac:dyDescent="0.25">
      <c r="A176" s="293" t="s">
        <v>1135</v>
      </c>
      <c r="B176" s="295" t="s">
        <v>1127</v>
      </c>
      <c r="C176" s="296"/>
      <c r="D176" s="299" t="s">
        <v>38</v>
      </c>
      <c r="E176" s="170" t="s">
        <v>1051</v>
      </c>
    </row>
    <row r="177" spans="1:5" x14ac:dyDescent="0.25">
      <c r="A177" s="294"/>
      <c r="B177" s="297"/>
      <c r="C177" s="298"/>
      <c r="D177" s="300"/>
      <c r="E177" s="171" t="s">
        <v>1052</v>
      </c>
    </row>
    <row r="178" spans="1:5" x14ac:dyDescent="0.25">
      <c r="A178" s="285" t="s">
        <v>1136</v>
      </c>
      <c r="B178" s="287" t="s">
        <v>1137</v>
      </c>
      <c r="C178" s="288"/>
      <c r="D178" s="291" t="s">
        <v>38</v>
      </c>
      <c r="E178" s="172" t="s">
        <v>1051</v>
      </c>
    </row>
    <row r="179" spans="1:5" x14ac:dyDescent="0.25">
      <c r="A179" s="286"/>
      <c r="B179" s="289"/>
      <c r="C179" s="290"/>
      <c r="D179" s="292"/>
      <c r="E179" s="173" t="s">
        <v>1052</v>
      </c>
    </row>
    <row r="180" spans="1:5" x14ac:dyDescent="0.25">
      <c r="A180" s="293" t="s">
        <v>1138</v>
      </c>
      <c r="B180" s="295" t="s">
        <v>1137</v>
      </c>
      <c r="C180" s="296"/>
      <c r="D180" s="299" t="s">
        <v>38</v>
      </c>
      <c r="E180" s="170" t="s">
        <v>1051</v>
      </c>
    </row>
    <row r="181" spans="1:5" x14ac:dyDescent="0.25">
      <c r="A181" s="294"/>
      <c r="B181" s="297"/>
      <c r="C181" s="298"/>
      <c r="D181" s="300"/>
      <c r="E181" s="171" t="s">
        <v>1052</v>
      </c>
    </row>
    <row r="182" spans="1:5" x14ac:dyDescent="0.25">
      <c r="A182" s="285" t="s">
        <v>1139</v>
      </c>
      <c r="B182" s="287" t="s">
        <v>1137</v>
      </c>
      <c r="C182" s="288"/>
      <c r="D182" s="291" t="s">
        <v>38</v>
      </c>
      <c r="E182" s="172" t="s">
        <v>1051</v>
      </c>
    </row>
    <row r="183" spans="1:5" x14ac:dyDescent="0.25">
      <c r="A183" s="286"/>
      <c r="B183" s="289"/>
      <c r="C183" s="290"/>
      <c r="D183" s="292"/>
      <c r="E183" s="173" t="s">
        <v>1052</v>
      </c>
    </row>
    <row r="184" spans="1:5" x14ac:dyDescent="0.25">
      <c r="A184" s="293" t="s">
        <v>1140</v>
      </c>
      <c r="B184" s="295" t="s">
        <v>1137</v>
      </c>
      <c r="C184" s="296"/>
      <c r="D184" s="299" t="s">
        <v>38</v>
      </c>
      <c r="E184" s="170" t="s">
        <v>1051</v>
      </c>
    </row>
    <row r="185" spans="1:5" x14ac:dyDescent="0.25">
      <c r="A185" s="294"/>
      <c r="B185" s="297"/>
      <c r="C185" s="298"/>
      <c r="D185" s="300"/>
      <c r="E185" s="171" t="s">
        <v>1052</v>
      </c>
    </row>
    <row r="186" spans="1:5" x14ac:dyDescent="0.25">
      <c r="A186" s="285" t="s">
        <v>1141</v>
      </c>
      <c r="B186" s="287" t="s">
        <v>1137</v>
      </c>
      <c r="C186" s="288"/>
      <c r="D186" s="291" t="s">
        <v>38</v>
      </c>
      <c r="E186" s="172" t="s">
        <v>1051</v>
      </c>
    </row>
    <row r="187" spans="1:5" x14ac:dyDescent="0.25">
      <c r="A187" s="286"/>
      <c r="B187" s="289"/>
      <c r="C187" s="290"/>
      <c r="D187" s="292"/>
      <c r="E187" s="173" t="s">
        <v>1052</v>
      </c>
    </row>
    <row r="188" spans="1:5" x14ac:dyDescent="0.25">
      <c r="A188" s="293" t="s">
        <v>1142</v>
      </c>
      <c r="B188" s="295" t="s">
        <v>1137</v>
      </c>
      <c r="C188" s="296"/>
      <c r="D188" s="299" t="s">
        <v>38</v>
      </c>
      <c r="E188" s="170" t="s">
        <v>1051</v>
      </c>
    </row>
    <row r="189" spans="1:5" x14ac:dyDescent="0.25">
      <c r="A189" s="294"/>
      <c r="B189" s="297"/>
      <c r="C189" s="298"/>
      <c r="D189" s="300"/>
      <c r="E189" s="171" t="s">
        <v>1052</v>
      </c>
    </row>
    <row r="190" spans="1:5" x14ac:dyDescent="0.25">
      <c r="A190" s="285" t="s">
        <v>1143</v>
      </c>
      <c r="B190" s="287" t="s">
        <v>1137</v>
      </c>
      <c r="C190" s="288"/>
      <c r="D190" s="291" t="s">
        <v>38</v>
      </c>
      <c r="E190" s="172" t="s">
        <v>1051</v>
      </c>
    </row>
    <row r="191" spans="1:5" x14ac:dyDescent="0.25">
      <c r="A191" s="286"/>
      <c r="B191" s="289"/>
      <c r="C191" s="290"/>
      <c r="D191" s="292"/>
      <c r="E191" s="173" t="s">
        <v>1052</v>
      </c>
    </row>
    <row r="192" spans="1:5" x14ac:dyDescent="0.25">
      <c r="A192" s="293" t="s">
        <v>1144</v>
      </c>
      <c r="B192" s="295" t="s">
        <v>1137</v>
      </c>
      <c r="C192" s="296"/>
      <c r="D192" s="299" t="s">
        <v>38</v>
      </c>
      <c r="E192" s="170" t="s">
        <v>1051</v>
      </c>
    </row>
    <row r="193" spans="1:5" x14ac:dyDescent="0.25">
      <c r="A193" s="294"/>
      <c r="B193" s="297"/>
      <c r="C193" s="298"/>
      <c r="D193" s="300"/>
      <c r="E193" s="171" t="s">
        <v>1052</v>
      </c>
    </row>
    <row r="194" spans="1:5" x14ac:dyDescent="0.25">
      <c r="A194" s="285" t="s">
        <v>1145</v>
      </c>
      <c r="B194" s="287" t="s">
        <v>1137</v>
      </c>
      <c r="C194" s="288"/>
      <c r="D194" s="291" t="s">
        <v>38</v>
      </c>
      <c r="E194" s="172" t="s">
        <v>1051</v>
      </c>
    </row>
    <row r="195" spans="1:5" x14ac:dyDescent="0.25">
      <c r="A195" s="286"/>
      <c r="B195" s="289"/>
      <c r="C195" s="290"/>
      <c r="D195" s="292"/>
      <c r="E195" s="173" t="s">
        <v>1052</v>
      </c>
    </row>
    <row r="196" spans="1:5" x14ac:dyDescent="0.25">
      <c r="A196" s="293" t="s">
        <v>1146</v>
      </c>
      <c r="B196" s="295" t="s">
        <v>1137</v>
      </c>
      <c r="C196" s="296"/>
      <c r="D196" s="299" t="s">
        <v>38</v>
      </c>
      <c r="E196" s="170" t="s">
        <v>1051</v>
      </c>
    </row>
    <row r="197" spans="1:5" x14ac:dyDescent="0.25">
      <c r="A197" s="294"/>
      <c r="B197" s="297"/>
      <c r="C197" s="298"/>
      <c r="D197" s="300"/>
      <c r="E197" s="171" t="s">
        <v>1052</v>
      </c>
    </row>
    <row r="198" spans="1:5" x14ac:dyDescent="0.25">
      <c r="A198" s="285" t="s">
        <v>1147</v>
      </c>
      <c r="B198" s="287" t="s">
        <v>1137</v>
      </c>
      <c r="C198" s="288"/>
      <c r="D198" s="291" t="s">
        <v>38</v>
      </c>
      <c r="E198" s="172" t="s">
        <v>1051</v>
      </c>
    </row>
    <row r="199" spans="1:5" x14ac:dyDescent="0.25">
      <c r="A199" s="286"/>
      <c r="B199" s="289"/>
      <c r="C199" s="290"/>
      <c r="D199" s="292"/>
      <c r="E199" s="173" t="s">
        <v>1052</v>
      </c>
    </row>
    <row r="200" spans="1:5" x14ac:dyDescent="0.25">
      <c r="A200" s="293" t="s">
        <v>1148</v>
      </c>
      <c r="B200" s="295" t="s">
        <v>1137</v>
      </c>
      <c r="C200" s="296"/>
      <c r="D200" s="299" t="s">
        <v>38</v>
      </c>
      <c r="E200" s="170" t="s">
        <v>1051</v>
      </c>
    </row>
    <row r="201" spans="1:5" x14ac:dyDescent="0.25">
      <c r="A201" s="294"/>
      <c r="B201" s="297"/>
      <c r="C201" s="298"/>
      <c r="D201" s="300"/>
      <c r="E201" s="171" t="s">
        <v>1052</v>
      </c>
    </row>
    <row r="202" spans="1:5" x14ac:dyDescent="0.25">
      <c r="A202" s="285" t="s">
        <v>1149</v>
      </c>
      <c r="B202" s="287" t="s">
        <v>1137</v>
      </c>
      <c r="C202" s="288"/>
      <c r="D202" s="291" t="s">
        <v>38</v>
      </c>
      <c r="E202" s="172" t="s">
        <v>1051</v>
      </c>
    </row>
    <row r="203" spans="1:5" x14ac:dyDescent="0.25">
      <c r="A203" s="286"/>
      <c r="B203" s="289"/>
      <c r="C203" s="290"/>
      <c r="D203" s="292"/>
      <c r="E203" s="173" t="s">
        <v>1052</v>
      </c>
    </row>
    <row r="204" spans="1:5" x14ac:dyDescent="0.25">
      <c r="A204" s="293" t="s">
        <v>1150</v>
      </c>
      <c r="B204" s="295" t="s">
        <v>1137</v>
      </c>
      <c r="C204" s="296"/>
      <c r="D204" s="299" t="s">
        <v>38</v>
      </c>
      <c r="E204" s="170" t="s">
        <v>1051</v>
      </c>
    </row>
    <row r="205" spans="1:5" x14ac:dyDescent="0.25">
      <c r="A205" s="294"/>
      <c r="B205" s="297"/>
      <c r="C205" s="298"/>
      <c r="D205" s="300"/>
      <c r="E205" s="171" t="s">
        <v>1052</v>
      </c>
    </row>
    <row r="206" spans="1:5" x14ac:dyDescent="0.25">
      <c r="A206" s="285" t="s">
        <v>1151</v>
      </c>
      <c r="B206" s="287" t="s">
        <v>1152</v>
      </c>
      <c r="C206" s="288"/>
      <c r="D206" s="291" t="s">
        <v>38</v>
      </c>
      <c r="E206" s="172" t="s">
        <v>1051</v>
      </c>
    </row>
    <row r="207" spans="1:5" x14ac:dyDescent="0.25">
      <c r="A207" s="286"/>
      <c r="B207" s="289"/>
      <c r="C207" s="290"/>
      <c r="D207" s="292"/>
      <c r="E207" s="173" t="s">
        <v>1052</v>
      </c>
    </row>
    <row r="208" spans="1:5" x14ac:dyDescent="0.25">
      <c r="A208" s="293" t="s">
        <v>1153</v>
      </c>
      <c r="B208" s="295" t="s">
        <v>1152</v>
      </c>
      <c r="C208" s="296"/>
      <c r="D208" s="299" t="s">
        <v>38</v>
      </c>
      <c r="E208" s="170" t="s">
        <v>1051</v>
      </c>
    </row>
    <row r="209" spans="1:5" x14ac:dyDescent="0.25">
      <c r="A209" s="294"/>
      <c r="B209" s="297"/>
      <c r="C209" s="298"/>
      <c r="D209" s="300"/>
      <c r="E209" s="171" t="s">
        <v>1052</v>
      </c>
    </row>
    <row r="210" spans="1:5" x14ac:dyDescent="0.25">
      <c r="A210" s="285" t="s">
        <v>1154</v>
      </c>
      <c r="B210" s="287" t="s">
        <v>1137</v>
      </c>
      <c r="C210" s="288"/>
      <c r="D210" s="291" t="s">
        <v>38</v>
      </c>
      <c r="E210" s="172" t="s">
        <v>1051</v>
      </c>
    </row>
    <row r="211" spans="1:5" x14ac:dyDescent="0.25">
      <c r="A211" s="286"/>
      <c r="B211" s="289"/>
      <c r="C211" s="290"/>
      <c r="D211" s="292"/>
      <c r="E211" s="173" t="s">
        <v>1052</v>
      </c>
    </row>
    <row r="212" spans="1:5" x14ac:dyDescent="0.25">
      <c r="A212" s="293" t="s">
        <v>1155</v>
      </c>
      <c r="B212" s="295" t="s">
        <v>1137</v>
      </c>
      <c r="C212" s="296"/>
      <c r="D212" s="299" t="s">
        <v>38</v>
      </c>
      <c r="E212" s="170" t="s">
        <v>1051</v>
      </c>
    </row>
    <row r="213" spans="1:5" x14ac:dyDescent="0.25">
      <c r="A213" s="294"/>
      <c r="B213" s="297"/>
      <c r="C213" s="298"/>
      <c r="D213" s="300"/>
      <c r="E213" s="171" t="s">
        <v>1052</v>
      </c>
    </row>
    <row r="214" spans="1:5" x14ac:dyDescent="0.25">
      <c r="A214" s="285" t="s">
        <v>1156</v>
      </c>
      <c r="B214" s="287" t="s">
        <v>1152</v>
      </c>
      <c r="C214" s="288"/>
      <c r="D214" s="291" t="s">
        <v>38</v>
      </c>
      <c r="E214" s="172" t="s">
        <v>1051</v>
      </c>
    </row>
    <row r="215" spans="1:5" x14ac:dyDescent="0.25">
      <c r="A215" s="286"/>
      <c r="B215" s="289"/>
      <c r="C215" s="290"/>
      <c r="D215" s="292"/>
      <c r="E215" s="173" t="s">
        <v>1052</v>
      </c>
    </row>
    <row r="216" spans="1:5" x14ac:dyDescent="0.25">
      <c r="A216" s="293" t="s">
        <v>1157</v>
      </c>
      <c r="B216" s="295" t="s">
        <v>1158</v>
      </c>
      <c r="C216" s="296"/>
      <c r="D216" s="299" t="s">
        <v>38</v>
      </c>
      <c r="E216" s="170" t="s">
        <v>1051</v>
      </c>
    </row>
    <row r="217" spans="1:5" x14ac:dyDescent="0.25">
      <c r="A217" s="294"/>
      <c r="B217" s="297"/>
      <c r="C217" s="298"/>
      <c r="D217" s="300"/>
      <c r="E217" s="171" t="s">
        <v>1052</v>
      </c>
    </row>
    <row r="218" spans="1:5" x14ac:dyDescent="0.25">
      <c r="A218" s="285" t="s">
        <v>1159</v>
      </c>
      <c r="B218" s="287" t="s">
        <v>1158</v>
      </c>
      <c r="C218" s="288"/>
      <c r="D218" s="291" t="s">
        <v>38</v>
      </c>
      <c r="E218" s="172" t="s">
        <v>1051</v>
      </c>
    </row>
    <row r="219" spans="1:5" x14ac:dyDescent="0.25">
      <c r="A219" s="286"/>
      <c r="B219" s="289"/>
      <c r="C219" s="290"/>
      <c r="D219" s="292"/>
      <c r="E219" s="173" t="s">
        <v>1052</v>
      </c>
    </row>
    <row r="220" spans="1:5" x14ac:dyDescent="0.25">
      <c r="A220" s="293" t="s">
        <v>1160</v>
      </c>
      <c r="B220" s="295" t="s">
        <v>1158</v>
      </c>
      <c r="C220" s="296"/>
      <c r="D220" s="299" t="s">
        <v>38</v>
      </c>
      <c r="E220" s="170" t="s">
        <v>1051</v>
      </c>
    </row>
    <row r="221" spans="1:5" x14ac:dyDescent="0.25">
      <c r="A221" s="294"/>
      <c r="B221" s="297"/>
      <c r="C221" s="298"/>
      <c r="D221" s="300"/>
      <c r="E221" s="171" t="s">
        <v>1052</v>
      </c>
    </row>
    <row r="222" spans="1:5" x14ac:dyDescent="0.25">
      <c r="A222" s="285" t="s">
        <v>1161</v>
      </c>
      <c r="B222" s="287" t="s">
        <v>1158</v>
      </c>
      <c r="C222" s="288"/>
      <c r="D222" s="291" t="s">
        <v>38</v>
      </c>
      <c r="E222" s="172" t="s">
        <v>1051</v>
      </c>
    </row>
    <row r="223" spans="1:5" x14ac:dyDescent="0.25">
      <c r="A223" s="286"/>
      <c r="B223" s="289"/>
      <c r="C223" s="290"/>
      <c r="D223" s="292"/>
      <c r="E223" s="173" t="s">
        <v>1052</v>
      </c>
    </row>
    <row r="224" spans="1:5" x14ac:dyDescent="0.25">
      <c r="A224" s="293" t="s">
        <v>1162</v>
      </c>
      <c r="B224" s="295" t="s">
        <v>1158</v>
      </c>
      <c r="C224" s="296"/>
      <c r="D224" s="299" t="s">
        <v>38</v>
      </c>
      <c r="E224" s="170" t="s">
        <v>1051</v>
      </c>
    </row>
    <row r="225" spans="1:5" x14ac:dyDescent="0.25">
      <c r="A225" s="294"/>
      <c r="B225" s="297"/>
      <c r="C225" s="298"/>
      <c r="D225" s="300"/>
      <c r="E225" s="171" t="s">
        <v>1052</v>
      </c>
    </row>
    <row r="226" spans="1:5" x14ac:dyDescent="0.25">
      <c r="A226" s="285" t="s">
        <v>1163</v>
      </c>
      <c r="B226" s="287" t="s">
        <v>1158</v>
      </c>
      <c r="C226" s="288"/>
      <c r="D226" s="291" t="s">
        <v>38</v>
      </c>
      <c r="E226" s="172" t="s">
        <v>1051</v>
      </c>
    </row>
    <row r="227" spans="1:5" x14ac:dyDescent="0.25">
      <c r="A227" s="286"/>
      <c r="B227" s="289"/>
      <c r="C227" s="290"/>
      <c r="D227" s="292"/>
      <c r="E227" s="173" t="s">
        <v>1052</v>
      </c>
    </row>
    <row r="228" spans="1:5" x14ac:dyDescent="0.25">
      <c r="A228" s="293" t="s">
        <v>1164</v>
      </c>
      <c r="B228" s="295" t="s">
        <v>1158</v>
      </c>
      <c r="C228" s="296"/>
      <c r="D228" s="299" t="s">
        <v>38</v>
      </c>
      <c r="E228" s="170" t="s">
        <v>1051</v>
      </c>
    </row>
    <row r="229" spans="1:5" x14ac:dyDescent="0.25">
      <c r="A229" s="294"/>
      <c r="B229" s="297"/>
      <c r="C229" s="298"/>
      <c r="D229" s="300"/>
      <c r="E229" s="171" t="s">
        <v>1052</v>
      </c>
    </row>
    <row r="230" spans="1:5" x14ac:dyDescent="0.25">
      <c r="A230" s="285" t="s">
        <v>1165</v>
      </c>
      <c r="B230" s="287" t="s">
        <v>1158</v>
      </c>
      <c r="C230" s="288"/>
      <c r="D230" s="291" t="s">
        <v>38</v>
      </c>
      <c r="E230" s="172" t="s">
        <v>1051</v>
      </c>
    </row>
    <row r="231" spans="1:5" x14ac:dyDescent="0.25">
      <c r="A231" s="286"/>
      <c r="B231" s="289"/>
      <c r="C231" s="290"/>
      <c r="D231" s="292"/>
      <c r="E231" s="173" t="s">
        <v>1052</v>
      </c>
    </row>
    <row r="232" spans="1:5" x14ac:dyDescent="0.25">
      <c r="A232" s="293" t="s">
        <v>1166</v>
      </c>
      <c r="B232" s="295" t="s">
        <v>1158</v>
      </c>
      <c r="C232" s="296"/>
      <c r="D232" s="299" t="s">
        <v>38</v>
      </c>
      <c r="E232" s="170" t="s">
        <v>1051</v>
      </c>
    </row>
    <row r="233" spans="1:5" x14ac:dyDescent="0.25">
      <c r="A233" s="294"/>
      <c r="B233" s="297"/>
      <c r="C233" s="298"/>
      <c r="D233" s="300"/>
      <c r="E233" s="171" t="s">
        <v>1052</v>
      </c>
    </row>
    <row r="234" spans="1:5" x14ac:dyDescent="0.25">
      <c r="A234" s="285" t="s">
        <v>1167</v>
      </c>
      <c r="B234" s="287" t="s">
        <v>1158</v>
      </c>
      <c r="C234" s="288"/>
      <c r="D234" s="291" t="s">
        <v>38</v>
      </c>
      <c r="E234" s="172" t="s">
        <v>1051</v>
      </c>
    </row>
    <row r="235" spans="1:5" x14ac:dyDescent="0.25">
      <c r="A235" s="286"/>
      <c r="B235" s="289"/>
      <c r="C235" s="290"/>
      <c r="D235" s="292"/>
      <c r="E235" s="173" t="s">
        <v>1052</v>
      </c>
    </row>
    <row r="236" spans="1:5" x14ac:dyDescent="0.25">
      <c r="A236" s="293" t="s">
        <v>1168</v>
      </c>
      <c r="B236" s="295" t="s">
        <v>1158</v>
      </c>
      <c r="C236" s="296"/>
      <c r="D236" s="299" t="s">
        <v>38</v>
      </c>
      <c r="E236" s="170" t="s">
        <v>1051</v>
      </c>
    </row>
    <row r="237" spans="1:5" x14ac:dyDescent="0.25">
      <c r="A237" s="294"/>
      <c r="B237" s="297"/>
      <c r="C237" s="298"/>
      <c r="D237" s="300"/>
      <c r="E237" s="171" t="s">
        <v>1052</v>
      </c>
    </row>
    <row r="238" spans="1:5" x14ac:dyDescent="0.25">
      <c r="A238" s="285" t="s">
        <v>1169</v>
      </c>
      <c r="B238" s="287" t="s">
        <v>1158</v>
      </c>
      <c r="C238" s="288"/>
      <c r="D238" s="291" t="s">
        <v>38</v>
      </c>
      <c r="E238" s="172" t="s">
        <v>1051</v>
      </c>
    </row>
    <row r="239" spans="1:5" x14ac:dyDescent="0.25">
      <c r="A239" s="286"/>
      <c r="B239" s="289"/>
      <c r="C239" s="290"/>
      <c r="D239" s="292"/>
      <c r="E239" s="173" t="s">
        <v>1052</v>
      </c>
    </row>
    <row r="240" spans="1:5" x14ac:dyDescent="0.25">
      <c r="A240" s="293" t="s">
        <v>1170</v>
      </c>
      <c r="B240" s="295" t="s">
        <v>1158</v>
      </c>
      <c r="C240" s="296"/>
      <c r="D240" s="299" t="s">
        <v>38</v>
      </c>
      <c r="E240" s="170" t="s">
        <v>1051</v>
      </c>
    </row>
    <row r="241" spans="1:5" x14ac:dyDescent="0.25">
      <c r="A241" s="294"/>
      <c r="B241" s="297"/>
      <c r="C241" s="298"/>
      <c r="D241" s="300"/>
      <c r="E241" s="171" t="s">
        <v>1052</v>
      </c>
    </row>
    <row r="242" spans="1:5" x14ac:dyDescent="0.25">
      <c r="A242" s="285" t="s">
        <v>1171</v>
      </c>
      <c r="B242" s="287" t="s">
        <v>1158</v>
      </c>
      <c r="C242" s="288"/>
      <c r="D242" s="291" t="s">
        <v>38</v>
      </c>
      <c r="E242" s="172" t="s">
        <v>1051</v>
      </c>
    </row>
    <row r="243" spans="1:5" x14ac:dyDescent="0.25">
      <c r="A243" s="286"/>
      <c r="B243" s="289"/>
      <c r="C243" s="290"/>
      <c r="D243" s="292"/>
      <c r="E243" s="173" t="s">
        <v>1052</v>
      </c>
    </row>
    <row r="244" spans="1:5" x14ac:dyDescent="0.25">
      <c r="A244" s="293" t="s">
        <v>1172</v>
      </c>
      <c r="B244" s="295" t="s">
        <v>1158</v>
      </c>
      <c r="C244" s="296"/>
      <c r="D244" s="299" t="s">
        <v>38</v>
      </c>
      <c r="E244" s="170" t="s">
        <v>1051</v>
      </c>
    </row>
    <row r="245" spans="1:5" x14ac:dyDescent="0.25">
      <c r="A245" s="294"/>
      <c r="B245" s="297"/>
      <c r="C245" s="298"/>
      <c r="D245" s="300"/>
      <c r="E245" s="171" t="s">
        <v>1052</v>
      </c>
    </row>
    <row r="246" spans="1:5" x14ac:dyDescent="0.25">
      <c r="A246" s="285" t="s">
        <v>1173</v>
      </c>
      <c r="B246" s="287" t="s">
        <v>1158</v>
      </c>
      <c r="C246" s="288"/>
      <c r="D246" s="291" t="s">
        <v>38</v>
      </c>
      <c r="E246" s="172" t="s">
        <v>1051</v>
      </c>
    </row>
    <row r="247" spans="1:5" x14ac:dyDescent="0.25">
      <c r="A247" s="286"/>
      <c r="B247" s="289"/>
      <c r="C247" s="290"/>
      <c r="D247" s="292"/>
      <c r="E247" s="173" t="s">
        <v>1052</v>
      </c>
    </row>
    <row r="248" spans="1:5" x14ac:dyDescent="0.25">
      <c r="A248" s="293" t="s">
        <v>1174</v>
      </c>
      <c r="B248" s="295" t="s">
        <v>1158</v>
      </c>
      <c r="C248" s="296"/>
      <c r="D248" s="299" t="s">
        <v>38</v>
      </c>
      <c r="E248" s="170" t="s">
        <v>1051</v>
      </c>
    </row>
    <row r="249" spans="1:5" x14ac:dyDescent="0.25">
      <c r="A249" s="294"/>
      <c r="B249" s="297"/>
      <c r="C249" s="298"/>
      <c r="D249" s="300"/>
      <c r="E249" s="171" t="s">
        <v>1052</v>
      </c>
    </row>
    <row r="250" spans="1:5" x14ac:dyDescent="0.25">
      <c r="A250" s="285" t="s">
        <v>1175</v>
      </c>
      <c r="B250" s="287" t="s">
        <v>1158</v>
      </c>
      <c r="C250" s="288"/>
      <c r="D250" s="291" t="s">
        <v>38</v>
      </c>
      <c r="E250" s="172" t="s">
        <v>1051</v>
      </c>
    </row>
    <row r="251" spans="1:5" x14ac:dyDescent="0.25">
      <c r="A251" s="286"/>
      <c r="B251" s="289"/>
      <c r="C251" s="290"/>
      <c r="D251" s="292"/>
      <c r="E251" s="173" t="s">
        <v>1052</v>
      </c>
    </row>
    <row r="252" spans="1:5" x14ac:dyDescent="0.25">
      <c r="A252" s="293" t="s">
        <v>1176</v>
      </c>
      <c r="B252" s="295" t="s">
        <v>1177</v>
      </c>
      <c r="C252" s="296"/>
      <c r="D252" s="299" t="s">
        <v>38</v>
      </c>
      <c r="E252" s="170" t="s">
        <v>1051</v>
      </c>
    </row>
    <row r="253" spans="1:5" x14ac:dyDescent="0.25">
      <c r="A253" s="294"/>
      <c r="B253" s="297"/>
      <c r="C253" s="298"/>
      <c r="D253" s="300"/>
      <c r="E253" s="171" t="s">
        <v>1052</v>
      </c>
    </row>
    <row r="254" spans="1:5" x14ac:dyDescent="0.25">
      <c r="A254" s="285" t="s">
        <v>1178</v>
      </c>
      <c r="B254" s="287" t="s">
        <v>1177</v>
      </c>
      <c r="C254" s="288"/>
      <c r="D254" s="291" t="s">
        <v>38</v>
      </c>
      <c r="E254" s="172" t="s">
        <v>1051</v>
      </c>
    </row>
    <row r="255" spans="1:5" x14ac:dyDescent="0.25">
      <c r="A255" s="286"/>
      <c r="B255" s="289"/>
      <c r="C255" s="290"/>
      <c r="D255" s="292"/>
      <c r="E255" s="173" t="s">
        <v>1052</v>
      </c>
    </row>
    <row r="256" spans="1:5" x14ac:dyDescent="0.25">
      <c r="A256" s="293" t="s">
        <v>1179</v>
      </c>
      <c r="B256" s="295" t="s">
        <v>1177</v>
      </c>
      <c r="C256" s="296"/>
      <c r="D256" s="299" t="s">
        <v>38</v>
      </c>
      <c r="E256" s="170" t="s">
        <v>1051</v>
      </c>
    </row>
    <row r="257" spans="1:5" x14ac:dyDescent="0.25">
      <c r="A257" s="294"/>
      <c r="B257" s="297"/>
      <c r="C257" s="298"/>
      <c r="D257" s="300"/>
      <c r="E257" s="171" t="s">
        <v>1052</v>
      </c>
    </row>
    <row r="258" spans="1:5" x14ac:dyDescent="0.25">
      <c r="A258" s="285" t="s">
        <v>1180</v>
      </c>
      <c r="B258" s="287" t="s">
        <v>1177</v>
      </c>
      <c r="C258" s="288"/>
      <c r="D258" s="291" t="s">
        <v>38</v>
      </c>
      <c r="E258" s="172" t="s">
        <v>1051</v>
      </c>
    </row>
    <row r="259" spans="1:5" x14ac:dyDescent="0.25">
      <c r="A259" s="286"/>
      <c r="B259" s="289"/>
      <c r="C259" s="290"/>
      <c r="D259" s="292"/>
      <c r="E259" s="173" t="s">
        <v>1052</v>
      </c>
    </row>
    <row r="260" spans="1:5" x14ac:dyDescent="0.25">
      <c r="A260" s="293" t="s">
        <v>1181</v>
      </c>
      <c r="B260" s="295" t="s">
        <v>1177</v>
      </c>
      <c r="C260" s="296"/>
      <c r="D260" s="299" t="s">
        <v>38</v>
      </c>
      <c r="E260" s="170" t="s">
        <v>1051</v>
      </c>
    </row>
    <row r="261" spans="1:5" x14ac:dyDescent="0.25">
      <c r="A261" s="294"/>
      <c r="B261" s="297"/>
      <c r="C261" s="298"/>
      <c r="D261" s="300"/>
      <c r="E261" s="171" t="s">
        <v>1052</v>
      </c>
    </row>
    <row r="262" spans="1:5" x14ac:dyDescent="0.25">
      <c r="A262" s="285" t="s">
        <v>1182</v>
      </c>
      <c r="B262" s="287" t="s">
        <v>1177</v>
      </c>
      <c r="C262" s="288"/>
      <c r="D262" s="291" t="s">
        <v>38</v>
      </c>
      <c r="E262" s="172" t="s">
        <v>1051</v>
      </c>
    </row>
    <row r="263" spans="1:5" x14ac:dyDescent="0.25">
      <c r="A263" s="286"/>
      <c r="B263" s="289"/>
      <c r="C263" s="290"/>
      <c r="D263" s="292"/>
      <c r="E263" s="173" t="s">
        <v>1052</v>
      </c>
    </row>
    <row r="264" spans="1:5" x14ac:dyDescent="0.25">
      <c r="A264" s="293" t="s">
        <v>1183</v>
      </c>
      <c r="B264" s="295" t="s">
        <v>1177</v>
      </c>
      <c r="C264" s="296"/>
      <c r="D264" s="299" t="s">
        <v>38</v>
      </c>
      <c r="E264" s="170" t="s">
        <v>1051</v>
      </c>
    </row>
    <row r="265" spans="1:5" x14ac:dyDescent="0.25">
      <c r="A265" s="294"/>
      <c r="B265" s="297"/>
      <c r="C265" s="298"/>
      <c r="D265" s="300"/>
      <c r="E265" s="171" t="s">
        <v>1052</v>
      </c>
    </row>
    <row r="266" spans="1:5" x14ac:dyDescent="0.25">
      <c r="A266" s="285" t="s">
        <v>1184</v>
      </c>
      <c r="B266" s="287" t="s">
        <v>1177</v>
      </c>
      <c r="C266" s="288"/>
      <c r="D266" s="291" t="s">
        <v>38</v>
      </c>
      <c r="E266" s="172" t="s">
        <v>1051</v>
      </c>
    </row>
    <row r="267" spans="1:5" x14ac:dyDescent="0.25">
      <c r="A267" s="286"/>
      <c r="B267" s="289"/>
      <c r="C267" s="290"/>
      <c r="D267" s="292"/>
      <c r="E267" s="173" t="s">
        <v>1052</v>
      </c>
    </row>
    <row r="268" spans="1:5" x14ac:dyDescent="0.25">
      <c r="A268" s="293" t="s">
        <v>1185</v>
      </c>
      <c r="B268" s="295" t="s">
        <v>1177</v>
      </c>
      <c r="C268" s="296"/>
      <c r="D268" s="299" t="s">
        <v>38</v>
      </c>
      <c r="E268" s="170" t="s">
        <v>1051</v>
      </c>
    </row>
    <row r="269" spans="1:5" x14ac:dyDescent="0.25">
      <c r="A269" s="294"/>
      <c r="B269" s="297"/>
      <c r="C269" s="298"/>
      <c r="D269" s="300"/>
      <c r="E269" s="171" t="s">
        <v>1052</v>
      </c>
    </row>
    <row r="270" spans="1:5" x14ac:dyDescent="0.25">
      <c r="A270" s="285" t="s">
        <v>1186</v>
      </c>
      <c r="B270" s="287" t="s">
        <v>1187</v>
      </c>
      <c r="C270" s="288"/>
      <c r="D270" s="291" t="s">
        <v>38</v>
      </c>
      <c r="E270" s="172" t="s">
        <v>1051</v>
      </c>
    </row>
    <row r="271" spans="1:5" x14ac:dyDescent="0.25">
      <c r="A271" s="286"/>
      <c r="B271" s="289"/>
      <c r="C271" s="290"/>
      <c r="D271" s="292"/>
      <c r="E271" s="173" t="s">
        <v>1052</v>
      </c>
    </row>
    <row r="272" spans="1:5" x14ac:dyDescent="0.25">
      <c r="A272" s="293" t="s">
        <v>1188</v>
      </c>
      <c r="B272" s="295" t="s">
        <v>1187</v>
      </c>
      <c r="C272" s="296"/>
      <c r="D272" s="299" t="s">
        <v>38</v>
      </c>
      <c r="E272" s="170" t="s">
        <v>1051</v>
      </c>
    </row>
    <row r="273" spans="1:5" x14ac:dyDescent="0.25">
      <c r="A273" s="294"/>
      <c r="B273" s="297"/>
      <c r="C273" s="298"/>
      <c r="D273" s="300"/>
      <c r="E273" s="171" t="s">
        <v>1052</v>
      </c>
    </row>
    <row r="274" spans="1:5" x14ac:dyDescent="0.25">
      <c r="A274" s="285" t="s">
        <v>1146</v>
      </c>
      <c r="B274" s="287" t="s">
        <v>1187</v>
      </c>
      <c r="C274" s="288"/>
      <c r="D274" s="291" t="s">
        <v>38</v>
      </c>
      <c r="E274" s="172" t="s">
        <v>1051</v>
      </c>
    </row>
    <row r="275" spans="1:5" x14ac:dyDescent="0.25">
      <c r="A275" s="286"/>
      <c r="B275" s="289"/>
      <c r="C275" s="290"/>
      <c r="D275" s="292"/>
      <c r="E275" s="173" t="s">
        <v>1052</v>
      </c>
    </row>
    <row r="276" spans="1:5" x14ac:dyDescent="0.25">
      <c r="A276" s="293" t="s">
        <v>1189</v>
      </c>
      <c r="B276" s="295" t="s">
        <v>1187</v>
      </c>
      <c r="C276" s="296"/>
      <c r="D276" s="299" t="s">
        <v>38</v>
      </c>
      <c r="E276" s="170" t="s">
        <v>1051</v>
      </c>
    </row>
    <row r="277" spans="1:5" x14ac:dyDescent="0.25">
      <c r="A277" s="294"/>
      <c r="B277" s="297"/>
      <c r="C277" s="298"/>
      <c r="D277" s="300"/>
      <c r="E277" s="171" t="s">
        <v>1052</v>
      </c>
    </row>
    <row r="278" spans="1:5" x14ac:dyDescent="0.25">
      <c r="A278" s="285" t="s">
        <v>1190</v>
      </c>
      <c r="B278" s="287" t="s">
        <v>1187</v>
      </c>
      <c r="C278" s="288"/>
      <c r="D278" s="291" t="s">
        <v>38</v>
      </c>
      <c r="E278" s="172" t="s">
        <v>1051</v>
      </c>
    </row>
    <row r="279" spans="1:5" x14ac:dyDescent="0.25">
      <c r="A279" s="286"/>
      <c r="B279" s="289"/>
      <c r="C279" s="290"/>
      <c r="D279" s="292"/>
      <c r="E279" s="173" t="s">
        <v>1052</v>
      </c>
    </row>
    <row r="280" spans="1:5" x14ac:dyDescent="0.25">
      <c r="A280" s="293" t="s">
        <v>1191</v>
      </c>
      <c r="B280" s="295" t="s">
        <v>1187</v>
      </c>
      <c r="C280" s="296"/>
      <c r="D280" s="299" t="s">
        <v>38</v>
      </c>
      <c r="E280" s="170" t="s">
        <v>1051</v>
      </c>
    </row>
    <row r="281" spans="1:5" x14ac:dyDescent="0.25">
      <c r="A281" s="294"/>
      <c r="B281" s="297"/>
      <c r="C281" s="298"/>
      <c r="D281" s="300"/>
      <c r="E281" s="171" t="s">
        <v>1052</v>
      </c>
    </row>
    <row r="282" spans="1:5" x14ac:dyDescent="0.25">
      <c r="A282" s="285" t="s">
        <v>1192</v>
      </c>
      <c r="B282" s="287" t="s">
        <v>1187</v>
      </c>
      <c r="C282" s="288"/>
      <c r="D282" s="291" t="s">
        <v>38</v>
      </c>
      <c r="E282" s="172" t="s">
        <v>1051</v>
      </c>
    </row>
    <row r="283" spans="1:5" x14ac:dyDescent="0.25">
      <c r="A283" s="286"/>
      <c r="B283" s="289"/>
      <c r="C283" s="290"/>
      <c r="D283" s="292"/>
      <c r="E283" s="173" t="s">
        <v>1052</v>
      </c>
    </row>
    <row r="284" spans="1:5" x14ac:dyDescent="0.25">
      <c r="A284" s="293" t="s">
        <v>1193</v>
      </c>
      <c r="B284" s="295" t="s">
        <v>1187</v>
      </c>
      <c r="C284" s="296"/>
      <c r="D284" s="299" t="s">
        <v>38</v>
      </c>
      <c r="E284" s="170" t="s">
        <v>1051</v>
      </c>
    </row>
    <row r="285" spans="1:5" x14ac:dyDescent="0.25">
      <c r="A285" s="294"/>
      <c r="B285" s="297"/>
      <c r="C285" s="298"/>
      <c r="D285" s="300"/>
      <c r="E285" s="171" t="s">
        <v>1052</v>
      </c>
    </row>
    <row r="286" spans="1:5" x14ac:dyDescent="0.25">
      <c r="A286" s="285" t="s">
        <v>1194</v>
      </c>
      <c r="B286" s="287" t="s">
        <v>1187</v>
      </c>
      <c r="C286" s="288"/>
      <c r="D286" s="291" t="s">
        <v>38</v>
      </c>
      <c r="E286" s="172" t="s">
        <v>1051</v>
      </c>
    </row>
    <row r="287" spans="1:5" x14ac:dyDescent="0.25">
      <c r="A287" s="286"/>
      <c r="B287" s="289"/>
      <c r="C287" s="290"/>
      <c r="D287" s="292"/>
      <c r="E287" s="173" t="s">
        <v>1052</v>
      </c>
    </row>
    <row r="288" spans="1:5" x14ac:dyDescent="0.25">
      <c r="A288" s="293" t="s">
        <v>1195</v>
      </c>
      <c r="B288" s="295" t="s">
        <v>1187</v>
      </c>
      <c r="C288" s="296"/>
      <c r="D288" s="299" t="s">
        <v>38</v>
      </c>
      <c r="E288" s="170" t="s">
        <v>1051</v>
      </c>
    </row>
    <row r="289" spans="1:5" x14ac:dyDescent="0.25">
      <c r="A289" s="294"/>
      <c r="B289" s="297"/>
      <c r="C289" s="298"/>
      <c r="D289" s="300"/>
      <c r="E289" s="171" t="s">
        <v>1052</v>
      </c>
    </row>
    <row r="290" spans="1:5" x14ac:dyDescent="0.25">
      <c r="A290" s="285" t="s">
        <v>1196</v>
      </c>
      <c r="B290" s="287" t="s">
        <v>1197</v>
      </c>
      <c r="C290" s="288"/>
      <c r="D290" s="291" t="s">
        <v>38</v>
      </c>
      <c r="E290" s="172" t="s">
        <v>1051</v>
      </c>
    </row>
    <row r="291" spans="1:5" x14ac:dyDescent="0.25">
      <c r="A291" s="286"/>
      <c r="B291" s="289"/>
      <c r="C291" s="290"/>
      <c r="D291" s="292"/>
      <c r="E291" s="173" t="s">
        <v>1052</v>
      </c>
    </row>
    <row r="292" spans="1:5" x14ac:dyDescent="0.25">
      <c r="A292" s="293" t="s">
        <v>1198</v>
      </c>
      <c r="B292" s="295" t="s">
        <v>1197</v>
      </c>
      <c r="C292" s="296"/>
      <c r="D292" s="299" t="s">
        <v>38</v>
      </c>
      <c r="E292" s="170" t="s">
        <v>1051</v>
      </c>
    </row>
    <row r="293" spans="1:5" x14ac:dyDescent="0.25">
      <c r="A293" s="294"/>
      <c r="B293" s="297"/>
      <c r="C293" s="298"/>
      <c r="D293" s="300"/>
      <c r="E293" s="171" t="s">
        <v>1052</v>
      </c>
    </row>
    <row r="294" spans="1:5" x14ac:dyDescent="0.25">
      <c r="A294" s="285" t="s">
        <v>1199</v>
      </c>
      <c r="B294" s="287" t="s">
        <v>1197</v>
      </c>
      <c r="C294" s="288"/>
      <c r="D294" s="291" t="s">
        <v>38</v>
      </c>
      <c r="E294" s="172" t="s">
        <v>1051</v>
      </c>
    </row>
    <row r="295" spans="1:5" x14ac:dyDescent="0.25">
      <c r="A295" s="286"/>
      <c r="B295" s="289"/>
      <c r="C295" s="290"/>
      <c r="D295" s="292"/>
      <c r="E295" s="173" t="s">
        <v>1052</v>
      </c>
    </row>
    <row r="296" spans="1:5" x14ac:dyDescent="0.25">
      <c r="A296" s="293" t="s">
        <v>1200</v>
      </c>
      <c r="B296" s="295" t="s">
        <v>1197</v>
      </c>
      <c r="C296" s="296"/>
      <c r="D296" s="299" t="s">
        <v>38</v>
      </c>
      <c r="E296" s="170" t="s">
        <v>1051</v>
      </c>
    </row>
    <row r="297" spans="1:5" x14ac:dyDescent="0.25">
      <c r="A297" s="294"/>
      <c r="B297" s="297"/>
      <c r="C297" s="298"/>
      <c r="D297" s="300"/>
      <c r="E297" s="171" t="s">
        <v>1052</v>
      </c>
    </row>
    <row r="298" spans="1:5" x14ac:dyDescent="0.25">
      <c r="A298" s="285" t="s">
        <v>1201</v>
      </c>
      <c r="B298" s="287" t="s">
        <v>1197</v>
      </c>
      <c r="C298" s="288"/>
      <c r="D298" s="291" t="s">
        <v>38</v>
      </c>
      <c r="E298" s="172" t="s">
        <v>1051</v>
      </c>
    </row>
    <row r="299" spans="1:5" x14ac:dyDescent="0.25">
      <c r="A299" s="286"/>
      <c r="B299" s="289"/>
      <c r="C299" s="290"/>
      <c r="D299" s="292"/>
      <c r="E299" s="173" t="s">
        <v>1052</v>
      </c>
    </row>
    <row r="300" spans="1:5" x14ac:dyDescent="0.25">
      <c r="A300" s="293" t="s">
        <v>1202</v>
      </c>
      <c r="B300" s="295" t="s">
        <v>1104</v>
      </c>
      <c r="C300" s="296"/>
      <c r="D300" s="299" t="s">
        <v>38</v>
      </c>
      <c r="E300" s="170" t="s">
        <v>1051</v>
      </c>
    </row>
    <row r="301" spans="1:5" x14ac:dyDescent="0.25">
      <c r="A301" s="294"/>
      <c r="B301" s="297"/>
      <c r="C301" s="298"/>
      <c r="D301" s="300"/>
      <c r="E301" s="171" t="s">
        <v>1052</v>
      </c>
    </row>
    <row r="302" spans="1:5" x14ac:dyDescent="0.25">
      <c r="A302" s="285" t="s">
        <v>1050</v>
      </c>
      <c r="B302" s="287"/>
      <c r="C302" s="288"/>
      <c r="D302" s="291" t="s">
        <v>38</v>
      </c>
      <c r="E302" s="172" t="s">
        <v>1051</v>
      </c>
    </row>
    <row r="303" spans="1:5" x14ac:dyDescent="0.25">
      <c r="A303" s="286"/>
      <c r="B303" s="289"/>
      <c r="C303" s="290"/>
      <c r="D303" s="292"/>
      <c r="E303" s="173" t="s">
        <v>1052</v>
      </c>
    </row>
    <row r="304" spans="1:5" x14ac:dyDescent="0.25">
      <c r="A304" s="293" t="s">
        <v>1076</v>
      </c>
      <c r="B304" s="295"/>
      <c r="C304" s="296"/>
      <c r="D304" s="299" t="s">
        <v>38</v>
      </c>
      <c r="E304" s="170" t="s">
        <v>1051</v>
      </c>
    </row>
    <row r="305" spans="1:5" x14ac:dyDescent="0.25">
      <c r="A305" s="294"/>
      <c r="B305" s="297"/>
      <c r="C305" s="298"/>
      <c r="D305" s="300"/>
      <c r="E305" s="171" t="s">
        <v>1052</v>
      </c>
    </row>
    <row r="306" spans="1:5" x14ac:dyDescent="0.25">
      <c r="A306" s="285" t="s">
        <v>1086</v>
      </c>
      <c r="B306" s="287"/>
      <c r="C306" s="288"/>
      <c r="D306" s="291" t="s">
        <v>38</v>
      </c>
      <c r="E306" s="172" t="s">
        <v>1051</v>
      </c>
    </row>
    <row r="307" spans="1:5" x14ac:dyDescent="0.25">
      <c r="A307" s="286"/>
      <c r="B307" s="289"/>
      <c r="C307" s="290"/>
      <c r="D307" s="292"/>
      <c r="E307" s="173" t="s">
        <v>1052</v>
      </c>
    </row>
    <row r="308" spans="1:5" x14ac:dyDescent="0.25">
      <c r="A308" s="293" t="s">
        <v>1104</v>
      </c>
      <c r="B308" s="295"/>
      <c r="C308" s="296"/>
      <c r="D308" s="299" t="s">
        <v>38</v>
      </c>
      <c r="E308" s="170" t="s">
        <v>1051</v>
      </c>
    </row>
    <row r="309" spans="1:5" x14ac:dyDescent="0.25">
      <c r="A309" s="294"/>
      <c r="B309" s="297"/>
      <c r="C309" s="298"/>
      <c r="D309" s="300"/>
      <c r="E309" s="171" t="s">
        <v>1052</v>
      </c>
    </row>
    <row r="310" spans="1:5" x14ac:dyDescent="0.25">
      <c r="A310" s="285" t="s">
        <v>1197</v>
      </c>
      <c r="B310" s="287"/>
      <c r="C310" s="288"/>
      <c r="D310" s="291" t="s">
        <v>38</v>
      </c>
      <c r="E310" s="172" t="s">
        <v>1051</v>
      </c>
    </row>
    <row r="311" spans="1:5" x14ac:dyDescent="0.25">
      <c r="A311" s="286"/>
      <c r="B311" s="289"/>
      <c r="C311" s="290"/>
      <c r="D311" s="292"/>
      <c r="E311" s="173" t="s">
        <v>1052</v>
      </c>
    </row>
    <row r="312" spans="1:5" x14ac:dyDescent="0.25">
      <c r="A312" s="293" t="s">
        <v>1127</v>
      </c>
      <c r="B312" s="295"/>
      <c r="C312" s="296"/>
      <c r="D312" s="299" t="s">
        <v>38</v>
      </c>
      <c r="E312" s="170" t="s">
        <v>1051</v>
      </c>
    </row>
    <row r="313" spans="1:5" x14ac:dyDescent="0.25">
      <c r="A313" s="294"/>
      <c r="B313" s="297"/>
      <c r="C313" s="298"/>
      <c r="D313" s="300"/>
      <c r="E313" s="171" t="s">
        <v>1052</v>
      </c>
    </row>
    <row r="314" spans="1:5" x14ac:dyDescent="0.25">
      <c r="A314" s="285" t="s">
        <v>1137</v>
      </c>
      <c r="B314" s="287"/>
      <c r="C314" s="288"/>
      <c r="D314" s="291" t="s">
        <v>38</v>
      </c>
      <c r="E314" s="172" t="s">
        <v>1051</v>
      </c>
    </row>
    <row r="315" spans="1:5" x14ac:dyDescent="0.25">
      <c r="A315" s="286"/>
      <c r="B315" s="289"/>
      <c r="C315" s="290"/>
      <c r="D315" s="292"/>
      <c r="E315" s="173" t="s">
        <v>1052</v>
      </c>
    </row>
    <row r="316" spans="1:5" x14ac:dyDescent="0.25">
      <c r="A316" s="293" t="s">
        <v>1158</v>
      </c>
      <c r="B316" s="295"/>
      <c r="C316" s="296"/>
      <c r="D316" s="299" t="s">
        <v>38</v>
      </c>
      <c r="E316" s="170" t="s">
        <v>1051</v>
      </c>
    </row>
    <row r="317" spans="1:5" x14ac:dyDescent="0.25">
      <c r="A317" s="294"/>
      <c r="B317" s="297"/>
      <c r="C317" s="298"/>
      <c r="D317" s="300"/>
      <c r="E317" s="171" t="s">
        <v>1052</v>
      </c>
    </row>
    <row r="318" spans="1:5" x14ac:dyDescent="0.25">
      <c r="A318" s="285" t="s">
        <v>1177</v>
      </c>
      <c r="B318" s="287"/>
      <c r="C318" s="288"/>
      <c r="D318" s="291" t="s">
        <v>38</v>
      </c>
      <c r="E318" s="172" t="s">
        <v>1051</v>
      </c>
    </row>
    <row r="319" spans="1:5" x14ac:dyDescent="0.25">
      <c r="A319" s="286"/>
      <c r="B319" s="289"/>
      <c r="C319" s="290"/>
      <c r="D319" s="292"/>
      <c r="E319" s="173" t="s">
        <v>1052</v>
      </c>
    </row>
    <row r="320" spans="1:5" x14ac:dyDescent="0.25">
      <c r="A320" s="293" t="s">
        <v>1187</v>
      </c>
      <c r="B320" s="295"/>
      <c r="C320" s="296"/>
      <c r="D320" s="299" t="s">
        <v>38</v>
      </c>
      <c r="E320" s="170" t="s">
        <v>1051</v>
      </c>
    </row>
    <row r="321" spans="1:5" x14ac:dyDescent="0.25">
      <c r="A321" s="294"/>
      <c r="B321" s="297"/>
      <c r="C321" s="298"/>
      <c r="D321" s="300"/>
      <c r="E321" s="171" t="s">
        <v>1052</v>
      </c>
    </row>
    <row r="322" spans="1:5" x14ac:dyDescent="0.25">
      <c r="A322" s="285" t="s">
        <v>1112</v>
      </c>
      <c r="B322" s="287"/>
      <c r="C322" s="288"/>
      <c r="D322" s="291" t="s">
        <v>38</v>
      </c>
      <c r="E322" s="172" t="s">
        <v>1051</v>
      </c>
    </row>
    <row r="323" spans="1:5" x14ac:dyDescent="0.25">
      <c r="A323" s="286"/>
      <c r="B323" s="289"/>
      <c r="C323" s="290"/>
      <c r="D323" s="292"/>
      <c r="E323" s="173" t="s">
        <v>1052</v>
      </c>
    </row>
    <row r="324" spans="1:5" x14ac:dyDescent="0.25">
      <c r="A324" s="293" t="s">
        <v>1203</v>
      </c>
      <c r="B324" s="295" t="s">
        <v>1112</v>
      </c>
      <c r="C324" s="296"/>
      <c r="D324" s="299" t="s">
        <v>38</v>
      </c>
      <c r="E324" s="170" t="s">
        <v>1051</v>
      </c>
    </row>
    <row r="325" spans="1:5" x14ac:dyDescent="0.25">
      <c r="A325" s="294"/>
      <c r="B325" s="297"/>
      <c r="C325" s="298"/>
      <c r="D325" s="300"/>
      <c r="E325" s="171" t="s">
        <v>1052</v>
      </c>
    </row>
    <row r="326" spans="1:5" x14ac:dyDescent="0.25">
      <c r="A326" s="285" t="s">
        <v>1204</v>
      </c>
      <c r="B326" s="287" t="s">
        <v>1050</v>
      </c>
      <c r="C326" s="288"/>
      <c r="D326" s="291" t="s">
        <v>38</v>
      </c>
      <c r="E326" s="172" t="s">
        <v>1051</v>
      </c>
    </row>
    <row r="327" spans="1:5" x14ac:dyDescent="0.25">
      <c r="A327" s="286"/>
      <c r="B327" s="289"/>
      <c r="C327" s="290"/>
      <c r="D327" s="292"/>
      <c r="E327" s="173" t="s">
        <v>1052</v>
      </c>
    </row>
    <row r="328" spans="1:5" x14ac:dyDescent="0.25">
      <c r="A328" s="293" t="s">
        <v>1205</v>
      </c>
      <c r="B328" s="295" t="s">
        <v>1104</v>
      </c>
      <c r="C328" s="296"/>
      <c r="D328" s="299" t="s">
        <v>38</v>
      </c>
      <c r="E328" s="170" t="s">
        <v>1051</v>
      </c>
    </row>
    <row r="329" spans="1:5" x14ac:dyDescent="0.25">
      <c r="A329" s="294"/>
      <c r="B329" s="297"/>
      <c r="C329" s="298"/>
      <c r="D329" s="300"/>
      <c r="E329" s="171" t="s">
        <v>1052</v>
      </c>
    </row>
    <row r="330" spans="1:5" x14ac:dyDescent="0.25">
      <c r="A330" s="285" t="s">
        <v>1206</v>
      </c>
      <c r="B330" s="287" t="s">
        <v>1137</v>
      </c>
      <c r="C330" s="288"/>
      <c r="D330" s="291" t="s">
        <v>38</v>
      </c>
      <c r="E330" s="172" t="s">
        <v>1051</v>
      </c>
    </row>
    <row r="331" spans="1:5" x14ac:dyDescent="0.25">
      <c r="A331" s="286"/>
      <c r="B331" s="289"/>
      <c r="C331" s="290"/>
      <c r="D331" s="292"/>
      <c r="E331" s="173" t="s">
        <v>1052</v>
      </c>
    </row>
    <row r="332" spans="1:5" x14ac:dyDescent="0.25">
      <c r="A332" s="293" t="s">
        <v>1207</v>
      </c>
      <c r="B332" s="295" t="s">
        <v>1137</v>
      </c>
      <c r="C332" s="296"/>
      <c r="D332" s="299" t="s">
        <v>38</v>
      </c>
      <c r="E332" s="170" t="s">
        <v>1051</v>
      </c>
    </row>
    <row r="333" spans="1:5" x14ac:dyDescent="0.25">
      <c r="A333" s="294"/>
      <c r="B333" s="297"/>
      <c r="C333" s="298"/>
      <c r="D333" s="300"/>
      <c r="E333" s="171" t="s">
        <v>1052</v>
      </c>
    </row>
    <row r="334" spans="1:5" x14ac:dyDescent="0.25">
      <c r="A334" s="285" t="s">
        <v>1208</v>
      </c>
      <c r="B334" s="287" t="s">
        <v>1152</v>
      </c>
      <c r="C334" s="288"/>
      <c r="D334" s="291" t="s">
        <v>38</v>
      </c>
      <c r="E334" s="172" t="s">
        <v>1051</v>
      </c>
    </row>
    <row r="335" spans="1:5" x14ac:dyDescent="0.25">
      <c r="A335" s="286"/>
      <c r="B335" s="289"/>
      <c r="C335" s="290"/>
      <c r="D335" s="292"/>
      <c r="E335" s="173" t="s">
        <v>1052</v>
      </c>
    </row>
    <row r="336" spans="1:5" x14ac:dyDescent="0.25">
      <c r="A336" s="293" t="s">
        <v>1209</v>
      </c>
      <c r="B336" s="295" t="s">
        <v>1050</v>
      </c>
      <c r="C336" s="296"/>
      <c r="D336" s="299" t="s">
        <v>38</v>
      </c>
      <c r="E336" s="170" t="s">
        <v>1051</v>
      </c>
    </row>
    <row r="337" spans="1:5" x14ac:dyDescent="0.25">
      <c r="A337" s="294"/>
      <c r="B337" s="297"/>
      <c r="C337" s="298"/>
      <c r="D337" s="300"/>
      <c r="E337" s="171" t="s">
        <v>1052</v>
      </c>
    </row>
    <row r="338" spans="1:5" x14ac:dyDescent="0.25">
      <c r="A338" s="285" t="s">
        <v>1210</v>
      </c>
      <c r="B338" s="287" t="s">
        <v>1127</v>
      </c>
      <c r="C338" s="288"/>
      <c r="D338" s="291" t="s">
        <v>38</v>
      </c>
      <c r="E338" s="172" t="s">
        <v>1051</v>
      </c>
    </row>
    <row r="339" spans="1:5" x14ac:dyDescent="0.25">
      <c r="A339" s="286"/>
      <c r="B339" s="289"/>
      <c r="C339" s="290"/>
      <c r="D339" s="292"/>
      <c r="E339" s="173" t="s">
        <v>1052</v>
      </c>
    </row>
    <row r="340" spans="1:5" x14ac:dyDescent="0.25">
      <c r="A340" s="293" t="s">
        <v>1211</v>
      </c>
      <c r="B340" s="295" t="s">
        <v>1187</v>
      </c>
      <c r="C340" s="296"/>
      <c r="D340" s="299" t="s">
        <v>38</v>
      </c>
      <c r="E340" s="170" t="s">
        <v>1051</v>
      </c>
    </row>
    <row r="341" spans="1:5" x14ac:dyDescent="0.25">
      <c r="A341" s="294"/>
      <c r="B341" s="297"/>
      <c r="C341" s="298"/>
      <c r="D341" s="300"/>
      <c r="E341" s="171" t="s">
        <v>1052</v>
      </c>
    </row>
    <row r="342" spans="1:5" x14ac:dyDescent="0.25">
      <c r="A342" s="285" t="s">
        <v>1212</v>
      </c>
      <c r="B342" s="287" t="s">
        <v>1137</v>
      </c>
      <c r="C342" s="288"/>
      <c r="D342" s="291" t="s">
        <v>38</v>
      </c>
      <c r="E342" s="172" t="s">
        <v>1051</v>
      </c>
    </row>
    <row r="343" spans="1:5" x14ac:dyDescent="0.25">
      <c r="A343" s="286"/>
      <c r="B343" s="289"/>
      <c r="C343" s="290"/>
      <c r="D343" s="292"/>
      <c r="E343" s="173" t="s">
        <v>1052</v>
      </c>
    </row>
    <row r="344" spans="1:5" x14ac:dyDescent="0.25">
      <c r="A344" s="293" t="s">
        <v>1152</v>
      </c>
      <c r="B344" s="295"/>
      <c r="C344" s="296"/>
      <c r="D344" s="299" t="s">
        <v>38</v>
      </c>
      <c r="E344" s="170" t="s">
        <v>1051</v>
      </c>
    </row>
    <row r="345" spans="1:5" x14ac:dyDescent="0.25">
      <c r="A345" s="294"/>
      <c r="B345" s="297"/>
      <c r="C345" s="298"/>
      <c r="D345" s="300"/>
      <c r="E345" s="171" t="s">
        <v>1052</v>
      </c>
    </row>
    <row r="346" spans="1:5" x14ac:dyDescent="0.25">
      <c r="A346" s="168" t="s">
        <v>1213</v>
      </c>
      <c r="B346" s="274"/>
      <c r="C346" s="275"/>
      <c r="D346" s="158" t="s">
        <v>39</v>
      </c>
      <c r="E346" s="169"/>
    </row>
    <row r="347" spans="1:5" x14ac:dyDescent="0.25">
      <c r="A347" s="166" t="s">
        <v>1214</v>
      </c>
      <c r="B347" s="276"/>
      <c r="C347" s="277"/>
      <c r="D347" s="157" t="s">
        <v>39</v>
      </c>
      <c r="E347" s="167"/>
    </row>
    <row r="348" spans="1:5" x14ac:dyDescent="0.25">
      <c r="A348" s="168" t="s">
        <v>1215</v>
      </c>
      <c r="B348" s="274"/>
      <c r="C348" s="275"/>
      <c r="D348" s="158" t="s">
        <v>39</v>
      </c>
      <c r="E348" s="169"/>
    </row>
    <row r="349" spans="1:5" x14ac:dyDescent="0.25">
      <c r="A349" s="166" t="s">
        <v>1216</v>
      </c>
      <c r="B349" s="276"/>
      <c r="C349" s="277"/>
      <c r="D349" s="157" t="s">
        <v>39</v>
      </c>
      <c r="E349" s="167"/>
    </row>
    <row r="350" spans="1:5" x14ac:dyDescent="0.25">
      <c r="A350" s="285" t="s">
        <v>1217</v>
      </c>
      <c r="B350" s="287"/>
      <c r="C350" s="288"/>
      <c r="D350" s="291" t="s">
        <v>39</v>
      </c>
      <c r="E350" s="172" t="s">
        <v>1051</v>
      </c>
    </row>
    <row r="351" spans="1:5" x14ac:dyDescent="0.25">
      <c r="A351" s="286"/>
      <c r="B351" s="289"/>
      <c r="C351" s="290"/>
      <c r="D351" s="292"/>
      <c r="E351" s="173" t="s">
        <v>1052</v>
      </c>
    </row>
    <row r="352" spans="1:5" x14ac:dyDescent="0.25">
      <c r="A352" s="166" t="s">
        <v>1218</v>
      </c>
      <c r="B352" s="276"/>
      <c r="C352" s="277"/>
      <c r="D352" s="157" t="s">
        <v>39</v>
      </c>
      <c r="E352" s="167"/>
    </row>
    <row r="353" spans="1:5" x14ac:dyDescent="0.25">
      <c r="A353" s="285" t="s">
        <v>1219</v>
      </c>
      <c r="B353" s="287"/>
      <c r="C353" s="288"/>
      <c r="D353" s="291" t="s">
        <v>39</v>
      </c>
      <c r="E353" s="172" t="s">
        <v>1051</v>
      </c>
    </row>
    <row r="354" spans="1:5" x14ac:dyDescent="0.25">
      <c r="A354" s="286"/>
      <c r="B354" s="289"/>
      <c r="C354" s="290"/>
      <c r="D354" s="292"/>
      <c r="E354" s="173" t="s">
        <v>1052</v>
      </c>
    </row>
    <row r="355" spans="1:5" x14ac:dyDescent="0.25">
      <c r="A355" s="293" t="s">
        <v>1220</v>
      </c>
      <c r="B355" s="295"/>
      <c r="C355" s="296"/>
      <c r="D355" s="299" t="s">
        <v>39</v>
      </c>
      <c r="E355" s="170" t="s">
        <v>1051</v>
      </c>
    </row>
    <row r="356" spans="1:5" x14ac:dyDescent="0.25">
      <c r="A356" s="294"/>
      <c r="B356" s="297"/>
      <c r="C356" s="298"/>
      <c r="D356" s="300"/>
      <c r="E356" s="171" t="s">
        <v>1052</v>
      </c>
    </row>
    <row r="357" spans="1:5" x14ac:dyDescent="0.25">
      <c r="A357" s="285" t="s">
        <v>1221</v>
      </c>
      <c r="B357" s="287" t="s">
        <v>1222</v>
      </c>
      <c r="C357" s="288"/>
      <c r="D357" s="291" t="s">
        <v>39</v>
      </c>
      <c r="E357" s="172" t="s">
        <v>1051</v>
      </c>
    </row>
    <row r="358" spans="1:5" x14ac:dyDescent="0.25">
      <c r="A358" s="286"/>
      <c r="B358" s="289"/>
      <c r="C358" s="290"/>
      <c r="D358" s="292"/>
      <c r="E358" s="173" t="s">
        <v>1052</v>
      </c>
    </row>
    <row r="359" spans="1:5" x14ac:dyDescent="0.25">
      <c r="A359" s="293" t="s">
        <v>1223</v>
      </c>
      <c r="B359" s="295" t="s">
        <v>1222</v>
      </c>
      <c r="C359" s="296"/>
      <c r="D359" s="299" t="s">
        <v>39</v>
      </c>
      <c r="E359" s="170" t="s">
        <v>1051</v>
      </c>
    </row>
    <row r="360" spans="1:5" x14ac:dyDescent="0.25">
      <c r="A360" s="294"/>
      <c r="B360" s="297"/>
      <c r="C360" s="298"/>
      <c r="D360" s="300"/>
      <c r="E360" s="171" t="s">
        <v>1052</v>
      </c>
    </row>
    <row r="361" spans="1:5" x14ac:dyDescent="0.25">
      <c r="A361" s="285" t="s">
        <v>1224</v>
      </c>
      <c r="B361" s="287" t="s">
        <v>1222</v>
      </c>
      <c r="C361" s="288"/>
      <c r="D361" s="291" t="s">
        <v>39</v>
      </c>
      <c r="E361" s="172" t="s">
        <v>1051</v>
      </c>
    </row>
    <row r="362" spans="1:5" x14ac:dyDescent="0.25">
      <c r="A362" s="286"/>
      <c r="B362" s="289"/>
      <c r="C362" s="290"/>
      <c r="D362" s="292"/>
      <c r="E362" s="173" t="s">
        <v>1052</v>
      </c>
    </row>
    <row r="363" spans="1:5" x14ac:dyDescent="0.25">
      <c r="A363" s="293" t="s">
        <v>1225</v>
      </c>
      <c r="B363" s="295" t="s">
        <v>1222</v>
      </c>
      <c r="C363" s="296"/>
      <c r="D363" s="299" t="s">
        <v>39</v>
      </c>
      <c r="E363" s="170" t="s">
        <v>1051</v>
      </c>
    </row>
    <row r="364" spans="1:5" x14ac:dyDescent="0.25">
      <c r="A364" s="294"/>
      <c r="B364" s="297"/>
      <c r="C364" s="298"/>
      <c r="D364" s="300"/>
      <c r="E364" s="171" t="s">
        <v>1052</v>
      </c>
    </row>
    <row r="365" spans="1:5" x14ac:dyDescent="0.25">
      <c r="A365" s="285" t="s">
        <v>1226</v>
      </c>
      <c r="B365" s="287" t="s">
        <v>1222</v>
      </c>
      <c r="C365" s="288"/>
      <c r="D365" s="291" t="s">
        <v>39</v>
      </c>
      <c r="E365" s="172" t="s">
        <v>1051</v>
      </c>
    </row>
    <row r="366" spans="1:5" x14ac:dyDescent="0.25">
      <c r="A366" s="286"/>
      <c r="B366" s="289"/>
      <c r="C366" s="290"/>
      <c r="D366" s="292"/>
      <c r="E366" s="173" t="s">
        <v>1052</v>
      </c>
    </row>
    <row r="367" spans="1:5" x14ac:dyDescent="0.25">
      <c r="A367" s="293" t="s">
        <v>1227</v>
      </c>
      <c r="B367" s="295" t="s">
        <v>1222</v>
      </c>
      <c r="C367" s="296"/>
      <c r="D367" s="299" t="s">
        <v>39</v>
      </c>
      <c r="E367" s="170" t="s">
        <v>1051</v>
      </c>
    </row>
    <row r="368" spans="1:5" x14ac:dyDescent="0.25">
      <c r="A368" s="294"/>
      <c r="B368" s="297"/>
      <c r="C368" s="298"/>
      <c r="D368" s="300"/>
      <c r="E368" s="171" t="s">
        <v>1052</v>
      </c>
    </row>
    <row r="369" spans="1:5" x14ac:dyDescent="0.25">
      <c r="A369" s="285" t="s">
        <v>1228</v>
      </c>
      <c r="B369" s="287" t="s">
        <v>1222</v>
      </c>
      <c r="C369" s="288"/>
      <c r="D369" s="291" t="s">
        <v>39</v>
      </c>
      <c r="E369" s="172" t="s">
        <v>1051</v>
      </c>
    </row>
    <row r="370" spans="1:5" x14ac:dyDescent="0.25">
      <c r="A370" s="286"/>
      <c r="B370" s="289"/>
      <c r="C370" s="290"/>
      <c r="D370" s="292"/>
      <c r="E370" s="173" t="s">
        <v>1052</v>
      </c>
    </row>
    <row r="371" spans="1:5" x14ac:dyDescent="0.25">
      <c r="A371" s="293" t="s">
        <v>1229</v>
      </c>
      <c r="B371" s="295" t="s">
        <v>1222</v>
      </c>
      <c r="C371" s="296"/>
      <c r="D371" s="299" t="s">
        <v>39</v>
      </c>
      <c r="E371" s="170" t="s">
        <v>1051</v>
      </c>
    </row>
    <row r="372" spans="1:5" x14ac:dyDescent="0.25">
      <c r="A372" s="294"/>
      <c r="B372" s="297"/>
      <c r="C372" s="298"/>
      <c r="D372" s="300"/>
      <c r="E372" s="171" t="s">
        <v>1052</v>
      </c>
    </row>
    <row r="373" spans="1:5" x14ac:dyDescent="0.25">
      <c r="A373" s="285" t="s">
        <v>1230</v>
      </c>
      <c r="B373" s="287" t="s">
        <v>1222</v>
      </c>
      <c r="C373" s="288"/>
      <c r="D373" s="291" t="s">
        <v>39</v>
      </c>
      <c r="E373" s="172" t="s">
        <v>1051</v>
      </c>
    </row>
    <row r="374" spans="1:5" x14ac:dyDescent="0.25">
      <c r="A374" s="286"/>
      <c r="B374" s="289"/>
      <c r="C374" s="290"/>
      <c r="D374" s="292"/>
      <c r="E374" s="173" t="s">
        <v>1052</v>
      </c>
    </row>
    <row r="375" spans="1:5" x14ac:dyDescent="0.25">
      <c r="A375" s="293" t="s">
        <v>1231</v>
      </c>
      <c r="B375" s="295" t="s">
        <v>1222</v>
      </c>
      <c r="C375" s="296"/>
      <c r="D375" s="299" t="s">
        <v>39</v>
      </c>
      <c r="E375" s="170" t="s">
        <v>1051</v>
      </c>
    </row>
    <row r="376" spans="1:5" x14ac:dyDescent="0.25">
      <c r="A376" s="294"/>
      <c r="B376" s="297"/>
      <c r="C376" s="298"/>
      <c r="D376" s="300"/>
      <c r="E376" s="171" t="s">
        <v>1052</v>
      </c>
    </row>
    <row r="377" spans="1:5" x14ac:dyDescent="0.25">
      <c r="A377" s="285" t="s">
        <v>1232</v>
      </c>
      <c r="B377" s="287" t="s">
        <v>1222</v>
      </c>
      <c r="C377" s="288"/>
      <c r="D377" s="291" t="s">
        <v>39</v>
      </c>
      <c r="E377" s="172" t="s">
        <v>1051</v>
      </c>
    </row>
    <row r="378" spans="1:5" x14ac:dyDescent="0.25">
      <c r="A378" s="286"/>
      <c r="B378" s="289"/>
      <c r="C378" s="290"/>
      <c r="D378" s="292"/>
      <c r="E378" s="173" t="s">
        <v>1052</v>
      </c>
    </row>
    <row r="379" spans="1:5" x14ac:dyDescent="0.25">
      <c r="A379" s="293" t="s">
        <v>1233</v>
      </c>
      <c r="B379" s="295" t="s">
        <v>1222</v>
      </c>
      <c r="C379" s="296"/>
      <c r="D379" s="299" t="s">
        <v>39</v>
      </c>
      <c r="E379" s="170" t="s">
        <v>1051</v>
      </c>
    </row>
    <row r="380" spans="1:5" x14ac:dyDescent="0.25">
      <c r="A380" s="294"/>
      <c r="B380" s="297"/>
      <c r="C380" s="298"/>
      <c r="D380" s="300"/>
      <c r="E380" s="171" t="s">
        <v>1052</v>
      </c>
    </row>
    <row r="381" spans="1:5" x14ac:dyDescent="0.25">
      <c r="A381" s="285" t="s">
        <v>1234</v>
      </c>
      <c r="B381" s="287" t="s">
        <v>1222</v>
      </c>
      <c r="C381" s="288"/>
      <c r="D381" s="291" t="s">
        <v>39</v>
      </c>
      <c r="E381" s="172" t="s">
        <v>1051</v>
      </c>
    </row>
    <row r="382" spans="1:5" x14ac:dyDescent="0.25">
      <c r="A382" s="286"/>
      <c r="B382" s="289"/>
      <c r="C382" s="290"/>
      <c r="D382" s="292"/>
      <c r="E382" s="173" t="s">
        <v>1052</v>
      </c>
    </row>
    <row r="383" spans="1:5" x14ac:dyDescent="0.25">
      <c r="A383" s="293" t="s">
        <v>1235</v>
      </c>
      <c r="B383" s="295" t="s">
        <v>1236</v>
      </c>
      <c r="C383" s="296"/>
      <c r="D383" s="299" t="s">
        <v>39</v>
      </c>
      <c r="E383" s="170" t="s">
        <v>1051</v>
      </c>
    </row>
    <row r="384" spans="1:5" x14ac:dyDescent="0.25">
      <c r="A384" s="294"/>
      <c r="B384" s="297"/>
      <c r="C384" s="298"/>
      <c r="D384" s="300"/>
      <c r="E384" s="171" t="s">
        <v>1052</v>
      </c>
    </row>
    <row r="385" spans="1:5" x14ac:dyDescent="0.25">
      <c r="A385" s="285" t="s">
        <v>1237</v>
      </c>
      <c r="B385" s="287" t="s">
        <v>1236</v>
      </c>
      <c r="C385" s="288"/>
      <c r="D385" s="291" t="s">
        <v>39</v>
      </c>
      <c r="E385" s="172" t="s">
        <v>1051</v>
      </c>
    </row>
    <row r="386" spans="1:5" x14ac:dyDescent="0.25">
      <c r="A386" s="286"/>
      <c r="B386" s="289"/>
      <c r="C386" s="290"/>
      <c r="D386" s="292"/>
      <c r="E386" s="173" t="s">
        <v>1052</v>
      </c>
    </row>
    <row r="387" spans="1:5" x14ac:dyDescent="0.25">
      <c r="A387" s="293" t="s">
        <v>1238</v>
      </c>
      <c r="B387" s="295" t="s">
        <v>1236</v>
      </c>
      <c r="C387" s="296"/>
      <c r="D387" s="299" t="s">
        <v>39</v>
      </c>
      <c r="E387" s="170" t="s">
        <v>1051</v>
      </c>
    </row>
    <row r="388" spans="1:5" x14ac:dyDescent="0.25">
      <c r="A388" s="294"/>
      <c r="B388" s="297"/>
      <c r="C388" s="298"/>
      <c r="D388" s="300"/>
      <c r="E388" s="171" t="s">
        <v>1052</v>
      </c>
    </row>
    <row r="389" spans="1:5" x14ac:dyDescent="0.25">
      <c r="A389" s="285" t="s">
        <v>1239</v>
      </c>
      <c r="B389" s="287" t="s">
        <v>1236</v>
      </c>
      <c r="C389" s="288"/>
      <c r="D389" s="291" t="s">
        <v>39</v>
      </c>
      <c r="E389" s="172" t="s">
        <v>1051</v>
      </c>
    </row>
    <row r="390" spans="1:5" x14ac:dyDescent="0.25">
      <c r="A390" s="286"/>
      <c r="B390" s="289"/>
      <c r="C390" s="290"/>
      <c r="D390" s="292"/>
      <c r="E390" s="173" t="s">
        <v>1052</v>
      </c>
    </row>
    <row r="391" spans="1:5" x14ac:dyDescent="0.25">
      <c r="A391" s="293" t="s">
        <v>1240</v>
      </c>
      <c r="B391" s="295" t="s">
        <v>1236</v>
      </c>
      <c r="C391" s="296"/>
      <c r="D391" s="299" t="s">
        <v>39</v>
      </c>
      <c r="E391" s="170" t="s">
        <v>1051</v>
      </c>
    </row>
    <row r="392" spans="1:5" x14ac:dyDescent="0.25">
      <c r="A392" s="294"/>
      <c r="B392" s="297"/>
      <c r="C392" s="298"/>
      <c r="D392" s="300"/>
      <c r="E392" s="171" t="s">
        <v>1052</v>
      </c>
    </row>
    <row r="393" spans="1:5" x14ac:dyDescent="0.25">
      <c r="A393" s="285" t="s">
        <v>1241</v>
      </c>
      <c r="B393" s="287" t="s">
        <v>1242</v>
      </c>
      <c r="C393" s="288"/>
      <c r="D393" s="291" t="s">
        <v>39</v>
      </c>
      <c r="E393" s="172" t="s">
        <v>1051</v>
      </c>
    </row>
    <row r="394" spans="1:5" x14ac:dyDescent="0.25">
      <c r="A394" s="286"/>
      <c r="B394" s="289"/>
      <c r="C394" s="290"/>
      <c r="D394" s="292"/>
      <c r="E394" s="173" t="s">
        <v>1052</v>
      </c>
    </row>
    <row r="395" spans="1:5" x14ac:dyDescent="0.25">
      <c r="A395" s="293" t="s">
        <v>1243</v>
      </c>
      <c r="B395" s="295" t="s">
        <v>1244</v>
      </c>
      <c r="C395" s="296"/>
      <c r="D395" s="299" t="s">
        <v>39</v>
      </c>
      <c r="E395" s="170" t="s">
        <v>1051</v>
      </c>
    </row>
    <row r="396" spans="1:5" x14ac:dyDescent="0.25">
      <c r="A396" s="294"/>
      <c r="B396" s="297"/>
      <c r="C396" s="298"/>
      <c r="D396" s="300"/>
      <c r="E396" s="171" t="s">
        <v>1052</v>
      </c>
    </row>
    <row r="397" spans="1:5" x14ac:dyDescent="0.25">
      <c r="A397" s="285" t="s">
        <v>1245</v>
      </c>
      <c r="B397" s="287" t="s">
        <v>1242</v>
      </c>
      <c r="C397" s="288"/>
      <c r="D397" s="291" t="s">
        <v>39</v>
      </c>
      <c r="E397" s="172" t="s">
        <v>1051</v>
      </c>
    </row>
    <row r="398" spans="1:5" x14ac:dyDescent="0.25">
      <c r="A398" s="286"/>
      <c r="B398" s="289"/>
      <c r="C398" s="290"/>
      <c r="D398" s="292"/>
      <c r="E398" s="173" t="s">
        <v>1052</v>
      </c>
    </row>
    <row r="399" spans="1:5" x14ac:dyDescent="0.25">
      <c r="A399" s="293" t="s">
        <v>1246</v>
      </c>
      <c r="B399" s="295" t="s">
        <v>1242</v>
      </c>
      <c r="C399" s="296"/>
      <c r="D399" s="299" t="s">
        <v>39</v>
      </c>
      <c r="E399" s="170" t="s">
        <v>1051</v>
      </c>
    </row>
    <row r="400" spans="1:5" x14ac:dyDescent="0.25">
      <c r="A400" s="294"/>
      <c r="B400" s="297"/>
      <c r="C400" s="298"/>
      <c r="D400" s="300"/>
      <c r="E400" s="171" t="s">
        <v>1052</v>
      </c>
    </row>
    <row r="401" spans="1:5" x14ac:dyDescent="0.25">
      <c r="A401" s="285" t="s">
        <v>1247</v>
      </c>
      <c r="B401" s="287" t="s">
        <v>1242</v>
      </c>
      <c r="C401" s="288"/>
      <c r="D401" s="291" t="s">
        <v>39</v>
      </c>
      <c r="E401" s="172" t="s">
        <v>1051</v>
      </c>
    </row>
    <row r="402" spans="1:5" x14ac:dyDescent="0.25">
      <c r="A402" s="286"/>
      <c r="B402" s="289"/>
      <c r="C402" s="290"/>
      <c r="D402" s="292"/>
      <c r="E402" s="173" t="s">
        <v>1052</v>
      </c>
    </row>
    <row r="403" spans="1:5" x14ac:dyDescent="0.25">
      <c r="A403" s="293" t="s">
        <v>1248</v>
      </c>
      <c r="B403" s="295" t="s">
        <v>1242</v>
      </c>
      <c r="C403" s="296"/>
      <c r="D403" s="299" t="s">
        <v>39</v>
      </c>
      <c r="E403" s="170" t="s">
        <v>1051</v>
      </c>
    </row>
    <row r="404" spans="1:5" x14ac:dyDescent="0.25">
      <c r="A404" s="294"/>
      <c r="B404" s="297"/>
      <c r="C404" s="298"/>
      <c r="D404" s="300"/>
      <c r="E404" s="171" t="s">
        <v>1052</v>
      </c>
    </row>
    <row r="405" spans="1:5" x14ac:dyDescent="0.25">
      <c r="A405" s="285" t="s">
        <v>1249</v>
      </c>
      <c r="B405" s="287" t="s">
        <v>1242</v>
      </c>
      <c r="C405" s="288"/>
      <c r="D405" s="291" t="s">
        <v>39</v>
      </c>
      <c r="E405" s="172" t="s">
        <v>1051</v>
      </c>
    </row>
    <row r="406" spans="1:5" x14ac:dyDescent="0.25">
      <c r="A406" s="286"/>
      <c r="B406" s="289"/>
      <c r="C406" s="290"/>
      <c r="D406" s="292"/>
      <c r="E406" s="173" t="s">
        <v>1052</v>
      </c>
    </row>
    <row r="407" spans="1:5" x14ac:dyDescent="0.25">
      <c r="A407" s="293" t="s">
        <v>1250</v>
      </c>
      <c r="B407" s="295" t="s">
        <v>1242</v>
      </c>
      <c r="C407" s="296"/>
      <c r="D407" s="299" t="s">
        <v>39</v>
      </c>
      <c r="E407" s="170" t="s">
        <v>1051</v>
      </c>
    </row>
    <row r="408" spans="1:5" x14ac:dyDescent="0.25">
      <c r="A408" s="294"/>
      <c r="B408" s="297"/>
      <c r="C408" s="298"/>
      <c r="D408" s="300"/>
      <c r="E408" s="171" t="s">
        <v>1052</v>
      </c>
    </row>
    <row r="409" spans="1:5" x14ac:dyDescent="0.25">
      <c r="A409" s="285" t="s">
        <v>1251</v>
      </c>
      <c r="B409" s="287" t="s">
        <v>1222</v>
      </c>
      <c r="C409" s="288"/>
      <c r="D409" s="291" t="s">
        <v>39</v>
      </c>
      <c r="E409" s="172" t="s">
        <v>1051</v>
      </c>
    </row>
    <row r="410" spans="1:5" x14ac:dyDescent="0.25">
      <c r="A410" s="286"/>
      <c r="B410" s="289"/>
      <c r="C410" s="290"/>
      <c r="D410" s="292"/>
      <c r="E410" s="173" t="s">
        <v>1052</v>
      </c>
    </row>
    <row r="411" spans="1:5" x14ac:dyDescent="0.25">
      <c r="A411" s="293" t="s">
        <v>1252</v>
      </c>
      <c r="B411" s="295" t="s">
        <v>1242</v>
      </c>
      <c r="C411" s="296"/>
      <c r="D411" s="299" t="s">
        <v>39</v>
      </c>
      <c r="E411" s="170" t="s">
        <v>1051</v>
      </c>
    </row>
    <row r="412" spans="1:5" x14ac:dyDescent="0.25">
      <c r="A412" s="294"/>
      <c r="B412" s="297"/>
      <c r="C412" s="298"/>
      <c r="D412" s="300"/>
      <c r="E412" s="171" t="s">
        <v>1052</v>
      </c>
    </row>
    <row r="413" spans="1:5" x14ac:dyDescent="0.25">
      <c r="A413" s="285" t="s">
        <v>1253</v>
      </c>
      <c r="B413" s="287" t="s">
        <v>1254</v>
      </c>
      <c r="C413" s="288"/>
      <c r="D413" s="291" t="s">
        <v>39</v>
      </c>
      <c r="E413" s="172" t="s">
        <v>1051</v>
      </c>
    </row>
    <row r="414" spans="1:5" x14ac:dyDescent="0.25">
      <c r="A414" s="286"/>
      <c r="B414" s="289"/>
      <c r="C414" s="290"/>
      <c r="D414" s="292"/>
      <c r="E414" s="173" t="s">
        <v>1052</v>
      </c>
    </row>
    <row r="415" spans="1:5" x14ac:dyDescent="0.25">
      <c r="A415" s="293" t="s">
        <v>1255</v>
      </c>
      <c r="B415" s="295" t="s">
        <v>1254</v>
      </c>
      <c r="C415" s="296"/>
      <c r="D415" s="299" t="s">
        <v>39</v>
      </c>
      <c r="E415" s="170" t="s">
        <v>1051</v>
      </c>
    </row>
    <row r="416" spans="1:5" x14ac:dyDescent="0.25">
      <c r="A416" s="294"/>
      <c r="B416" s="297"/>
      <c r="C416" s="298"/>
      <c r="D416" s="300"/>
      <c r="E416" s="171" t="s">
        <v>1052</v>
      </c>
    </row>
    <row r="417" spans="1:5" x14ac:dyDescent="0.25">
      <c r="A417" s="285" t="s">
        <v>1256</v>
      </c>
      <c r="B417" s="287" t="s">
        <v>1254</v>
      </c>
      <c r="C417" s="288"/>
      <c r="D417" s="291" t="s">
        <v>39</v>
      </c>
      <c r="E417" s="172" t="s">
        <v>1051</v>
      </c>
    </row>
    <row r="418" spans="1:5" x14ac:dyDescent="0.25">
      <c r="A418" s="286"/>
      <c r="B418" s="289"/>
      <c r="C418" s="290"/>
      <c r="D418" s="292"/>
      <c r="E418" s="173" t="s">
        <v>1052</v>
      </c>
    </row>
    <row r="419" spans="1:5" x14ac:dyDescent="0.25">
      <c r="A419" s="293" t="s">
        <v>1257</v>
      </c>
      <c r="B419" s="295" t="s">
        <v>1254</v>
      </c>
      <c r="C419" s="296"/>
      <c r="D419" s="299" t="s">
        <v>39</v>
      </c>
      <c r="E419" s="170" t="s">
        <v>1051</v>
      </c>
    </row>
    <row r="420" spans="1:5" x14ac:dyDescent="0.25">
      <c r="A420" s="294"/>
      <c r="B420" s="297"/>
      <c r="C420" s="298"/>
      <c r="D420" s="300"/>
      <c r="E420" s="171" t="s">
        <v>1052</v>
      </c>
    </row>
    <row r="421" spans="1:5" x14ac:dyDescent="0.25">
      <c r="A421" s="285" t="s">
        <v>1258</v>
      </c>
      <c r="B421" s="287" t="s">
        <v>1254</v>
      </c>
      <c r="C421" s="288"/>
      <c r="D421" s="291" t="s">
        <v>39</v>
      </c>
      <c r="E421" s="172" t="s">
        <v>1051</v>
      </c>
    </row>
    <row r="422" spans="1:5" x14ac:dyDescent="0.25">
      <c r="A422" s="286"/>
      <c r="B422" s="289"/>
      <c r="C422" s="290"/>
      <c r="D422" s="292"/>
      <c r="E422" s="173" t="s">
        <v>1052</v>
      </c>
    </row>
    <row r="423" spans="1:5" x14ac:dyDescent="0.25">
      <c r="A423" s="293" t="s">
        <v>1259</v>
      </c>
      <c r="B423" s="295" t="s">
        <v>1254</v>
      </c>
      <c r="C423" s="296"/>
      <c r="D423" s="299" t="s">
        <v>39</v>
      </c>
      <c r="E423" s="170" t="s">
        <v>1051</v>
      </c>
    </row>
    <row r="424" spans="1:5" x14ac:dyDescent="0.25">
      <c r="A424" s="294"/>
      <c r="B424" s="297"/>
      <c r="C424" s="298"/>
      <c r="D424" s="300"/>
      <c r="E424" s="171" t="s">
        <v>1052</v>
      </c>
    </row>
    <row r="425" spans="1:5" x14ac:dyDescent="0.25">
      <c r="A425" s="285" t="s">
        <v>1260</v>
      </c>
      <c r="B425" s="287" t="s">
        <v>1254</v>
      </c>
      <c r="C425" s="288"/>
      <c r="D425" s="291" t="s">
        <v>39</v>
      </c>
      <c r="E425" s="172" t="s">
        <v>1051</v>
      </c>
    </row>
    <row r="426" spans="1:5" x14ac:dyDescent="0.25">
      <c r="A426" s="286"/>
      <c r="B426" s="289"/>
      <c r="C426" s="290"/>
      <c r="D426" s="292"/>
      <c r="E426" s="173" t="s">
        <v>1052</v>
      </c>
    </row>
    <row r="427" spans="1:5" x14ac:dyDescent="0.25">
      <c r="A427" s="293" t="s">
        <v>1261</v>
      </c>
      <c r="B427" s="295" t="s">
        <v>1254</v>
      </c>
      <c r="C427" s="296"/>
      <c r="D427" s="299" t="s">
        <v>39</v>
      </c>
      <c r="E427" s="170" t="s">
        <v>1051</v>
      </c>
    </row>
    <row r="428" spans="1:5" x14ac:dyDescent="0.25">
      <c r="A428" s="294"/>
      <c r="B428" s="297"/>
      <c r="C428" s="298"/>
      <c r="D428" s="300"/>
      <c r="E428" s="171" t="s">
        <v>1052</v>
      </c>
    </row>
    <row r="429" spans="1:5" x14ac:dyDescent="0.25">
      <c r="A429" s="285" t="s">
        <v>1262</v>
      </c>
      <c r="B429" s="287" t="s">
        <v>1236</v>
      </c>
      <c r="C429" s="288"/>
      <c r="D429" s="291" t="s">
        <v>39</v>
      </c>
      <c r="E429" s="172" t="s">
        <v>1051</v>
      </c>
    </row>
    <row r="430" spans="1:5" x14ac:dyDescent="0.25">
      <c r="A430" s="286"/>
      <c r="B430" s="289"/>
      <c r="C430" s="290"/>
      <c r="D430" s="292"/>
      <c r="E430" s="173" t="s">
        <v>1052</v>
      </c>
    </row>
    <row r="431" spans="1:5" x14ac:dyDescent="0.25">
      <c r="A431" s="293" t="s">
        <v>1263</v>
      </c>
      <c r="B431" s="295" t="s">
        <v>1254</v>
      </c>
      <c r="C431" s="296"/>
      <c r="D431" s="299" t="s">
        <v>39</v>
      </c>
      <c r="E431" s="170" t="s">
        <v>1051</v>
      </c>
    </row>
    <row r="432" spans="1:5" x14ac:dyDescent="0.25">
      <c r="A432" s="294"/>
      <c r="B432" s="297"/>
      <c r="C432" s="298"/>
      <c r="D432" s="300"/>
      <c r="E432" s="171" t="s">
        <v>1052</v>
      </c>
    </row>
    <row r="433" spans="1:5" x14ac:dyDescent="0.25">
      <c r="A433" s="285" t="s">
        <v>1264</v>
      </c>
      <c r="B433" s="287" t="s">
        <v>1254</v>
      </c>
      <c r="C433" s="288"/>
      <c r="D433" s="291" t="s">
        <v>39</v>
      </c>
      <c r="E433" s="172" t="s">
        <v>1051</v>
      </c>
    </row>
    <row r="434" spans="1:5" x14ac:dyDescent="0.25">
      <c r="A434" s="286"/>
      <c r="B434" s="289"/>
      <c r="C434" s="290"/>
      <c r="D434" s="292"/>
      <c r="E434" s="173" t="s">
        <v>1052</v>
      </c>
    </row>
    <row r="435" spans="1:5" x14ac:dyDescent="0.25">
      <c r="A435" s="293" t="s">
        <v>1265</v>
      </c>
      <c r="B435" s="295" t="s">
        <v>1244</v>
      </c>
      <c r="C435" s="296"/>
      <c r="D435" s="299" t="s">
        <v>39</v>
      </c>
      <c r="E435" s="170" t="s">
        <v>1051</v>
      </c>
    </row>
    <row r="436" spans="1:5" x14ac:dyDescent="0.25">
      <c r="A436" s="294"/>
      <c r="B436" s="297"/>
      <c r="C436" s="298"/>
      <c r="D436" s="300"/>
      <c r="E436" s="171" t="s">
        <v>1052</v>
      </c>
    </row>
    <row r="437" spans="1:5" x14ac:dyDescent="0.25">
      <c r="A437" s="285" t="s">
        <v>1266</v>
      </c>
      <c r="B437" s="287" t="s">
        <v>1244</v>
      </c>
      <c r="C437" s="288"/>
      <c r="D437" s="291" t="s">
        <v>39</v>
      </c>
      <c r="E437" s="172" t="s">
        <v>1051</v>
      </c>
    </row>
    <row r="438" spans="1:5" x14ac:dyDescent="0.25">
      <c r="A438" s="286"/>
      <c r="B438" s="289"/>
      <c r="C438" s="290"/>
      <c r="D438" s="292"/>
      <c r="E438" s="173" t="s">
        <v>1052</v>
      </c>
    </row>
    <row r="439" spans="1:5" x14ac:dyDescent="0.25">
      <c r="A439" s="293" t="s">
        <v>1267</v>
      </c>
      <c r="B439" s="295" t="s">
        <v>1244</v>
      </c>
      <c r="C439" s="296"/>
      <c r="D439" s="299" t="s">
        <v>39</v>
      </c>
      <c r="E439" s="170" t="s">
        <v>1051</v>
      </c>
    </row>
    <row r="440" spans="1:5" x14ac:dyDescent="0.25">
      <c r="A440" s="294"/>
      <c r="B440" s="297"/>
      <c r="C440" s="298"/>
      <c r="D440" s="300"/>
      <c r="E440" s="171" t="s">
        <v>1052</v>
      </c>
    </row>
    <row r="441" spans="1:5" x14ac:dyDescent="0.25">
      <c r="A441" s="285" t="s">
        <v>1268</v>
      </c>
      <c r="B441" s="287" t="s">
        <v>1244</v>
      </c>
      <c r="C441" s="288"/>
      <c r="D441" s="291" t="s">
        <v>39</v>
      </c>
      <c r="E441" s="172" t="s">
        <v>1051</v>
      </c>
    </row>
    <row r="442" spans="1:5" x14ac:dyDescent="0.25">
      <c r="A442" s="286"/>
      <c r="B442" s="289"/>
      <c r="C442" s="290"/>
      <c r="D442" s="292"/>
      <c r="E442" s="173" t="s">
        <v>1052</v>
      </c>
    </row>
    <row r="443" spans="1:5" x14ac:dyDescent="0.25">
      <c r="A443" s="293" t="s">
        <v>1269</v>
      </c>
      <c r="B443" s="295" t="s">
        <v>1244</v>
      </c>
      <c r="C443" s="296"/>
      <c r="D443" s="299" t="s">
        <v>39</v>
      </c>
      <c r="E443" s="170" t="s">
        <v>1051</v>
      </c>
    </row>
    <row r="444" spans="1:5" x14ac:dyDescent="0.25">
      <c r="A444" s="294"/>
      <c r="B444" s="297"/>
      <c r="C444" s="298"/>
      <c r="D444" s="300"/>
      <c r="E444" s="171" t="s">
        <v>1052</v>
      </c>
    </row>
    <row r="445" spans="1:5" x14ac:dyDescent="0.25">
      <c r="A445" s="285" t="s">
        <v>1270</v>
      </c>
      <c r="B445" s="287" t="s">
        <v>1271</v>
      </c>
      <c r="C445" s="288"/>
      <c r="D445" s="291" t="s">
        <v>39</v>
      </c>
      <c r="E445" s="172" t="s">
        <v>1051</v>
      </c>
    </row>
    <row r="446" spans="1:5" x14ac:dyDescent="0.25">
      <c r="A446" s="286"/>
      <c r="B446" s="289"/>
      <c r="C446" s="290"/>
      <c r="D446" s="292"/>
      <c r="E446" s="173" t="s">
        <v>1052</v>
      </c>
    </row>
    <row r="447" spans="1:5" x14ac:dyDescent="0.25">
      <c r="A447" s="293" t="s">
        <v>1272</v>
      </c>
      <c r="B447" s="295" t="s">
        <v>1271</v>
      </c>
      <c r="C447" s="296"/>
      <c r="D447" s="299" t="s">
        <v>39</v>
      </c>
      <c r="E447" s="170" t="s">
        <v>1051</v>
      </c>
    </row>
    <row r="448" spans="1:5" x14ac:dyDescent="0.25">
      <c r="A448" s="294"/>
      <c r="B448" s="297"/>
      <c r="C448" s="298"/>
      <c r="D448" s="300"/>
      <c r="E448" s="171" t="s">
        <v>1052</v>
      </c>
    </row>
    <row r="449" spans="1:5" x14ac:dyDescent="0.25">
      <c r="A449" s="285" t="s">
        <v>1273</v>
      </c>
      <c r="B449" s="287" t="s">
        <v>1271</v>
      </c>
      <c r="C449" s="288"/>
      <c r="D449" s="291" t="s">
        <v>39</v>
      </c>
      <c r="E449" s="172" t="s">
        <v>1051</v>
      </c>
    </row>
    <row r="450" spans="1:5" x14ac:dyDescent="0.25">
      <c r="A450" s="286"/>
      <c r="B450" s="289"/>
      <c r="C450" s="290"/>
      <c r="D450" s="292"/>
      <c r="E450" s="173" t="s">
        <v>1052</v>
      </c>
    </row>
    <row r="451" spans="1:5" x14ac:dyDescent="0.25">
      <c r="A451" s="293" t="s">
        <v>1274</v>
      </c>
      <c r="B451" s="295" t="s">
        <v>1271</v>
      </c>
      <c r="C451" s="296"/>
      <c r="D451" s="299" t="s">
        <v>39</v>
      </c>
      <c r="E451" s="170" t="s">
        <v>1051</v>
      </c>
    </row>
    <row r="452" spans="1:5" x14ac:dyDescent="0.25">
      <c r="A452" s="294"/>
      <c r="B452" s="297"/>
      <c r="C452" s="298"/>
      <c r="D452" s="300"/>
      <c r="E452" s="171" t="s">
        <v>1052</v>
      </c>
    </row>
    <row r="453" spans="1:5" x14ac:dyDescent="0.25">
      <c r="A453" s="285" t="s">
        <v>1275</v>
      </c>
      <c r="B453" s="287" t="s">
        <v>1276</v>
      </c>
      <c r="C453" s="288"/>
      <c r="D453" s="291" t="s">
        <v>39</v>
      </c>
      <c r="E453" s="172" t="s">
        <v>1051</v>
      </c>
    </row>
    <row r="454" spans="1:5" x14ac:dyDescent="0.25">
      <c r="A454" s="286"/>
      <c r="B454" s="289"/>
      <c r="C454" s="290"/>
      <c r="D454" s="292"/>
      <c r="E454" s="173" t="s">
        <v>1052</v>
      </c>
    </row>
    <row r="455" spans="1:5" x14ac:dyDescent="0.25">
      <c r="A455" s="293" t="s">
        <v>1277</v>
      </c>
      <c r="B455" s="295" t="s">
        <v>1276</v>
      </c>
      <c r="C455" s="296"/>
      <c r="D455" s="299" t="s">
        <v>39</v>
      </c>
      <c r="E455" s="170" t="s">
        <v>1051</v>
      </c>
    </row>
    <row r="456" spans="1:5" x14ac:dyDescent="0.25">
      <c r="A456" s="294"/>
      <c r="B456" s="297"/>
      <c r="C456" s="298"/>
      <c r="D456" s="300"/>
      <c r="E456" s="171" t="s">
        <v>1052</v>
      </c>
    </row>
    <row r="457" spans="1:5" x14ac:dyDescent="0.25">
      <c r="A457" s="285" t="s">
        <v>1278</v>
      </c>
      <c r="B457" s="287" t="s">
        <v>1276</v>
      </c>
      <c r="C457" s="288"/>
      <c r="D457" s="291" t="s">
        <v>39</v>
      </c>
      <c r="E457" s="172" t="s">
        <v>1051</v>
      </c>
    </row>
    <row r="458" spans="1:5" x14ac:dyDescent="0.25">
      <c r="A458" s="286"/>
      <c r="B458" s="289"/>
      <c r="C458" s="290"/>
      <c r="D458" s="292"/>
      <c r="E458" s="173" t="s">
        <v>1052</v>
      </c>
    </row>
    <row r="459" spans="1:5" x14ac:dyDescent="0.25">
      <c r="A459" s="293" t="s">
        <v>1279</v>
      </c>
      <c r="B459" s="295" t="s">
        <v>1276</v>
      </c>
      <c r="C459" s="296"/>
      <c r="D459" s="299" t="s">
        <v>39</v>
      </c>
      <c r="E459" s="170" t="s">
        <v>1051</v>
      </c>
    </row>
    <row r="460" spans="1:5" x14ac:dyDescent="0.25">
      <c r="A460" s="294"/>
      <c r="B460" s="297"/>
      <c r="C460" s="298"/>
      <c r="D460" s="300"/>
      <c r="E460" s="171" t="s">
        <v>1052</v>
      </c>
    </row>
    <row r="461" spans="1:5" x14ac:dyDescent="0.25">
      <c r="A461" s="285" t="s">
        <v>1280</v>
      </c>
      <c r="B461" s="287" t="s">
        <v>1276</v>
      </c>
      <c r="C461" s="288"/>
      <c r="D461" s="291" t="s">
        <v>39</v>
      </c>
      <c r="E461" s="172" t="s">
        <v>1051</v>
      </c>
    </row>
    <row r="462" spans="1:5" x14ac:dyDescent="0.25">
      <c r="A462" s="286"/>
      <c r="B462" s="289"/>
      <c r="C462" s="290"/>
      <c r="D462" s="292"/>
      <c r="E462" s="173" t="s">
        <v>1052</v>
      </c>
    </row>
    <row r="463" spans="1:5" x14ac:dyDescent="0.25">
      <c r="A463" s="293" t="s">
        <v>1281</v>
      </c>
      <c r="B463" s="295" t="s">
        <v>1282</v>
      </c>
      <c r="C463" s="296"/>
      <c r="D463" s="299" t="s">
        <v>39</v>
      </c>
      <c r="E463" s="170" t="s">
        <v>1051</v>
      </c>
    </row>
    <row r="464" spans="1:5" x14ac:dyDescent="0.25">
      <c r="A464" s="294"/>
      <c r="B464" s="297"/>
      <c r="C464" s="298"/>
      <c r="D464" s="300"/>
      <c r="E464" s="171" t="s">
        <v>1052</v>
      </c>
    </row>
    <row r="465" spans="1:5" x14ac:dyDescent="0.25">
      <c r="A465" s="285" t="s">
        <v>1283</v>
      </c>
      <c r="B465" s="287" t="s">
        <v>1282</v>
      </c>
      <c r="C465" s="288"/>
      <c r="D465" s="291" t="s">
        <v>39</v>
      </c>
      <c r="E465" s="172" t="s">
        <v>1051</v>
      </c>
    </row>
    <row r="466" spans="1:5" x14ac:dyDescent="0.25">
      <c r="A466" s="286"/>
      <c r="B466" s="289"/>
      <c r="C466" s="290"/>
      <c r="D466" s="292"/>
      <c r="E466" s="173" t="s">
        <v>1052</v>
      </c>
    </row>
    <row r="467" spans="1:5" x14ac:dyDescent="0.25">
      <c r="A467" s="293" t="s">
        <v>1284</v>
      </c>
      <c r="B467" s="295" t="s">
        <v>1242</v>
      </c>
      <c r="C467" s="296"/>
      <c r="D467" s="299" t="s">
        <v>39</v>
      </c>
      <c r="E467" s="170" t="s">
        <v>1051</v>
      </c>
    </row>
    <row r="468" spans="1:5" x14ac:dyDescent="0.25">
      <c r="A468" s="294"/>
      <c r="B468" s="297"/>
      <c r="C468" s="298"/>
      <c r="D468" s="300"/>
      <c r="E468" s="171" t="s">
        <v>1052</v>
      </c>
    </row>
    <row r="469" spans="1:5" x14ac:dyDescent="0.25">
      <c r="A469" s="285" t="s">
        <v>1285</v>
      </c>
      <c r="B469" s="287" t="s">
        <v>1236</v>
      </c>
      <c r="C469" s="288"/>
      <c r="D469" s="291" t="s">
        <v>39</v>
      </c>
      <c r="E469" s="172" t="s">
        <v>1051</v>
      </c>
    </row>
    <row r="470" spans="1:5" x14ac:dyDescent="0.25">
      <c r="A470" s="286"/>
      <c r="B470" s="289"/>
      <c r="C470" s="290"/>
      <c r="D470" s="292"/>
      <c r="E470" s="173" t="s">
        <v>1052</v>
      </c>
    </row>
    <row r="471" spans="1:5" x14ac:dyDescent="0.25">
      <c r="A471" s="293" t="s">
        <v>1222</v>
      </c>
      <c r="B471" s="295"/>
      <c r="C471" s="296"/>
      <c r="D471" s="299" t="s">
        <v>39</v>
      </c>
      <c r="E471" s="170" t="s">
        <v>1051</v>
      </c>
    </row>
    <row r="472" spans="1:5" x14ac:dyDescent="0.25">
      <c r="A472" s="294"/>
      <c r="B472" s="297"/>
      <c r="C472" s="298"/>
      <c r="D472" s="300"/>
      <c r="E472" s="171" t="s">
        <v>1052</v>
      </c>
    </row>
    <row r="473" spans="1:5" x14ac:dyDescent="0.25">
      <c r="A473" s="285" t="s">
        <v>1236</v>
      </c>
      <c r="B473" s="287"/>
      <c r="C473" s="288"/>
      <c r="D473" s="291" t="s">
        <v>39</v>
      </c>
      <c r="E473" s="172" t="s">
        <v>1051</v>
      </c>
    </row>
    <row r="474" spans="1:5" x14ac:dyDescent="0.25">
      <c r="A474" s="286"/>
      <c r="B474" s="289"/>
      <c r="C474" s="290"/>
      <c r="D474" s="292"/>
      <c r="E474" s="173" t="s">
        <v>1052</v>
      </c>
    </row>
    <row r="475" spans="1:5" x14ac:dyDescent="0.25">
      <c r="A475" s="293" t="s">
        <v>1242</v>
      </c>
      <c r="B475" s="295"/>
      <c r="C475" s="296"/>
      <c r="D475" s="299" t="s">
        <v>39</v>
      </c>
      <c r="E475" s="170" t="s">
        <v>1051</v>
      </c>
    </row>
    <row r="476" spans="1:5" x14ac:dyDescent="0.25">
      <c r="A476" s="294"/>
      <c r="B476" s="297"/>
      <c r="C476" s="298"/>
      <c r="D476" s="300"/>
      <c r="E476" s="171" t="s">
        <v>1052</v>
      </c>
    </row>
    <row r="477" spans="1:5" x14ac:dyDescent="0.25">
      <c r="A477" s="285" t="s">
        <v>1254</v>
      </c>
      <c r="B477" s="287"/>
      <c r="C477" s="288"/>
      <c r="D477" s="291" t="s">
        <v>39</v>
      </c>
      <c r="E477" s="172" t="s">
        <v>1051</v>
      </c>
    </row>
    <row r="478" spans="1:5" x14ac:dyDescent="0.25">
      <c r="A478" s="286"/>
      <c r="B478" s="289"/>
      <c r="C478" s="290"/>
      <c r="D478" s="292"/>
      <c r="E478" s="173" t="s">
        <v>1052</v>
      </c>
    </row>
    <row r="479" spans="1:5" x14ac:dyDescent="0.25">
      <c r="A479" s="293" t="s">
        <v>1244</v>
      </c>
      <c r="B479" s="295"/>
      <c r="C479" s="296"/>
      <c r="D479" s="299" t="s">
        <v>39</v>
      </c>
      <c r="E479" s="170" t="s">
        <v>1051</v>
      </c>
    </row>
    <row r="480" spans="1:5" x14ac:dyDescent="0.25">
      <c r="A480" s="294"/>
      <c r="B480" s="297"/>
      <c r="C480" s="298"/>
      <c r="D480" s="300"/>
      <c r="E480" s="171" t="s">
        <v>1052</v>
      </c>
    </row>
    <row r="481" spans="1:5" x14ac:dyDescent="0.25">
      <c r="A481" s="285" t="s">
        <v>1271</v>
      </c>
      <c r="B481" s="287"/>
      <c r="C481" s="288"/>
      <c r="D481" s="291" t="s">
        <v>39</v>
      </c>
      <c r="E481" s="172" t="s">
        <v>1051</v>
      </c>
    </row>
    <row r="482" spans="1:5" x14ac:dyDescent="0.25">
      <c r="A482" s="286"/>
      <c r="B482" s="289"/>
      <c r="C482" s="290"/>
      <c r="D482" s="292"/>
      <c r="E482" s="173" t="s">
        <v>1052</v>
      </c>
    </row>
    <row r="483" spans="1:5" x14ac:dyDescent="0.25">
      <c r="A483" s="293" t="s">
        <v>1276</v>
      </c>
      <c r="B483" s="295"/>
      <c r="C483" s="296"/>
      <c r="D483" s="299" t="s">
        <v>39</v>
      </c>
      <c r="E483" s="170" t="s">
        <v>1051</v>
      </c>
    </row>
    <row r="484" spans="1:5" x14ac:dyDescent="0.25">
      <c r="A484" s="294"/>
      <c r="B484" s="297"/>
      <c r="C484" s="298"/>
      <c r="D484" s="300"/>
      <c r="E484" s="171" t="s">
        <v>1052</v>
      </c>
    </row>
    <row r="485" spans="1:5" x14ac:dyDescent="0.25">
      <c r="A485" s="285" t="s">
        <v>1282</v>
      </c>
      <c r="B485" s="287"/>
      <c r="C485" s="288"/>
      <c r="D485" s="291" t="s">
        <v>39</v>
      </c>
      <c r="E485" s="172" t="s">
        <v>1051</v>
      </c>
    </row>
    <row r="486" spans="1:5" x14ac:dyDescent="0.25">
      <c r="A486" s="286"/>
      <c r="B486" s="289"/>
      <c r="C486" s="290"/>
      <c r="D486" s="292"/>
      <c r="E486" s="173" t="s">
        <v>1052</v>
      </c>
    </row>
    <row r="487" spans="1:5" x14ac:dyDescent="0.25">
      <c r="A487" s="293" t="s">
        <v>1286</v>
      </c>
      <c r="B487" s="295" t="s">
        <v>1222</v>
      </c>
      <c r="C487" s="296"/>
      <c r="D487" s="299" t="s">
        <v>39</v>
      </c>
      <c r="E487" s="170" t="s">
        <v>1051</v>
      </c>
    </row>
    <row r="488" spans="1:5" x14ac:dyDescent="0.25">
      <c r="A488" s="294"/>
      <c r="B488" s="297"/>
      <c r="C488" s="298"/>
      <c r="D488" s="300"/>
      <c r="E488" s="171" t="s">
        <v>1052</v>
      </c>
    </row>
    <row r="489" spans="1:5" x14ac:dyDescent="0.25">
      <c r="A489" s="285" t="s">
        <v>1287</v>
      </c>
      <c r="B489" s="287" t="s">
        <v>1244</v>
      </c>
      <c r="C489" s="288"/>
      <c r="D489" s="291" t="s">
        <v>39</v>
      </c>
      <c r="E489" s="172" t="s">
        <v>1051</v>
      </c>
    </row>
    <row r="490" spans="1:5" x14ac:dyDescent="0.25">
      <c r="A490" s="286"/>
      <c r="B490" s="289"/>
      <c r="C490" s="290"/>
      <c r="D490" s="292"/>
      <c r="E490" s="173" t="s">
        <v>1052</v>
      </c>
    </row>
    <row r="491" spans="1:5" x14ac:dyDescent="0.25">
      <c r="A491" s="293" t="s">
        <v>1288</v>
      </c>
      <c r="B491" s="295" t="s">
        <v>1282</v>
      </c>
      <c r="C491" s="296"/>
      <c r="D491" s="299" t="s">
        <v>39</v>
      </c>
      <c r="E491" s="170" t="s">
        <v>1051</v>
      </c>
    </row>
    <row r="492" spans="1:5" x14ac:dyDescent="0.25">
      <c r="A492" s="294"/>
      <c r="B492" s="297"/>
      <c r="C492" s="298"/>
      <c r="D492" s="300"/>
      <c r="E492" s="171" t="s">
        <v>1052</v>
      </c>
    </row>
    <row r="493" spans="1:5" x14ac:dyDescent="0.25">
      <c r="A493" s="285" t="s">
        <v>1289</v>
      </c>
      <c r="B493" s="287" t="s">
        <v>1236</v>
      </c>
      <c r="C493" s="288"/>
      <c r="D493" s="291" t="s">
        <v>39</v>
      </c>
      <c r="E493" s="172" t="s">
        <v>1051</v>
      </c>
    </row>
    <row r="494" spans="1:5" x14ac:dyDescent="0.25">
      <c r="A494" s="286"/>
      <c r="B494" s="289"/>
      <c r="C494" s="290"/>
      <c r="D494" s="292"/>
      <c r="E494" s="173" t="s">
        <v>1052</v>
      </c>
    </row>
    <row r="495" spans="1:5" x14ac:dyDescent="0.25">
      <c r="A495" s="166" t="s">
        <v>1290</v>
      </c>
      <c r="B495" s="276"/>
      <c r="C495" s="277"/>
      <c r="D495" s="157" t="s">
        <v>40</v>
      </c>
      <c r="E495" s="167"/>
    </row>
    <row r="496" spans="1:5" x14ac:dyDescent="0.25">
      <c r="A496" s="168" t="s">
        <v>1291</v>
      </c>
      <c r="B496" s="274"/>
      <c r="C496" s="275"/>
      <c r="D496" s="158" t="s">
        <v>40</v>
      </c>
      <c r="E496" s="169"/>
    </row>
    <row r="497" spans="1:5" x14ac:dyDescent="0.25">
      <c r="A497" s="166" t="s">
        <v>1292</v>
      </c>
      <c r="B497" s="276"/>
      <c r="C497" s="277"/>
      <c r="D497" s="157" t="s">
        <v>40</v>
      </c>
      <c r="E497" s="167"/>
    </row>
    <row r="498" spans="1:5" x14ac:dyDescent="0.25">
      <c r="A498" s="168" t="s">
        <v>1293</v>
      </c>
      <c r="B498" s="274"/>
      <c r="C498" s="275"/>
      <c r="D498" s="158" t="s">
        <v>40</v>
      </c>
      <c r="E498" s="169"/>
    </row>
    <row r="499" spans="1:5" x14ac:dyDescent="0.25">
      <c r="A499" s="166" t="s">
        <v>1294</v>
      </c>
      <c r="B499" s="276"/>
      <c r="C499" s="277"/>
      <c r="D499" s="157" t="s">
        <v>40</v>
      </c>
      <c r="E499" s="167"/>
    </row>
    <row r="500" spans="1:5" x14ac:dyDescent="0.25">
      <c r="A500" s="168" t="s">
        <v>1295</v>
      </c>
      <c r="B500" s="274"/>
      <c r="C500" s="275"/>
      <c r="D500" s="158" t="s">
        <v>40</v>
      </c>
      <c r="E500" s="169"/>
    </row>
    <row r="501" spans="1:5" x14ac:dyDescent="0.25">
      <c r="A501" s="166" t="s">
        <v>1296</v>
      </c>
      <c r="B501" s="276"/>
      <c r="C501" s="277"/>
      <c r="D501" s="157" t="s">
        <v>40</v>
      </c>
      <c r="E501" s="167"/>
    </row>
    <row r="502" spans="1:5" x14ac:dyDescent="0.25">
      <c r="A502" s="168" t="s">
        <v>1297</v>
      </c>
      <c r="B502" s="274"/>
      <c r="C502" s="275"/>
      <c r="D502" s="158" t="s">
        <v>40</v>
      </c>
      <c r="E502" s="169"/>
    </row>
    <row r="503" spans="1:5" x14ac:dyDescent="0.25">
      <c r="A503" s="166" t="s">
        <v>1298</v>
      </c>
      <c r="B503" s="276"/>
      <c r="C503" s="277"/>
      <c r="D503" s="157" t="s">
        <v>40</v>
      </c>
      <c r="E503" s="167"/>
    </row>
    <row r="504" spans="1:5" x14ac:dyDescent="0.25">
      <c r="A504" s="168" t="s">
        <v>1299</v>
      </c>
      <c r="B504" s="274"/>
      <c r="C504" s="275"/>
      <c r="D504" s="158" t="s">
        <v>40</v>
      </c>
      <c r="E504" s="169"/>
    </row>
    <row r="505" spans="1:5" x14ac:dyDescent="0.25">
      <c r="A505" s="166" t="s">
        <v>1300</v>
      </c>
      <c r="B505" s="276"/>
      <c r="C505" s="277"/>
      <c r="D505" s="157" t="s">
        <v>40</v>
      </c>
      <c r="E505" s="167"/>
    </row>
    <row r="506" spans="1:5" x14ac:dyDescent="0.25">
      <c r="A506" s="168" t="s">
        <v>1301</v>
      </c>
      <c r="B506" s="274"/>
      <c r="C506" s="275"/>
      <c r="D506" s="158" t="s">
        <v>40</v>
      </c>
      <c r="E506" s="169"/>
    </row>
    <row r="507" spans="1:5" x14ac:dyDescent="0.25">
      <c r="A507" s="166" t="s">
        <v>1302</v>
      </c>
      <c r="B507" s="276"/>
      <c r="C507" s="277"/>
      <c r="D507" s="157" t="s">
        <v>40</v>
      </c>
      <c r="E507" s="167"/>
    </row>
    <row r="508" spans="1:5" x14ac:dyDescent="0.25">
      <c r="A508" s="285" t="s">
        <v>1303</v>
      </c>
      <c r="B508" s="287" t="s">
        <v>1304</v>
      </c>
      <c r="C508" s="288"/>
      <c r="D508" s="291" t="s">
        <v>40</v>
      </c>
      <c r="E508" s="172" t="s">
        <v>1051</v>
      </c>
    </row>
    <row r="509" spans="1:5" x14ac:dyDescent="0.25">
      <c r="A509" s="286"/>
      <c r="B509" s="289"/>
      <c r="C509" s="290"/>
      <c r="D509" s="292"/>
      <c r="E509" s="173" t="s">
        <v>1052</v>
      </c>
    </row>
    <row r="510" spans="1:5" x14ac:dyDescent="0.25">
      <c r="A510" s="293" t="s">
        <v>1305</v>
      </c>
      <c r="B510" s="295" t="s">
        <v>1304</v>
      </c>
      <c r="C510" s="296"/>
      <c r="D510" s="299" t="s">
        <v>40</v>
      </c>
      <c r="E510" s="170" t="s">
        <v>1051</v>
      </c>
    </row>
    <row r="511" spans="1:5" x14ac:dyDescent="0.25">
      <c r="A511" s="294"/>
      <c r="B511" s="297"/>
      <c r="C511" s="298"/>
      <c r="D511" s="300"/>
      <c r="E511" s="171" t="s">
        <v>1052</v>
      </c>
    </row>
    <row r="512" spans="1:5" x14ac:dyDescent="0.25">
      <c r="A512" s="285" t="s">
        <v>1306</v>
      </c>
      <c r="B512" s="287" t="s">
        <v>1304</v>
      </c>
      <c r="C512" s="288"/>
      <c r="D512" s="291" t="s">
        <v>40</v>
      </c>
      <c r="E512" s="172" t="s">
        <v>1051</v>
      </c>
    </row>
    <row r="513" spans="1:5" x14ac:dyDescent="0.25">
      <c r="A513" s="286"/>
      <c r="B513" s="289"/>
      <c r="C513" s="290"/>
      <c r="D513" s="292"/>
      <c r="E513" s="173" t="s">
        <v>1052</v>
      </c>
    </row>
    <row r="514" spans="1:5" x14ac:dyDescent="0.25">
      <c r="A514" s="293" t="s">
        <v>1307</v>
      </c>
      <c r="B514" s="295" t="s">
        <v>1304</v>
      </c>
      <c r="C514" s="296"/>
      <c r="D514" s="299" t="s">
        <v>40</v>
      </c>
      <c r="E514" s="170" t="s">
        <v>1051</v>
      </c>
    </row>
    <row r="515" spans="1:5" x14ac:dyDescent="0.25">
      <c r="A515" s="294"/>
      <c r="B515" s="297"/>
      <c r="C515" s="298"/>
      <c r="D515" s="300"/>
      <c r="E515" s="171" t="s">
        <v>1052</v>
      </c>
    </row>
    <row r="516" spans="1:5" x14ac:dyDescent="0.25">
      <c r="A516" s="285" t="s">
        <v>1308</v>
      </c>
      <c r="B516" s="287" t="s">
        <v>1304</v>
      </c>
      <c r="C516" s="288"/>
      <c r="D516" s="291" t="s">
        <v>40</v>
      </c>
      <c r="E516" s="172" t="s">
        <v>1051</v>
      </c>
    </row>
    <row r="517" spans="1:5" x14ac:dyDescent="0.25">
      <c r="A517" s="286"/>
      <c r="B517" s="289"/>
      <c r="C517" s="290"/>
      <c r="D517" s="292"/>
      <c r="E517" s="173" t="s">
        <v>1052</v>
      </c>
    </row>
    <row r="518" spans="1:5" x14ac:dyDescent="0.25">
      <c r="A518" s="293" t="s">
        <v>1309</v>
      </c>
      <c r="B518" s="295" t="s">
        <v>1304</v>
      </c>
      <c r="C518" s="296"/>
      <c r="D518" s="299" t="s">
        <v>40</v>
      </c>
      <c r="E518" s="170" t="s">
        <v>1051</v>
      </c>
    </row>
    <row r="519" spans="1:5" x14ac:dyDescent="0.25">
      <c r="A519" s="294"/>
      <c r="B519" s="297"/>
      <c r="C519" s="298"/>
      <c r="D519" s="300"/>
      <c r="E519" s="171" t="s">
        <v>1052</v>
      </c>
    </row>
    <row r="520" spans="1:5" x14ac:dyDescent="0.25">
      <c r="A520" s="285" t="s">
        <v>1310</v>
      </c>
      <c r="B520" s="287" t="s">
        <v>1304</v>
      </c>
      <c r="C520" s="288"/>
      <c r="D520" s="291" t="s">
        <v>40</v>
      </c>
      <c r="E520" s="172" t="s">
        <v>1051</v>
      </c>
    </row>
    <row r="521" spans="1:5" x14ac:dyDescent="0.25">
      <c r="A521" s="286"/>
      <c r="B521" s="289"/>
      <c r="C521" s="290"/>
      <c r="D521" s="292"/>
      <c r="E521" s="173" t="s">
        <v>1052</v>
      </c>
    </row>
    <row r="522" spans="1:5" x14ac:dyDescent="0.25">
      <c r="A522" s="293" t="s">
        <v>1311</v>
      </c>
      <c r="B522" s="295" t="s">
        <v>1304</v>
      </c>
      <c r="C522" s="296"/>
      <c r="D522" s="299" t="s">
        <v>40</v>
      </c>
      <c r="E522" s="170" t="s">
        <v>1051</v>
      </c>
    </row>
    <row r="523" spans="1:5" x14ac:dyDescent="0.25">
      <c r="A523" s="294"/>
      <c r="B523" s="297"/>
      <c r="C523" s="298"/>
      <c r="D523" s="300"/>
      <c r="E523" s="171" t="s">
        <v>1052</v>
      </c>
    </row>
    <row r="524" spans="1:5" x14ac:dyDescent="0.25">
      <c r="A524" s="285" t="s">
        <v>1312</v>
      </c>
      <c r="B524" s="287" t="s">
        <v>1304</v>
      </c>
      <c r="C524" s="288"/>
      <c r="D524" s="291" t="s">
        <v>40</v>
      </c>
      <c r="E524" s="172" t="s">
        <v>1051</v>
      </c>
    </row>
    <row r="525" spans="1:5" x14ac:dyDescent="0.25">
      <c r="A525" s="286"/>
      <c r="B525" s="289"/>
      <c r="C525" s="290"/>
      <c r="D525" s="292"/>
      <c r="E525" s="173" t="s">
        <v>1052</v>
      </c>
    </row>
    <row r="526" spans="1:5" x14ac:dyDescent="0.25">
      <c r="A526" s="293" t="s">
        <v>1313</v>
      </c>
      <c r="B526" s="295" t="s">
        <v>1304</v>
      </c>
      <c r="C526" s="296"/>
      <c r="D526" s="299" t="s">
        <v>40</v>
      </c>
      <c r="E526" s="170" t="s">
        <v>1051</v>
      </c>
    </row>
    <row r="527" spans="1:5" x14ac:dyDescent="0.25">
      <c r="A527" s="294"/>
      <c r="B527" s="297"/>
      <c r="C527" s="298"/>
      <c r="D527" s="300"/>
      <c r="E527" s="171" t="s">
        <v>1052</v>
      </c>
    </row>
    <row r="528" spans="1:5" x14ac:dyDescent="0.25">
      <c r="A528" s="285" t="s">
        <v>1314</v>
      </c>
      <c r="B528" s="287" t="s">
        <v>1304</v>
      </c>
      <c r="C528" s="288"/>
      <c r="D528" s="291" t="s">
        <v>40</v>
      </c>
      <c r="E528" s="172" t="s">
        <v>1051</v>
      </c>
    </row>
    <row r="529" spans="1:5" x14ac:dyDescent="0.25">
      <c r="A529" s="286"/>
      <c r="B529" s="289"/>
      <c r="C529" s="290"/>
      <c r="D529" s="292"/>
      <c r="E529" s="173" t="s">
        <v>1052</v>
      </c>
    </row>
    <row r="530" spans="1:5" x14ac:dyDescent="0.25">
      <c r="A530" s="293" t="s">
        <v>1315</v>
      </c>
      <c r="B530" s="295" t="s">
        <v>1304</v>
      </c>
      <c r="C530" s="296"/>
      <c r="D530" s="299" t="s">
        <v>40</v>
      </c>
      <c r="E530" s="170" t="s">
        <v>1051</v>
      </c>
    </row>
    <row r="531" spans="1:5" x14ac:dyDescent="0.25">
      <c r="A531" s="294"/>
      <c r="B531" s="297"/>
      <c r="C531" s="298"/>
      <c r="D531" s="300"/>
      <c r="E531" s="171" t="s">
        <v>1052</v>
      </c>
    </row>
    <row r="532" spans="1:5" x14ac:dyDescent="0.25">
      <c r="A532" s="285" t="s">
        <v>1316</v>
      </c>
      <c r="B532" s="287" t="s">
        <v>1304</v>
      </c>
      <c r="C532" s="288"/>
      <c r="D532" s="291" t="s">
        <v>40</v>
      </c>
      <c r="E532" s="172" t="s">
        <v>1051</v>
      </c>
    </row>
    <row r="533" spans="1:5" x14ac:dyDescent="0.25">
      <c r="A533" s="286"/>
      <c r="B533" s="289"/>
      <c r="C533" s="290"/>
      <c r="D533" s="292"/>
      <c r="E533" s="173" t="s">
        <v>1052</v>
      </c>
    </row>
    <row r="534" spans="1:5" x14ac:dyDescent="0.25">
      <c r="A534" s="293" t="s">
        <v>1317</v>
      </c>
      <c r="B534" s="295" t="s">
        <v>1304</v>
      </c>
      <c r="C534" s="296"/>
      <c r="D534" s="299" t="s">
        <v>40</v>
      </c>
      <c r="E534" s="170" t="s">
        <v>1051</v>
      </c>
    </row>
    <row r="535" spans="1:5" x14ac:dyDescent="0.25">
      <c r="A535" s="294"/>
      <c r="B535" s="297"/>
      <c r="C535" s="298"/>
      <c r="D535" s="300"/>
      <c r="E535" s="171" t="s">
        <v>1052</v>
      </c>
    </row>
    <row r="536" spans="1:5" x14ac:dyDescent="0.25">
      <c r="A536" s="285" t="s">
        <v>1318</v>
      </c>
      <c r="B536" s="287" t="s">
        <v>1304</v>
      </c>
      <c r="C536" s="288"/>
      <c r="D536" s="291" t="s">
        <v>40</v>
      </c>
      <c r="E536" s="172" t="s">
        <v>1051</v>
      </c>
    </row>
    <row r="537" spans="1:5" x14ac:dyDescent="0.25">
      <c r="A537" s="286"/>
      <c r="B537" s="289"/>
      <c r="C537" s="290"/>
      <c r="D537" s="292"/>
      <c r="E537" s="173" t="s">
        <v>1052</v>
      </c>
    </row>
    <row r="538" spans="1:5" x14ac:dyDescent="0.25">
      <c r="A538" s="293" t="s">
        <v>1319</v>
      </c>
      <c r="B538" s="295" t="s">
        <v>1304</v>
      </c>
      <c r="C538" s="296"/>
      <c r="D538" s="299" t="s">
        <v>40</v>
      </c>
      <c r="E538" s="170" t="s">
        <v>1051</v>
      </c>
    </row>
    <row r="539" spans="1:5" x14ac:dyDescent="0.25">
      <c r="A539" s="294"/>
      <c r="B539" s="297"/>
      <c r="C539" s="298"/>
      <c r="D539" s="300"/>
      <c r="E539" s="171" t="s">
        <v>1052</v>
      </c>
    </row>
    <row r="540" spans="1:5" x14ac:dyDescent="0.25">
      <c r="A540" s="285" t="s">
        <v>1320</v>
      </c>
      <c r="B540" s="287" t="s">
        <v>1304</v>
      </c>
      <c r="C540" s="288"/>
      <c r="D540" s="291" t="s">
        <v>40</v>
      </c>
      <c r="E540" s="172" t="s">
        <v>1051</v>
      </c>
    </row>
    <row r="541" spans="1:5" x14ac:dyDescent="0.25">
      <c r="A541" s="286"/>
      <c r="B541" s="289"/>
      <c r="C541" s="290"/>
      <c r="D541" s="292"/>
      <c r="E541" s="173" t="s">
        <v>1052</v>
      </c>
    </row>
    <row r="542" spans="1:5" x14ac:dyDescent="0.25">
      <c r="A542" s="293" t="s">
        <v>1321</v>
      </c>
      <c r="B542" s="295" t="s">
        <v>1304</v>
      </c>
      <c r="C542" s="296"/>
      <c r="D542" s="299" t="s">
        <v>40</v>
      </c>
      <c r="E542" s="170" t="s">
        <v>1051</v>
      </c>
    </row>
    <row r="543" spans="1:5" x14ac:dyDescent="0.25">
      <c r="A543" s="294"/>
      <c r="B543" s="297"/>
      <c r="C543" s="298"/>
      <c r="D543" s="300"/>
      <c r="E543" s="171" t="s">
        <v>1052</v>
      </c>
    </row>
    <row r="544" spans="1:5" x14ac:dyDescent="0.25">
      <c r="A544" s="285" t="s">
        <v>1322</v>
      </c>
      <c r="B544" s="287" t="s">
        <v>1323</v>
      </c>
      <c r="C544" s="288"/>
      <c r="D544" s="291" t="s">
        <v>40</v>
      </c>
      <c r="E544" s="172" t="s">
        <v>1051</v>
      </c>
    </row>
    <row r="545" spans="1:5" x14ac:dyDescent="0.25">
      <c r="A545" s="286"/>
      <c r="B545" s="289"/>
      <c r="C545" s="290"/>
      <c r="D545" s="292"/>
      <c r="E545" s="173" t="s">
        <v>1052</v>
      </c>
    </row>
    <row r="546" spans="1:5" x14ac:dyDescent="0.25">
      <c r="A546" s="293" t="s">
        <v>1324</v>
      </c>
      <c r="B546" s="295" t="s">
        <v>1323</v>
      </c>
      <c r="C546" s="296"/>
      <c r="D546" s="299" t="s">
        <v>40</v>
      </c>
      <c r="E546" s="170" t="s">
        <v>1051</v>
      </c>
    </row>
    <row r="547" spans="1:5" x14ac:dyDescent="0.25">
      <c r="A547" s="294"/>
      <c r="B547" s="297"/>
      <c r="C547" s="298"/>
      <c r="D547" s="300"/>
      <c r="E547" s="171" t="s">
        <v>1052</v>
      </c>
    </row>
    <row r="548" spans="1:5" x14ac:dyDescent="0.25">
      <c r="A548" s="285" t="s">
        <v>1325</v>
      </c>
      <c r="B548" s="287" t="s">
        <v>1323</v>
      </c>
      <c r="C548" s="288"/>
      <c r="D548" s="291" t="s">
        <v>40</v>
      </c>
      <c r="E548" s="172" t="s">
        <v>1051</v>
      </c>
    </row>
    <row r="549" spans="1:5" x14ac:dyDescent="0.25">
      <c r="A549" s="286"/>
      <c r="B549" s="289"/>
      <c r="C549" s="290"/>
      <c r="D549" s="292"/>
      <c r="E549" s="173" t="s">
        <v>1052</v>
      </c>
    </row>
    <row r="550" spans="1:5" x14ac:dyDescent="0.25">
      <c r="A550" s="293" t="s">
        <v>1326</v>
      </c>
      <c r="B550" s="295" t="s">
        <v>1323</v>
      </c>
      <c r="C550" s="296"/>
      <c r="D550" s="299" t="s">
        <v>40</v>
      </c>
      <c r="E550" s="170" t="s">
        <v>1051</v>
      </c>
    </row>
    <row r="551" spans="1:5" x14ac:dyDescent="0.25">
      <c r="A551" s="294"/>
      <c r="B551" s="297"/>
      <c r="C551" s="298"/>
      <c r="D551" s="300"/>
      <c r="E551" s="171" t="s">
        <v>1052</v>
      </c>
    </row>
    <row r="552" spans="1:5" x14ac:dyDescent="0.25">
      <c r="A552" s="285" t="s">
        <v>1327</v>
      </c>
      <c r="B552" s="287" t="s">
        <v>1323</v>
      </c>
      <c r="C552" s="288"/>
      <c r="D552" s="291" t="s">
        <v>40</v>
      </c>
      <c r="E552" s="172" t="s">
        <v>1051</v>
      </c>
    </row>
    <row r="553" spans="1:5" x14ac:dyDescent="0.25">
      <c r="A553" s="286"/>
      <c r="B553" s="289"/>
      <c r="C553" s="290"/>
      <c r="D553" s="292"/>
      <c r="E553" s="173" t="s">
        <v>1052</v>
      </c>
    </row>
    <row r="554" spans="1:5" x14ac:dyDescent="0.25">
      <c r="A554" s="293" t="s">
        <v>1328</v>
      </c>
      <c r="B554" s="295" t="s">
        <v>1329</v>
      </c>
      <c r="C554" s="296"/>
      <c r="D554" s="299" t="s">
        <v>40</v>
      </c>
      <c r="E554" s="170" t="s">
        <v>1051</v>
      </c>
    </row>
    <row r="555" spans="1:5" x14ac:dyDescent="0.25">
      <c r="A555" s="294"/>
      <c r="B555" s="297"/>
      <c r="C555" s="298"/>
      <c r="D555" s="300"/>
      <c r="E555" s="171" t="s">
        <v>1052</v>
      </c>
    </row>
    <row r="556" spans="1:5" x14ac:dyDescent="0.25">
      <c r="A556" s="285" t="s">
        <v>1330</v>
      </c>
      <c r="B556" s="287" t="s">
        <v>1329</v>
      </c>
      <c r="C556" s="288"/>
      <c r="D556" s="291" t="s">
        <v>40</v>
      </c>
      <c r="E556" s="172" t="s">
        <v>1051</v>
      </c>
    </row>
    <row r="557" spans="1:5" x14ac:dyDescent="0.25">
      <c r="A557" s="286"/>
      <c r="B557" s="289"/>
      <c r="C557" s="290"/>
      <c r="D557" s="292"/>
      <c r="E557" s="173" t="s">
        <v>1052</v>
      </c>
    </row>
    <row r="558" spans="1:5" x14ac:dyDescent="0.25">
      <c r="A558" s="293" t="s">
        <v>1087</v>
      </c>
      <c r="B558" s="295" t="s">
        <v>1329</v>
      </c>
      <c r="C558" s="296"/>
      <c r="D558" s="299" t="s">
        <v>40</v>
      </c>
      <c r="E558" s="170" t="s">
        <v>1051</v>
      </c>
    </row>
    <row r="559" spans="1:5" x14ac:dyDescent="0.25">
      <c r="A559" s="294"/>
      <c r="B559" s="297"/>
      <c r="C559" s="298"/>
      <c r="D559" s="300"/>
      <c r="E559" s="171" t="s">
        <v>1052</v>
      </c>
    </row>
    <row r="560" spans="1:5" x14ac:dyDescent="0.25">
      <c r="A560" s="285" t="s">
        <v>1331</v>
      </c>
      <c r="B560" s="287" t="s">
        <v>1329</v>
      </c>
      <c r="C560" s="288"/>
      <c r="D560" s="291" t="s">
        <v>40</v>
      </c>
      <c r="E560" s="172" t="s">
        <v>1051</v>
      </c>
    </row>
    <row r="561" spans="1:5" x14ac:dyDescent="0.25">
      <c r="A561" s="286"/>
      <c r="B561" s="289"/>
      <c r="C561" s="290"/>
      <c r="D561" s="292"/>
      <c r="E561" s="173" t="s">
        <v>1052</v>
      </c>
    </row>
    <row r="562" spans="1:5" x14ac:dyDescent="0.25">
      <c r="A562" s="293" t="s">
        <v>1332</v>
      </c>
      <c r="B562" s="295" t="s">
        <v>1329</v>
      </c>
      <c r="C562" s="296"/>
      <c r="D562" s="299" t="s">
        <v>40</v>
      </c>
      <c r="E562" s="170" t="s">
        <v>1051</v>
      </c>
    </row>
    <row r="563" spans="1:5" x14ac:dyDescent="0.25">
      <c r="A563" s="294"/>
      <c r="B563" s="297"/>
      <c r="C563" s="298"/>
      <c r="D563" s="300"/>
      <c r="E563" s="171" t="s">
        <v>1052</v>
      </c>
    </row>
    <row r="564" spans="1:5" x14ac:dyDescent="0.25">
      <c r="A564" s="285" t="s">
        <v>1333</v>
      </c>
      <c r="B564" s="287" t="s">
        <v>1329</v>
      </c>
      <c r="C564" s="288"/>
      <c r="D564" s="291" t="s">
        <v>40</v>
      </c>
      <c r="E564" s="172" t="s">
        <v>1051</v>
      </c>
    </row>
    <row r="565" spans="1:5" x14ac:dyDescent="0.25">
      <c r="A565" s="286"/>
      <c r="B565" s="289"/>
      <c r="C565" s="290"/>
      <c r="D565" s="292"/>
      <c r="E565" s="173" t="s">
        <v>1052</v>
      </c>
    </row>
    <row r="566" spans="1:5" x14ac:dyDescent="0.25">
      <c r="A566" s="293" t="s">
        <v>1334</v>
      </c>
      <c r="B566" s="295" t="s">
        <v>1329</v>
      </c>
      <c r="C566" s="296"/>
      <c r="D566" s="299" t="s">
        <v>40</v>
      </c>
      <c r="E566" s="170" t="s">
        <v>1051</v>
      </c>
    </row>
    <row r="567" spans="1:5" x14ac:dyDescent="0.25">
      <c r="A567" s="294"/>
      <c r="B567" s="297"/>
      <c r="C567" s="298"/>
      <c r="D567" s="300"/>
      <c r="E567" s="171" t="s">
        <v>1052</v>
      </c>
    </row>
    <row r="568" spans="1:5" x14ac:dyDescent="0.25">
      <c r="A568" s="285" t="s">
        <v>1335</v>
      </c>
      <c r="B568" s="287" t="s">
        <v>1329</v>
      </c>
      <c r="C568" s="288"/>
      <c r="D568" s="291" t="s">
        <v>40</v>
      </c>
      <c r="E568" s="172" t="s">
        <v>1051</v>
      </c>
    </row>
    <row r="569" spans="1:5" x14ac:dyDescent="0.25">
      <c r="A569" s="286"/>
      <c r="B569" s="289"/>
      <c r="C569" s="290"/>
      <c r="D569" s="292"/>
      <c r="E569" s="173" t="s">
        <v>1052</v>
      </c>
    </row>
    <row r="570" spans="1:5" x14ac:dyDescent="0.25">
      <c r="A570" s="293" t="s">
        <v>1336</v>
      </c>
      <c r="B570" s="295" t="s">
        <v>1329</v>
      </c>
      <c r="C570" s="296"/>
      <c r="D570" s="299" t="s">
        <v>40</v>
      </c>
      <c r="E570" s="170" t="s">
        <v>1051</v>
      </c>
    </row>
    <row r="571" spans="1:5" x14ac:dyDescent="0.25">
      <c r="A571" s="294"/>
      <c r="B571" s="297"/>
      <c r="C571" s="298"/>
      <c r="D571" s="300"/>
      <c r="E571" s="171" t="s">
        <v>1052</v>
      </c>
    </row>
    <row r="572" spans="1:5" x14ac:dyDescent="0.25">
      <c r="A572" s="285" t="s">
        <v>1337</v>
      </c>
      <c r="B572" s="287" t="s">
        <v>1329</v>
      </c>
      <c r="C572" s="288"/>
      <c r="D572" s="291" t="s">
        <v>40</v>
      </c>
      <c r="E572" s="172" t="s">
        <v>1051</v>
      </c>
    </row>
    <row r="573" spans="1:5" x14ac:dyDescent="0.25">
      <c r="A573" s="286"/>
      <c r="B573" s="289"/>
      <c r="C573" s="290"/>
      <c r="D573" s="292"/>
      <c r="E573" s="173" t="s">
        <v>1052</v>
      </c>
    </row>
    <row r="574" spans="1:5" x14ac:dyDescent="0.25">
      <c r="A574" s="293" t="s">
        <v>1338</v>
      </c>
      <c r="B574" s="295" t="s">
        <v>1329</v>
      </c>
      <c r="C574" s="296"/>
      <c r="D574" s="299" t="s">
        <v>40</v>
      </c>
      <c r="E574" s="170" t="s">
        <v>1051</v>
      </c>
    </row>
    <row r="575" spans="1:5" x14ac:dyDescent="0.25">
      <c r="A575" s="294"/>
      <c r="B575" s="297"/>
      <c r="C575" s="298"/>
      <c r="D575" s="300"/>
      <c r="E575" s="171" t="s">
        <v>1052</v>
      </c>
    </row>
    <row r="576" spans="1:5" x14ac:dyDescent="0.25">
      <c r="A576" s="285" t="s">
        <v>1339</v>
      </c>
      <c r="B576" s="287" t="s">
        <v>1329</v>
      </c>
      <c r="C576" s="288"/>
      <c r="D576" s="291" t="s">
        <v>40</v>
      </c>
      <c r="E576" s="172" t="s">
        <v>1051</v>
      </c>
    </row>
    <row r="577" spans="1:5" x14ac:dyDescent="0.25">
      <c r="A577" s="286"/>
      <c r="B577" s="289"/>
      <c r="C577" s="290"/>
      <c r="D577" s="292"/>
      <c r="E577" s="173" t="s">
        <v>1052</v>
      </c>
    </row>
    <row r="578" spans="1:5" x14ac:dyDescent="0.25">
      <c r="A578" s="293" t="s">
        <v>1340</v>
      </c>
      <c r="B578" s="295" t="s">
        <v>1329</v>
      </c>
      <c r="C578" s="296"/>
      <c r="D578" s="299" t="s">
        <v>40</v>
      </c>
      <c r="E578" s="170" t="s">
        <v>1051</v>
      </c>
    </row>
    <row r="579" spans="1:5" x14ac:dyDescent="0.25">
      <c r="A579" s="294"/>
      <c r="B579" s="297"/>
      <c r="C579" s="298"/>
      <c r="D579" s="300"/>
      <c r="E579" s="171" t="s">
        <v>1052</v>
      </c>
    </row>
    <row r="580" spans="1:5" x14ac:dyDescent="0.25">
      <c r="A580" s="285" t="s">
        <v>1341</v>
      </c>
      <c r="B580" s="287" t="s">
        <v>1342</v>
      </c>
      <c r="C580" s="288"/>
      <c r="D580" s="291" t="s">
        <v>40</v>
      </c>
      <c r="E580" s="172" t="s">
        <v>1051</v>
      </c>
    </row>
    <row r="581" spans="1:5" x14ac:dyDescent="0.25">
      <c r="A581" s="286"/>
      <c r="B581" s="289"/>
      <c r="C581" s="290"/>
      <c r="D581" s="292"/>
      <c r="E581" s="173" t="s">
        <v>1052</v>
      </c>
    </row>
    <row r="582" spans="1:5" x14ac:dyDescent="0.25">
      <c r="A582" s="293" t="s">
        <v>1343</v>
      </c>
      <c r="B582" s="295" t="s">
        <v>1342</v>
      </c>
      <c r="C582" s="296"/>
      <c r="D582" s="299" t="s">
        <v>40</v>
      </c>
      <c r="E582" s="170" t="s">
        <v>1051</v>
      </c>
    </row>
    <row r="583" spans="1:5" x14ac:dyDescent="0.25">
      <c r="A583" s="294"/>
      <c r="B583" s="297"/>
      <c r="C583" s="298"/>
      <c r="D583" s="300"/>
      <c r="E583" s="171" t="s">
        <v>1052</v>
      </c>
    </row>
    <row r="584" spans="1:5" x14ac:dyDescent="0.25">
      <c r="A584" s="285" t="s">
        <v>1344</v>
      </c>
      <c r="B584" s="287" t="s">
        <v>1342</v>
      </c>
      <c r="C584" s="288"/>
      <c r="D584" s="291" t="s">
        <v>40</v>
      </c>
      <c r="E584" s="172" t="s">
        <v>1051</v>
      </c>
    </row>
    <row r="585" spans="1:5" x14ac:dyDescent="0.25">
      <c r="A585" s="286"/>
      <c r="B585" s="289"/>
      <c r="C585" s="290"/>
      <c r="D585" s="292"/>
      <c r="E585" s="173" t="s">
        <v>1052</v>
      </c>
    </row>
    <row r="586" spans="1:5" x14ac:dyDescent="0.25">
      <c r="A586" s="293" t="s">
        <v>1345</v>
      </c>
      <c r="B586" s="295" t="s">
        <v>1342</v>
      </c>
      <c r="C586" s="296"/>
      <c r="D586" s="299" t="s">
        <v>40</v>
      </c>
      <c r="E586" s="170" t="s">
        <v>1051</v>
      </c>
    </row>
    <row r="587" spans="1:5" x14ac:dyDescent="0.25">
      <c r="A587" s="294"/>
      <c r="B587" s="297"/>
      <c r="C587" s="298"/>
      <c r="D587" s="300"/>
      <c r="E587" s="171" t="s">
        <v>1052</v>
      </c>
    </row>
    <row r="588" spans="1:5" x14ac:dyDescent="0.25">
      <c r="A588" s="285" t="s">
        <v>1346</v>
      </c>
      <c r="B588" s="287" t="s">
        <v>1342</v>
      </c>
      <c r="C588" s="288"/>
      <c r="D588" s="291" t="s">
        <v>40</v>
      </c>
      <c r="E588" s="172" t="s">
        <v>1051</v>
      </c>
    </row>
    <row r="589" spans="1:5" x14ac:dyDescent="0.25">
      <c r="A589" s="286"/>
      <c r="B589" s="289"/>
      <c r="C589" s="290"/>
      <c r="D589" s="292"/>
      <c r="E589" s="173" t="s">
        <v>1052</v>
      </c>
    </row>
    <row r="590" spans="1:5" x14ac:dyDescent="0.25">
      <c r="A590" s="293" t="s">
        <v>1347</v>
      </c>
      <c r="B590" s="295" t="s">
        <v>1342</v>
      </c>
      <c r="C590" s="296"/>
      <c r="D590" s="299" t="s">
        <v>40</v>
      </c>
      <c r="E590" s="170" t="s">
        <v>1051</v>
      </c>
    </row>
    <row r="591" spans="1:5" x14ac:dyDescent="0.25">
      <c r="A591" s="294"/>
      <c r="B591" s="297"/>
      <c r="C591" s="298"/>
      <c r="D591" s="300"/>
      <c r="E591" s="171" t="s">
        <v>1052</v>
      </c>
    </row>
    <row r="592" spans="1:5" x14ac:dyDescent="0.25">
      <c r="A592" s="285" t="s">
        <v>1348</v>
      </c>
      <c r="B592" s="287" t="s">
        <v>1342</v>
      </c>
      <c r="C592" s="288"/>
      <c r="D592" s="291" t="s">
        <v>40</v>
      </c>
      <c r="E592" s="172" t="s">
        <v>1051</v>
      </c>
    </row>
    <row r="593" spans="1:5" x14ac:dyDescent="0.25">
      <c r="A593" s="286"/>
      <c r="B593" s="289"/>
      <c r="C593" s="290"/>
      <c r="D593" s="292"/>
      <c r="E593" s="173" t="s">
        <v>1052</v>
      </c>
    </row>
    <row r="594" spans="1:5" x14ac:dyDescent="0.25">
      <c r="A594" s="293" t="s">
        <v>1349</v>
      </c>
      <c r="B594" s="295" t="s">
        <v>1350</v>
      </c>
      <c r="C594" s="296"/>
      <c r="D594" s="299" t="s">
        <v>40</v>
      </c>
      <c r="E594" s="170" t="s">
        <v>1051</v>
      </c>
    </row>
    <row r="595" spans="1:5" x14ac:dyDescent="0.25">
      <c r="A595" s="294"/>
      <c r="B595" s="297"/>
      <c r="C595" s="298"/>
      <c r="D595" s="300"/>
      <c r="E595" s="171" t="s">
        <v>1052</v>
      </c>
    </row>
    <row r="596" spans="1:5" x14ac:dyDescent="0.25">
      <c r="A596" s="285" t="s">
        <v>1351</v>
      </c>
      <c r="B596" s="287" t="s">
        <v>1350</v>
      </c>
      <c r="C596" s="288"/>
      <c r="D596" s="291" t="s">
        <v>40</v>
      </c>
      <c r="E596" s="172" t="s">
        <v>1051</v>
      </c>
    </row>
    <row r="597" spans="1:5" x14ac:dyDescent="0.25">
      <c r="A597" s="286"/>
      <c r="B597" s="289"/>
      <c r="C597" s="290"/>
      <c r="D597" s="292"/>
      <c r="E597" s="173" t="s">
        <v>1052</v>
      </c>
    </row>
    <row r="598" spans="1:5" x14ac:dyDescent="0.25">
      <c r="A598" s="293" t="s">
        <v>1352</v>
      </c>
      <c r="B598" s="295" t="s">
        <v>1350</v>
      </c>
      <c r="C598" s="296"/>
      <c r="D598" s="299" t="s">
        <v>40</v>
      </c>
      <c r="E598" s="170" t="s">
        <v>1051</v>
      </c>
    </row>
    <row r="599" spans="1:5" x14ac:dyDescent="0.25">
      <c r="A599" s="294"/>
      <c r="B599" s="297"/>
      <c r="C599" s="298"/>
      <c r="D599" s="300"/>
      <c r="E599" s="171" t="s">
        <v>1052</v>
      </c>
    </row>
    <row r="600" spans="1:5" x14ac:dyDescent="0.25">
      <c r="A600" s="285" t="s">
        <v>1353</v>
      </c>
      <c r="B600" s="287" t="s">
        <v>1350</v>
      </c>
      <c r="C600" s="288"/>
      <c r="D600" s="291" t="s">
        <v>40</v>
      </c>
      <c r="E600" s="172" t="s">
        <v>1051</v>
      </c>
    </row>
    <row r="601" spans="1:5" x14ac:dyDescent="0.25">
      <c r="A601" s="286"/>
      <c r="B601" s="289"/>
      <c r="C601" s="290"/>
      <c r="D601" s="292"/>
      <c r="E601" s="173" t="s">
        <v>1052</v>
      </c>
    </row>
    <row r="602" spans="1:5" x14ac:dyDescent="0.25">
      <c r="A602" s="293" t="s">
        <v>1354</v>
      </c>
      <c r="B602" s="295" t="s">
        <v>1350</v>
      </c>
      <c r="C602" s="296"/>
      <c r="D602" s="299" t="s">
        <v>40</v>
      </c>
      <c r="E602" s="170" t="s">
        <v>1051</v>
      </c>
    </row>
    <row r="603" spans="1:5" x14ac:dyDescent="0.25">
      <c r="A603" s="294"/>
      <c r="B603" s="297"/>
      <c r="C603" s="298"/>
      <c r="D603" s="300"/>
      <c r="E603" s="171" t="s">
        <v>1052</v>
      </c>
    </row>
    <row r="604" spans="1:5" x14ac:dyDescent="0.25">
      <c r="A604" s="285" t="s">
        <v>1355</v>
      </c>
      <c r="B604" s="287" t="s">
        <v>1350</v>
      </c>
      <c r="C604" s="288"/>
      <c r="D604" s="291" t="s">
        <v>40</v>
      </c>
      <c r="E604" s="172" t="s">
        <v>1051</v>
      </c>
    </row>
    <row r="605" spans="1:5" x14ac:dyDescent="0.25">
      <c r="A605" s="286"/>
      <c r="B605" s="289"/>
      <c r="C605" s="290"/>
      <c r="D605" s="292"/>
      <c r="E605" s="173" t="s">
        <v>1052</v>
      </c>
    </row>
    <row r="606" spans="1:5" x14ac:dyDescent="0.25">
      <c r="A606" s="293" t="s">
        <v>1356</v>
      </c>
      <c r="B606" s="295" t="s">
        <v>1350</v>
      </c>
      <c r="C606" s="296"/>
      <c r="D606" s="299" t="s">
        <v>40</v>
      </c>
      <c r="E606" s="170" t="s">
        <v>1051</v>
      </c>
    </row>
    <row r="607" spans="1:5" x14ac:dyDescent="0.25">
      <c r="A607" s="294"/>
      <c r="B607" s="297"/>
      <c r="C607" s="298"/>
      <c r="D607" s="300"/>
      <c r="E607" s="171" t="s">
        <v>1052</v>
      </c>
    </row>
    <row r="608" spans="1:5" x14ac:dyDescent="0.25">
      <c r="A608" s="285" t="s">
        <v>1357</v>
      </c>
      <c r="B608" s="287" t="s">
        <v>1350</v>
      </c>
      <c r="C608" s="288"/>
      <c r="D608" s="291" t="s">
        <v>40</v>
      </c>
      <c r="E608" s="172" t="s">
        <v>1051</v>
      </c>
    </row>
    <row r="609" spans="1:5" x14ac:dyDescent="0.25">
      <c r="A609" s="286"/>
      <c r="B609" s="289"/>
      <c r="C609" s="290"/>
      <c r="D609" s="292"/>
      <c r="E609" s="173" t="s">
        <v>1052</v>
      </c>
    </row>
    <row r="610" spans="1:5" x14ac:dyDescent="0.25">
      <c r="A610" s="293" t="s">
        <v>1358</v>
      </c>
      <c r="B610" s="295" t="s">
        <v>1350</v>
      </c>
      <c r="C610" s="296"/>
      <c r="D610" s="299" t="s">
        <v>40</v>
      </c>
      <c r="E610" s="170" t="s">
        <v>1051</v>
      </c>
    </row>
    <row r="611" spans="1:5" x14ac:dyDescent="0.25">
      <c r="A611" s="294"/>
      <c r="B611" s="297"/>
      <c r="C611" s="298"/>
      <c r="D611" s="300"/>
      <c r="E611" s="171" t="s">
        <v>1052</v>
      </c>
    </row>
    <row r="612" spans="1:5" x14ac:dyDescent="0.25">
      <c r="A612" s="285" t="s">
        <v>1359</v>
      </c>
      <c r="B612" s="287" t="s">
        <v>1350</v>
      </c>
      <c r="C612" s="288"/>
      <c r="D612" s="291" t="s">
        <v>40</v>
      </c>
      <c r="E612" s="172" t="s">
        <v>1051</v>
      </c>
    </row>
    <row r="613" spans="1:5" x14ac:dyDescent="0.25">
      <c r="A613" s="286"/>
      <c r="B613" s="289"/>
      <c r="C613" s="290"/>
      <c r="D613" s="292"/>
      <c r="E613" s="173" t="s">
        <v>1052</v>
      </c>
    </row>
    <row r="614" spans="1:5" x14ac:dyDescent="0.25">
      <c r="A614" s="293" t="s">
        <v>1360</v>
      </c>
      <c r="B614" s="295" t="s">
        <v>1350</v>
      </c>
      <c r="C614" s="296"/>
      <c r="D614" s="299" t="s">
        <v>40</v>
      </c>
      <c r="E614" s="170" t="s">
        <v>1051</v>
      </c>
    </row>
    <row r="615" spans="1:5" x14ac:dyDescent="0.25">
      <c r="A615" s="294"/>
      <c r="B615" s="297"/>
      <c r="C615" s="298"/>
      <c r="D615" s="300"/>
      <c r="E615" s="171" t="s">
        <v>1052</v>
      </c>
    </row>
    <row r="616" spans="1:5" x14ac:dyDescent="0.25">
      <c r="A616" s="285" t="s">
        <v>1361</v>
      </c>
      <c r="B616" s="287" t="s">
        <v>1350</v>
      </c>
      <c r="C616" s="288"/>
      <c r="D616" s="291" t="s">
        <v>40</v>
      </c>
      <c r="E616" s="172" t="s">
        <v>1051</v>
      </c>
    </row>
    <row r="617" spans="1:5" x14ac:dyDescent="0.25">
      <c r="A617" s="286"/>
      <c r="B617" s="289"/>
      <c r="C617" s="290"/>
      <c r="D617" s="292"/>
      <c r="E617" s="173" t="s">
        <v>1052</v>
      </c>
    </row>
    <row r="618" spans="1:5" x14ac:dyDescent="0.25">
      <c r="A618" s="293" t="s">
        <v>1362</v>
      </c>
      <c r="B618" s="295" t="s">
        <v>1363</v>
      </c>
      <c r="C618" s="296"/>
      <c r="D618" s="299" t="s">
        <v>40</v>
      </c>
      <c r="E618" s="170" t="s">
        <v>1051</v>
      </c>
    </row>
    <row r="619" spans="1:5" x14ac:dyDescent="0.25">
      <c r="A619" s="294"/>
      <c r="B619" s="297"/>
      <c r="C619" s="298"/>
      <c r="D619" s="300"/>
      <c r="E619" s="171" t="s">
        <v>1052</v>
      </c>
    </row>
    <row r="620" spans="1:5" x14ac:dyDescent="0.25">
      <c r="A620" s="285" t="s">
        <v>1364</v>
      </c>
      <c r="B620" s="287" t="s">
        <v>1363</v>
      </c>
      <c r="C620" s="288"/>
      <c r="D620" s="291" t="s">
        <v>40</v>
      </c>
      <c r="E620" s="172" t="s">
        <v>1051</v>
      </c>
    </row>
    <row r="621" spans="1:5" x14ac:dyDescent="0.25">
      <c r="A621" s="286"/>
      <c r="B621" s="289"/>
      <c r="C621" s="290"/>
      <c r="D621" s="292"/>
      <c r="E621" s="173" t="s">
        <v>1052</v>
      </c>
    </row>
    <row r="622" spans="1:5" x14ac:dyDescent="0.25">
      <c r="A622" s="293" t="s">
        <v>1365</v>
      </c>
      <c r="B622" s="295" t="s">
        <v>1363</v>
      </c>
      <c r="C622" s="296"/>
      <c r="D622" s="299" t="s">
        <v>40</v>
      </c>
      <c r="E622" s="170" t="s">
        <v>1051</v>
      </c>
    </row>
    <row r="623" spans="1:5" x14ac:dyDescent="0.25">
      <c r="A623" s="294"/>
      <c r="B623" s="297"/>
      <c r="C623" s="298"/>
      <c r="D623" s="300"/>
      <c r="E623" s="171" t="s">
        <v>1052</v>
      </c>
    </row>
    <row r="624" spans="1:5" x14ac:dyDescent="0.25">
      <c r="A624" s="285" t="s">
        <v>1366</v>
      </c>
      <c r="B624" s="287" t="s">
        <v>1363</v>
      </c>
      <c r="C624" s="288"/>
      <c r="D624" s="291" t="s">
        <v>40</v>
      </c>
      <c r="E624" s="172" t="s">
        <v>1051</v>
      </c>
    </row>
    <row r="625" spans="1:5" x14ac:dyDescent="0.25">
      <c r="A625" s="286"/>
      <c r="B625" s="289"/>
      <c r="C625" s="290"/>
      <c r="D625" s="292"/>
      <c r="E625" s="173" t="s">
        <v>1052</v>
      </c>
    </row>
    <row r="626" spans="1:5" x14ac:dyDescent="0.25">
      <c r="A626" s="293" t="s">
        <v>1367</v>
      </c>
      <c r="B626" s="295" t="s">
        <v>1368</v>
      </c>
      <c r="C626" s="296"/>
      <c r="D626" s="299" t="s">
        <v>40</v>
      </c>
      <c r="E626" s="170" t="s">
        <v>1051</v>
      </c>
    </row>
    <row r="627" spans="1:5" x14ac:dyDescent="0.25">
      <c r="A627" s="294"/>
      <c r="B627" s="297"/>
      <c r="C627" s="298"/>
      <c r="D627" s="300"/>
      <c r="E627" s="171" t="s">
        <v>1052</v>
      </c>
    </row>
    <row r="628" spans="1:5" x14ac:dyDescent="0.25">
      <c r="A628" s="285" t="s">
        <v>1369</v>
      </c>
      <c r="B628" s="287" t="s">
        <v>1368</v>
      </c>
      <c r="C628" s="288"/>
      <c r="D628" s="291" t="s">
        <v>40</v>
      </c>
      <c r="E628" s="172" t="s">
        <v>1051</v>
      </c>
    </row>
    <row r="629" spans="1:5" x14ac:dyDescent="0.25">
      <c r="A629" s="286"/>
      <c r="B629" s="289"/>
      <c r="C629" s="290"/>
      <c r="D629" s="292"/>
      <c r="E629" s="173" t="s">
        <v>1052</v>
      </c>
    </row>
    <row r="630" spans="1:5" x14ac:dyDescent="0.25">
      <c r="A630" s="293" t="s">
        <v>1370</v>
      </c>
      <c r="B630" s="295" t="s">
        <v>1368</v>
      </c>
      <c r="C630" s="296"/>
      <c r="D630" s="299" t="s">
        <v>40</v>
      </c>
      <c r="E630" s="170" t="s">
        <v>1051</v>
      </c>
    </row>
    <row r="631" spans="1:5" x14ac:dyDescent="0.25">
      <c r="A631" s="294"/>
      <c r="B631" s="297"/>
      <c r="C631" s="298"/>
      <c r="D631" s="300"/>
      <c r="E631" s="171" t="s">
        <v>1052</v>
      </c>
    </row>
    <row r="632" spans="1:5" x14ac:dyDescent="0.25">
      <c r="A632" s="285" t="s">
        <v>1371</v>
      </c>
      <c r="B632" s="287" t="s">
        <v>1368</v>
      </c>
      <c r="C632" s="288"/>
      <c r="D632" s="291" t="s">
        <v>40</v>
      </c>
      <c r="E632" s="172" t="s">
        <v>1051</v>
      </c>
    </row>
    <row r="633" spans="1:5" x14ac:dyDescent="0.25">
      <c r="A633" s="286"/>
      <c r="B633" s="289"/>
      <c r="C633" s="290"/>
      <c r="D633" s="292"/>
      <c r="E633" s="173" t="s">
        <v>1052</v>
      </c>
    </row>
    <row r="634" spans="1:5" x14ac:dyDescent="0.25">
      <c r="A634" s="293" t="s">
        <v>1372</v>
      </c>
      <c r="B634" s="295" t="s">
        <v>1368</v>
      </c>
      <c r="C634" s="296"/>
      <c r="D634" s="299" t="s">
        <v>40</v>
      </c>
      <c r="E634" s="170" t="s">
        <v>1051</v>
      </c>
    </row>
    <row r="635" spans="1:5" x14ac:dyDescent="0.25">
      <c r="A635" s="294"/>
      <c r="B635" s="297"/>
      <c r="C635" s="298"/>
      <c r="D635" s="300"/>
      <c r="E635" s="171" t="s">
        <v>1052</v>
      </c>
    </row>
    <row r="636" spans="1:5" x14ac:dyDescent="0.25">
      <c r="A636" s="285" t="s">
        <v>1373</v>
      </c>
      <c r="B636" s="287" t="s">
        <v>1368</v>
      </c>
      <c r="C636" s="288"/>
      <c r="D636" s="291" t="s">
        <v>40</v>
      </c>
      <c r="E636" s="172" t="s">
        <v>1051</v>
      </c>
    </row>
    <row r="637" spans="1:5" x14ac:dyDescent="0.25">
      <c r="A637" s="286"/>
      <c r="B637" s="289"/>
      <c r="C637" s="290"/>
      <c r="D637" s="292"/>
      <c r="E637" s="173" t="s">
        <v>1052</v>
      </c>
    </row>
    <row r="638" spans="1:5" x14ac:dyDescent="0.25">
      <c r="A638" s="293" t="s">
        <v>1374</v>
      </c>
      <c r="B638" s="295" t="s">
        <v>1375</v>
      </c>
      <c r="C638" s="296"/>
      <c r="D638" s="299" t="s">
        <v>40</v>
      </c>
      <c r="E638" s="170" t="s">
        <v>1051</v>
      </c>
    </row>
    <row r="639" spans="1:5" x14ac:dyDescent="0.25">
      <c r="A639" s="294"/>
      <c r="B639" s="297"/>
      <c r="C639" s="298"/>
      <c r="D639" s="300"/>
      <c r="E639" s="171" t="s">
        <v>1052</v>
      </c>
    </row>
    <row r="640" spans="1:5" x14ac:dyDescent="0.25">
      <c r="A640" s="285" t="s">
        <v>1376</v>
      </c>
      <c r="B640" s="287" t="s">
        <v>1375</v>
      </c>
      <c r="C640" s="288"/>
      <c r="D640" s="291" t="s">
        <v>40</v>
      </c>
      <c r="E640" s="172" t="s">
        <v>1051</v>
      </c>
    </row>
    <row r="641" spans="1:5" x14ac:dyDescent="0.25">
      <c r="A641" s="286"/>
      <c r="B641" s="289"/>
      <c r="C641" s="290"/>
      <c r="D641" s="292"/>
      <c r="E641" s="173" t="s">
        <v>1052</v>
      </c>
    </row>
    <row r="642" spans="1:5" x14ac:dyDescent="0.25">
      <c r="A642" s="293" t="s">
        <v>1377</v>
      </c>
      <c r="B642" s="295" t="s">
        <v>1375</v>
      </c>
      <c r="C642" s="296"/>
      <c r="D642" s="299" t="s">
        <v>40</v>
      </c>
      <c r="E642" s="170" t="s">
        <v>1051</v>
      </c>
    </row>
    <row r="643" spans="1:5" x14ac:dyDescent="0.25">
      <c r="A643" s="294"/>
      <c r="B643" s="297"/>
      <c r="C643" s="298"/>
      <c r="D643" s="300"/>
      <c r="E643" s="171" t="s">
        <v>1052</v>
      </c>
    </row>
    <row r="644" spans="1:5" x14ac:dyDescent="0.25">
      <c r="A644" s="285" t="s">
        <v>1378</v>
      </c>
      <c r="B644" s="287" t="s">
        <v>1375</v>
      </c>
      <c r="C644" s="288"/>
      <c r="D644" s="291" t="s">
        <v>40</v>
      </c>
      <c r="E644" s="172" t="s">
        <v>1051</v>
      </c>
    </row>
    <row r="645" spans="1:5" x14ac:dyDescent="0.25">
      <c r="A645" s="286"/>
      <c r="B645" s="289"/>
      <c r="C645" s="290"/>
      <c r="D645" s="292"/>
      <c r="E645" s="173" t="s">
        <v>1052</v>
      </c>
    </row>
    <row r="646" spans="1:5" x14ac:dyDescent="0.25">
      <c r="A646" s="293" t="s">
        <v>1379</v>
      </c>
      <c r="B646" s="295" t="s">
        <v>1375</v>
      </c>
      <c r="C646" s="296"/>
      <c r="D646" s="299" t="s">
        <v>40</v>
      </c>
      <c r="E646" s="170" t="s">
        <v>1051</v>
      </c>
    </row>
    <row r="647" spans="1:5" x14ac:dyDescent="0.25">
      <c r="A647" s="294"/>
      <c r="B647" s="297"/>
      <c r="C647" s="298"/>
      <c r="D647" s="300"/>
      <c r="E647" s="171" t="s">
        <v>1052</v>
      </c>
    </row>
    <row r="648" spans="1:5" x14ac:dyDescent="0.25">
      <c r="A648" s="285" t="s">
        <v>1380</v>
      </c>
      <c r="B648" s="287" t="s">
        <v>1375</v>
      </c>
      <c r="C648" s="288"/>
      <c r="D648" s="291" t="s">
        <v>40</v>
      </c>
      <c r="E648" s="172" t="s">
        <v>1051</v>
      </c>
    </row>
    <row r="649" spans="1:5" x14ac:dyDescent="0.25">
      <c r="A649" s="286"/>
      <c r="B649" s="289"/>
      <c r="C649" s="290"/>
      <c r="D649" s="292"/>
      <c r="E649" s="173" t="s">
        <v>1052</v>
      </c>
    </row>
    <row r="650" spans="1:5" x14ac:dyDescent="0.25">
      <c r="A650" s="293" t="s">
        <v>1381</v>
      </c>
      <c r="B650" s="295" t="s">
        <v>1375</v>
      </c>
      <c r="C650" s="296"/>
      <c r="D650" s="299" t="s">
        <v>40</v>
      </c>
      <c r="E650" s="170" t="s">
        <v>1051</v>
      </c>
    </row>
    <row r="651" spans="1:5" x14ac:dyDescent="0.25">
      <c r="A651" s="294"/>
      <c r="B651" s="297"/>
      <c r="C651" s="298"/>
      <c r="D651" s="300"/>
      <c r="E651" s="171" t="s">
        <v>1052</v>
      </c>
    </row>
    <row r="652" spans="1:5" x14ac:dyDescent="0.25">
      <c r="A652" s="285" t="s">
        <v>1382</v>
      </c>
      <c r="B652" s="287" t="s">
        <v>1375</v>
      </c>
      <c r="C652" s="288"/>
      <c r="D652" s="291" t="s">
        <v>40</v>
      </c>
      <c r="E652" s="172" t="s">
        <v>1051</v>
      </c>
    </row>
    <row r="653" spans="1:5" x14ac:dyDescent="0.25">
      <c r="A653" s="286"/>
      <c r="B653" s="289"/>
      <c r="C653" s="290"/>
      <c r="D653" s="292"/>
      <c r="E653" s="173" t="s">
        <v>1052</v>
      </c>
    </row>
    <row r="654" spans="1:5" x14ac:dyDescent="0.25">
      <c r="A654" s="293" t="s">
        <v>1383</v>
      </c>
      <c r="B654" s="295" t="s">
        <v>1384</v>
      </c>
      <c r="C654" s="296"/>
      <c r="D654" s="299" t="s">
        <v>40</v>
      </c>
      <c r="E654" s="170" t="s">
        <v>1051</v>
      </c>
    </row>
    <row r="655" spans="1:5" x14ac:dyDescent="0.25">
      <c r="A655" s="294"/>
      <c r="B655" s="297"/>
      <c r="C655" s="298"/>
      <c r="D655" s="300"/>
      <c r="E655" s="171" t="s">
        <v>1052</v>
      </c>
    </row>
    <row r="656" spans="1:5" x14ac:dyDescent="0.25">
      <c r="A656" s="285" t="s">
        <v>1385</v>
      </c>
      <c r="B656" s="287" t="s">
        <v>1384</v>
      </c>
      <c r="C656" s="288"/>
      <c r="D656" s="291" t="s">
        <v>40</v>
      </c>
      <c r="E656" s="172" t="s">
        <v>1051</v>
      </c>
    </row>
    <row r="657" spans="1:5" x14ac:dyDescent="0.25">
      <c r="A657" s="286"/>
      <c r="B657" s="289"/>
      <c r="C657" s="290"/>
      <c r="D657" s="292"/>
      <c r="E657" s="173" t="s">
        <v>1052</v>
      </c>
    </row>
    <row r="658" spans="1:5" x14ac:dyDescent="0.25">
      <c r="A658" s="293" t="s">
        <v>1386</v>
      </c>
      <c r="B658" s="295" t="s">
        <v>1384</v>
      </c>
      <c r="C658" s="296"/>
      <c r="D658" s="299" t="s">
        <v>40</v>
      </c>
      <c r="E658" s="170" t="s">
        <v>1051</v>
      </c>
    </row>
    <row r="659" spans="1:5" x14ac:dyDescent="0.25">
      <c r="A659" s="294"/>
      <c r="B659" s="297"/>
      <c r="C659" s="298"/>
      <c r="D659" s="300"/>
      <c r="E659" s="171" t="s">
        <v>1052</v>
      </c>
    </row>
    <row r="660" spans="1:5" x14ac:dyDescent="0.25">
      <c r="A660" s="285" t="s">
        <v>1078</v>
      </c>
      <c r="B660" s="287" t="s">
        <v>1384</v>
      </c>
      <c r="C660" s="288"/>
      <c r="D660" s="291" t="s">
        <v>40</v>
      </c>
      <c r="E660" s="172" t="s">
        <v>1051</v>
      </c>
    </row>
    <row r="661" spans="1:5" x14ac:dyDescent="0.25">
      <c r="A661" s="286"/>
      <c r="B661" s="289"/>
      <c r="C661" s="290"/>
      <c r="D661" s="292"/>
      <c r="E661" s="173" t="s">
        <v>1052</v>
      </c>
    </row>
    <row r="662" spans="1:5" x14ac:dyDescent="0.25">
      <c r="A662" s="293" t="s">
        <v>1387</v>
      </c>
      <c r="B662" s="295" t="s">
        <v>1384</v>
      </c>
      <c r="C662" s="296"/>
      <c r="D662" s="299" t="s">
        <v>40</v>
      </c>
      <c r="E662" s="170" t="s">
        <v>1051</v>
      </c>
    </row>
    <row r="663" spans="1:5" x14ac:dyDescent="0.25">
      <c r="A663" s="294"/>
      <c r="B663" s="297"/>
      <c r="C663" s="298"/>
      <c r="D663" s="300"/>
      <c r="E663" s="171" t="s">
        <v>1052</v>
      </c>
    </row>
    <row r="664" spans="1:5" x14ac:dyDescent="0.25">
      <c r="A664" s="285" t="s">
        <v>1388</v>
      </c>
      <c r="B664" s="287" t="s">
        <v>1384</v>
      </c>
      <c r="C664" s="288"/>
      <c r="D664" s="291" t="s">
        <v>40</v>
      </c>
      <c r="E664" s="172" t="s">
        <v>1051</v>
      </c>
    </row>
    <row r="665" spans="1:5" x14ac:dyDescent="0.25">
      <c r="A665" s="286"/>
      <c r="B665" s="289"/>
      <c r="C665" s="290"/>
      <c r="D665" s="292"/>
      <c r="E665" s="173" t="s">
        <v>1052</v>
      </c>
    </row>
    <row r="666" spans="1:5" x14ac:dyDescent="0.25">
      <c r="A666" s="293" t="s">
        <v>1389</v>
      </c>
      <c r="B666" s="295" t="s">
        <v>1384</v>
      </c>
      <c r="C666" s="296"/>
      <c r="D666" s="299" t="s">
        <v>40</v>
      </c>
      <c r="E666" s="170" t="s">
        <v>1051</v>
      </c>
    </row>
    <row r="667" spans="1:5" x14ac:dyDescent="0.25">
      <c r="A667" s="294"/>
      <c r="B667" s="297"/>
      <c r="C667" s="298"/>
      <c r="D667" s="300"/>
      <c r="E667" s="171" t="s">
        <v>1052</v>
      </c>
    </row>
    <row r="668" spans="1:5" x14ac:dyDescent="0.25">
      <c r="A668" s="285" t="s">
        <v>1390</v>
      </c>
      <c r="B668" s="287" t="s">
        <v>1384</v>
      </c>
      <c r="C668" s="288"/>
      <c r="D668" s="291" t="s">
        <v>40</v>
      </c>
      <c r="E668" s="172" t="s">
        <v>1051</v>
      </c>
    </row>
    <row r="669" spans="1:5" x14ac:dyDescent="0.25">
      <c r="A669" s="286"/>
      <c r="B669" s="289"/>
      <c r="C669" s="290"/>
      <c r="D669" s="292"/>
      <c r="E669" s="173" t="s">
        <v>1052</v>
      </c>
    </row>
    <row r="670" spans="1:5" x14ac:dyDescent="0.25">
      <c r="A670" s="293" t="s">
        <v>1391</v>
      </c>
      <c r="B670" s="295" t="s">
        <v>1384</v>
      </c>
      <c r="C670" s="296"/>
      <c r="D670" s="299" t="s">
        <v>40</v>
      </c>
      <c r="E670" s="170" t="s">
        <v>1051</v>
      </c>
    </row>
    <row r="671" spans="1:5" x14ac:dyDescent="0.25">
      <c r="A671" s="294"/>
      <c r="B671" s="297"/>
      <c r="C671" s="298"/>
      <c r="D671" s="300"/>
      <c r="E671" s="171" t="s">
        <v>1052</v>
      </c>
    </row>
    <row r="672" spans="1:5" x14ac:dyDescent="0.25">
      <c r="A672" s="285" t="s">
        <v>1392</v>
      </c>
      <c r="B672" s="287" t="s">
        <v>1384</v>
      </c>
      <c r="C672" s="288"/>
      <c r="D672" s="291" t="s">
        <v>40</v>
      </c>
      <c r="E672" s="172" t="s">
        <v>1051</v>
      </c>
    </row>
    <row r="673" spans="1:5" x14ac:dyDescent="0.25">
      <c r="A673" s="286"/>
      <c r="B673" s="289"/>
      <c r="C673" s="290"/>
      <c r="D673" s="292"/>
      <c r="E673" s="173" t="s">
        <v>1052</v>
      </c>
    </row>
    <row r="674" spans="1:5" x14ac:dyDescent="0.25">
      <c r="A674" s="293" t="s">
        <v>1393</v>
      </c>
      <c r="B674" s="295" t="s">
        <v>1384</v>
      </c>
      <c r="C674" s="296"/>
      <c r="D674" s="299" t="s">
        <v>40</v>
      </c>
      <c r="E674" s="170" t="s">
        <v>1051</v>
      </c>
    </row>
    <row r="675" spans="1:5" x14ac:dyDescent="0.25">
      <c r="A675" s="294"/>
      <c r="B675" s="297"/>
      <c r="C675" s="298"/>
      <c r="D675" s="300"/>
      <c r="E675" s="171" t="s">
        <v>1052</v>
      </c>
    </row>
    <row r="676" spans="1:5" x14ac:dyDescent="0.25">
      <c r="A676" s="285" t="s">
        <v>1394</v>
      </c>
      <c r="B676" s="287" t="s">
        <v>1384</v>
      </c>
      <c r="C676" s="288"/>
      <c r="D676" s="291" t="s">
        <v>40</v>
      </c>
      <c r="E676" s="172" t="s">
        <v>1051</v>
      </c>
    </row>
    <row r="677" spans="1:5" x14ac:dyDescent="0.25">
      <c r="A677" s="286"/>
      <c r="B677" s="289"/>
      <c r="C677" s="290"/>
      <c r="D677" s="292"/>
      <c r="E677" s="173" t="s">
        <v>1052</v>
      </c>
    </row>
    <row r="678" spans="1:5" x14ac:dyDescent="0.25">
      <c r="A678" s="293" t="s">
        <v>1079</v>
      </c>
      <c r="B678" s="295" t="s">
        <v>1384</v>
      </c>
      <c r="C678" s="296"/>
      <c r="D678" s="299" t="s">
        <v>40</v>
      </c>
      <c r="E678" s="170" t="s">
        <v>1051</v>
      </c>
    </row>
    <row r="679" spans="1:5" x14ac:dyDescent="0.25">
      <c r="A679" s="294"/>
      <c r="B679" s="297"/>
      <c r="C679" s="298"/>
      <c r="D679" s="300"/>
      <c r="E679" s="171" t="s">
        <v>1052</v>
      </c>
    </row>
    <row r="680" spans="1:5" x14ac:dyDescent="0.25">
      <c r="A680" s="285" t="s">
        <v>1395</v>
      </c>
      <c r="B680" s="287" t="s">
        <v>1384</v>
      </c>
      <c r="C680" s="288"/>
      <c r="D680" s="291" t="s">
        <v>40</v>
      </c>
      <c r="E680" s="172" t="s">
        <v>1051</v>
      </c>
    </row>
    <row r="681" spans="1:5" x14ac:dyDescent="0.25">
      <c r="A681" s="286"/>
      <c r="B681" s="289"/>
      <c r="C681" s="290"/>
      <c r="D681" s="292"/>
      <c r="E681" s="173" t="s">
        <v>1052</v>
      </c>
    </row>
    <row r="682" spans="1:5" x14ac:dyDescent="0.25">
      <c r="A682" s="293" t="s">
        <v>1396</v>
      </c>
      <c r="B682" s="295" t="s">
        <v>1384</v>
      </c>
      <c r="C682" s="296"/>
      <c r="D682" s="299" t="s">
        <v>40</v>
      </c>
      <c r="E682" s="170" t="s">
        <v>1051</v>
      </c>
    </row>
    <row r="683" spans="1:5" x14ac:dyDescent="0.25">
      <c r="A683" s="294"/>
      <c r="B683" s="297"/>
      <c r="C683" s="298"/>
      <c r="D683" s="300"/>
      <c r="E683" s="171" t="s">
        <v>1052</v>
      </c>
    </row>
    <row r="684" spans="1:5" x14ac:dyDescent="0.25">
      <c r="A684" s="285" t="s">
        <v>1397</v>
      </c>
      <c r="B684" s="287" t="s">
        <v>1384</v>
      </c>
      <c r="C684" s="288"/>
      <c r="D684" s="291" t="s">
        <v>40</v>
      </c>
      <c r="E684" s="172" t="s">
        <v>1051</v>
      </c>
    </row>
    <row r="685" spans="1:5" x14ac:dyDescent="0.25">
      <c r="A685" s="286"/>
      <c r="B685" s="289"/>
      <c r="C685" s="290"/>
      <c r="D685" s="292"/>
      <c r="E685" s="173" t="s">
        <v>1052</v>
      </c>
    </row>
    <row r="686" spans="1:5" x14ac:dyDescent="0.25">
      <c r="A686" s="293" t="s">
        <v>1398</v>
      </c>
      <c r="B686" s="295" t="s">
        <v>1399</v>
      </c>
      <c r="C686" s="296"/>
      <c r="D686" s="299" t="s">
        <v>40</v>
      </c>
      <c r="E686" s="170" t="s">
        <v>1051</v>
      </c>
    </row>
    <row r="687" spans="1:5" x14ac:dyDescent="0.25">
      <c r="A687" s="294"/>
      <c r="B687" s="297"/>
      <c r="C687" s="298"/>
      <c r="D687" s="300"/>
      <c r="E687" s="171" t="s">
        <v>1052</v>
      </c>
    </row>
    <row r="688" spans="1:5" x14ac:dyDescent="0.25">
      <c r="A688" s="285" t="s">
        <v>1400</v>
      </c>
      <c r="B688" s="287" t="s">
        <v>1399</v>
      </c>
      <c r="C688" s="288"/>
      <c r="D688" s="291" t="s">
        <v>40</v>
      </c>
      <c r="E688" s="172" t="s">
        <v>1051</v>
      </c>
    </row>
    <row r="689" spans="1:5" x14ac:dyDescent="0.25">
      <c r="A689" s="286"/>
      <c r="B689" s="289"/>
      <c r="C689" s="290"/>
      <c r="D689" s="292"/>
      <c r="E689" s="173" t="s">
        <v>1052</v>
      </c>
    </row>
    <row r="690" spans="1:5" x14ac:dyDescent="0.25">
      <c r="A690" s="293" t="s">
        <v>1401</v>
      </c>
      <c r="B690" s="295" t="s">
        <v>1402</v>
      </c>
      <c r="C690" s="296"/>
      <c r="D690" s="299" t="s">
        <v>40</v>
      </c>
      <c r="E690" s="170" t="s">
        <v>1051</v>
      </c>
    </row>
    <row r="691" spans="1:5" x14ac:dyDescent="0.25">
      <c r="A691" s="294"/>
      <c r="B691" s="297"/>
      <c r="C691" s="298"/>
      <c r="D691" s="300"/>
      <c r="E691" s="171" t="s">
        <v>1052</v>
      </c>
    </row>
    <row r="692" spans="1:5" x14ac:dyDescent="0.25">
      <c r="A692" s="285" t="s">
        <v>1403</v>
      </c>
      <c r="B692" s="287" t="s">
        <v>1402</v>
      </c>
      <c r="C692" s="288"/>
      <c r="D692" s="291" t="s">
        <v>40</v>
      </c>
      <c r="E692" s="172" t="s">
        <v>1051</v>
      </c>
    </row>
    <row r="693" spans="1:5" x14ac:dyDescent="0.25">
      <c r="A693" s="286"/>
      <c r="B693" s="289"/>
      <c r="C693" s="290"/>
      <c r="D693" s="292"/>
      <c r="E693" s="173" t="s">
        <v>1052</v>
      </c>
    </row>
    <row r="694" spans="1:5" x14ac:dyDescent="0.25">
      <c r="A694" s="293" t="s">
        <v>1404</v>
      </c>
      <c r="B694" s="295" t="s">
        <v>1399</v>
      </c>
      <c r="C694" s="296"/>
      <c r="D694" s="299" t="s">
        <v>40</v>
      </c>
      <c r="E694" s="170" t="s">
        <v>1051</v>
      </c>
    </row>
    <row r="695" spans="1:5" x14ac:dyDescent="0.25">
      <c r="A695" s="294"/>
      <c r="B695" s="297"/>
      <c r="C695" s="298"/>
      <c r="D695" s="300"/>
      <c r="E695" s="171" t="s">
        <v>1052</v>
      </c>
    </row>
    <row r="696" spans="1:5" x14ac:dyDescent="0.25">
      <c r="A696" s="285" t="s">
        <v>1405</v>
      </c>
      <c r="B696" s="287" t="s">
        <v>1399</v>
      </c>
      <c r="C696" s="288"/>
      <c r="D696" s="291" t="s">
        <v>40</v>
      </c>
      <c r="E696" s="172" t="s">
        <v>1051</v>
      </c>
    </row>
    <row r="697" spans="1:5" x14ac:dyDescent="0.25">
      <c r="A697" s="286"/>
      <c r="B697" s="289"/>
      <c r="C697" s="290"/>
      <c r="D697" s="292"/>
      <c r="E697" s="173" t="s">
        <v>1052</v>
      </c>
    </row>
    <row r="698" spans="1:5" x14ac:dyDescent="0.25">
      <c r="A698" s="293" t="s">
        <v>1406</v>
      </c>
      <c r="B698" s="295" t="s">
        <v>1402</v>
      </c>
      <c r="C698" s="296"/>
      <c r="D698" s="299" t="s">
        <v>40</v>
      </c>
      <c r="E698" s="170" t="s">
        <v>1051</v>
      </c>
    </row>
    <row r="699" spans="1:5" x14ac:dyDescent="0.25">
      <c r="A699" s="294"/>
      <c r="B699" s="297"/>
      <c r="C699" s="298"/>
      <c r="D699" s="300"/>
      <c r="E699" s="171" t="s">
        <v>1052</v>
      </c>
    </row>
    <row r="700" spans="1:5" x14ac:dyDescent="0.25">
      <c r="A700" s="285" t="s">
        <v>1407</v>
      </c>
      <c r="B700" s="287" t="s">
        <v>1399</v>
      </c>
      <c r="C700" s="288"/>
      <c r="D700" s="291" t="s">
        <v>40</v>
      </c>
      <c r="E700" s="172" t="s">
        <v>1051</v>
      </c>
    </row>
    <row r="701" spans="1:5" x14ac:dyDescent="0.25">
      <c r="A701" s="286"/>
      <c r="B701" s="289"/>
      <c r="C701" s="290"/>
      <c r="D701" s="292"/>
      <c r="E701" s="173" t="s">
        <v>1052</v>
      </c>
    </row>
    <row r="702" spans="1:5" x14ac:dyDescent="0.25">
      <c r="A702" s="293" t="s">
        <v>1408</v>
      </c>
      <c r="B702" s="295" t="s">
        <v>1402</v>
      </c>
      <c r="C702" s="296"/>
      <c r="D702" s="299" t="s">
        <v>40</v>
      </c>
      <c r="E702" s="170" t="s">
        <v>1051</v>
      </c>
    </row>
    <row r="703" spans="1:5" x14ac:dyDescent="0.25">
      <c r="A703" s="294"/>
      <c r="B703" s="297"/>
      <c r="C703" s="298"/>
      <c r="D703" s="300"/>
      <c r="E703" s="171" t="s">
        <v>1052</v>
      </c>
    </row>
    <row r="704" spans="1:5" x14ac:dyDescent="0.25">
      <c r="A704" s="285" t="s">
        <v>1409</v>
      </c>
      <c r="B704" s="287" t="s">
        <v>1410</v>
      </c>
      <c r="C704" s="288"/>
      <c r="D704" s="291" t="s">
        <v>40</v>
      </c>
      <c r="E704" s="172" t="s">
        <v>1051</v>
      </c>
    </row>
    <row r="705" spans="1:5" x14ac:dyDescent="0.25">
      <c r="A705" s="286"/>
      <c r="B705" s="289"/>
      <c r="C705" s="290"/>
      <c r="D705" s="292"/>
      <c r="E705" s="173" t="s">
        <v>1052</v>
      </c>
    </row>
    <row r="706" spans="1:5" x14ac:dyDescent="0.25">
      <c r="A706" s="293" t="s">
        <v>1411</v>
      </c>
      <c r="B706" s="295" t="s">
        <v>1410</v>
      </c>
      <c r="C706" s="296"/>
      <c r="D706" s="299" t="s">
        <v>40</v>
      </c>
      <c r="E706" s="170" t="s">
        <v>1051</v>
      </c>
    </row>
    <row r="707" spans="1:5" x14ac:dyDescent="0.25">
      <c r="A707" s="294"/>
      <c r="B707" s="297"/>
      <c r="C707" s="298"/>
      <c r="D707" s="300"/>
      <c r="E707" s="171" t="s">
        <v>1052</v>
      </c>
    </row>
    <row r="708" spans="1:5" x14ac:dyDescent="0.25">
      <c r="A708" s="285" t="s">
        <v>1412</v>
      </c>
      <c r="B708" s="287" t="s">
        <v>1410</v>
      </c>
      <c r="C708" s="288"/>
      <c r="D708" s="291" t="s">
        <v>40</v>
      </c>
      <c r="E708" s="172" t="s">
        <v>1051</v>
      </c>
    </row>
    <row r="709" spans="1:5" x14ac:dyDescent="0.25">
      <c r="A709" s="286"/>
      <c r="B709" s="289"/>
      <c r="C709" s="290"/>
      <c r="D709" s="292"/>
      <c r="E709" s="173" t="s">
        <v>1052</v>
      </c>
    </row>
    <row r="710" spans="1:5" x14ac:dyDescent="0.25">
      <c r="A710" s="293" t="s">
        <v>1413</v>
      </c>
      <c r="B710" s="295" t="s">
        <v>1410</v>
      </c>
      <c r="C710" s="296"/>
      <c r="D710" s="299" t="s">
        <v>40</v>
      </c>
      <c r="E710" s="170" t="s">
        <v>1051</v>
      </c>
    </row>
    <row r="711" spans="1:5" x14ac:dyDescent="0.25">
      <c r="A711" s="294"/>
      <c r="B711" s="297"/>
      <c r="C711" s="298"/>
      <c r="D711" s="300"/>
      <c r="E711" s="171" t="s">
        <v>1052</v>
      </c>
    </row>
    <row r="712" spans="1:5" x14ac:dyDescent="0.25">
      <c r="A712" s="285" t="s">
        <v>1414</v>
      </c>
      <c r="B712" s="287" t="s">
        <v>1415</v>
      </c>
      <c r="C712" s="288"/>
      <c r="D712" s="291" t="s">
        <v>40</v>
      </c>
      <c r="E712" s="172" t="s">
        <v>1051</v>
      </c>
    </row>
    <row r="713" spans="1:5" x14ac:dyDescent="0.25">
      <c r="A713" s="286"/>
      <c r="B713" s="289"/>
      <c r="C713" s="290"/>
      <c r="D713" s="292"/>
      <c r="E713" s="173" t="s">
        <v>1052</v>
      </c>
    </row>
    <row r="714" spans="1:5" x14ac:dyDescent="0.25">
      <c r="A714" s="293" t="s">
        <v>1416</v>
      </c>
      <c r="B714" s="295" t="s">
        <v>1415</v>
      </c>
      <c r="C714" s="296"/>
      <c r="D714" s="299" t="s">
        <v>40</v>
      </c>
      <c r="E714" s="170" t="s">
        <v>1051</v>
      </c>
    </row>
    <row r="715" spans="1:5" x14ac:dyDescent="0.25">
      <c r="A715" s="294"/>
      <c r="B715" s="297"/>
      <c r="C715" s="298"/>
      <c r="D715" s="300"/>
      <c r="E715" s="171" t="s">
        <v>1052</v>
      </c>
    </row>
    <row r="716" spans="1:5" x14ac:dyDescent="0.25">
      <c r="A716" s="285" t="s">
        <v>1417</v>
      </c>
      <c r="B716" s="287" t="s">
        <v>1415</v>
      </c>
      <c r="C716" s="288"/>
      <c r="D716" s="291" t="s">
        <v>40</v>
      </c>
      <c r="E716" s="172" t="s">
        <v>1051</v>
      </c>
    </row>
    <row r="717" spans="1:5" x14ac:dyDescent="0.25">
      <c r="A717" s="286"/>
      <c r="B717" s="289"/>
      <c r="C717" s="290"/>
      <c r="D717" s="292"/>
      <c r="E717" s="173" t="s">
        <v>1052</v>
      </c>
    </row>
    <row r="718" spans="1:5" x14ac:dyDescent="0.25">
      <c r="A718" s="293" t="s">
        <v>1418</v>
      </c>
      <c r="B718" s="295" t="s">
        <v>1415</v>
      </c>
      <c r="C718" s="296"/>
      <c r="D718" s="299" t="s">
        <v>40</v>
      </c>
      <c r="E718" s="170" t="s">
        <v>1051</v>
      </c>
    </row>
    <row r="719" spans="1:5" x14ac:dyDescent="0.25">
      <c r="A719" s="294"/>
      <c r="B719" s="297"/>
      <c r="C719" s="298"/>
      <c r="D719" s="300"/>
      <c r="E719" s="171" t="s">
        <v>1052</v>
      </c>
    </row>
    <row r="720" spans="1:5" x14ac:dyDescent="0.25">
      <c r="A720" s="285" t="s">
        <v>1419</v>
      </c>
      <c r="B720" s="287" t="s">
        <v>1415</v>
      </c>
      <c r="C720" s="288"/>
      <c r="D720" s="291" t="s">
        <v>40</v>
      </c>
      <c r="E720" s="172" t="s">
        <v>1051</v>
      </c>
    </row>
    <row r="721" spans="1:5" x14ac:dyDescent="0.25">
      <c r="A721" s="286"/>
      <c r="B721" s="289"/>
      <c r="C721" s="290"/>
      <c r="D721" s="292"/>
      <c r="E721" s="173" t="s">
        <v>1052</v>
      </c>
    </row>
    <row r="722" spans="1:5" x14ac:dyDescent="0.25">
      <c r="A722" s="293" t="s">
        <v>1420</v>
      </c>
      <c r="B722" s="295" t="s">
        <v>1415</v>
      </c>
      <c r="C722" s="296"/>
      <c r="D722" s="299" t="s">
        <v>40</v>
      </c>
      <c r="E722" s="170" t="s">
        <v>1051</v>
      </c>
    </row>
    <row r="723" spans="1:5" x14ac:dyDescent="0.25">
      <c r="A723" s="294"/>
      <c r="B723" s="297"/>
      <c r="C723" s="298"/>
      <c r="D723" s="300"/>
      <c r="E723" s="171" t="s">
        <v>1052</v>
      </c>
    </row>
    <row r="724" spans="1:5" x14ac:dyDescent="0.25">
      <c r="A724" s="285" t="s">
        <v>1421</v>
      </c>
      <c r="B724" s="287" t="s">
        <v>1422</v>
      </c>
      <c r="C724" s="288"/>
      <c r="D724" s="291" t="s">
        <v>40</v>
      </c>
      <c r="E724" s="172" t="s">
        <v>1051</v>
      </c>
    </row>
    <row r="725" spans="1:5" x14ac:dyDescent="0.25">
      <c r="A725" s="286"/>
      <c r="B725" s="289"/>
      <c r="C725" s="290"/>
      <c r="D725" s="292"/>
      <c r="E725" s="173" t="s">
        <v>1052</v>
      </c>
    </row>
    <row r="726" spans="1:5" x14ac:dyDescent="0.25">
      <c r="A726" s="293" t="s">
        <v>1423</v>
      </c>
      <c r="B726" s="295" t="s">
        <v>1422</v>
      </c>
      <c r="C726" s="296"/>
      <c r="D726" s="299" t="s">
        <v>40</v>
      </c>
      <c r="E726" s="170" t="s">
        <v>1051</v>
      </c>
    </row>
    <row r="727" spans="1:5" x14ac:dyDescent="0.25">
      <c r="A727" s="294"/>
      <c r="B727" s="297"/>
      <c r="C727" s="298"/>
      <c r="D727" s="300"/>
      <c r="E727" s="171" t="s">
        <v>1052</v>
      </c>
    </row>
    <row r="728" spans="1:5" x14ac:dyDescent="0.25">
      <c r="A728" s="285" t="s">
        <v>1424</v>
      </c>
      <c r="B728" s="287" t="s">
        <v>1422</v>
      </c>
      <c r="C728" s="288"/>
      <c r="D728" s="291" t="s">
        <v>40</v>
      </c>
      <c r="E728" s="172" t="s">
        <v>1051</v>
      </c>
    </row>
    <row r="729" spans="1:5" x14ac:dyDescent="0.25">
      <c r="A729" s="286"/>
      <c r="B729" s="289"/>
      <c r="C729" s="290"/>
      <c r="D729" s="292"/>
      <c r="E729" s="173" t="s">
        <v>1052</v>
      </c>
    </row>
    <row r="730" spans="1:5" x14ac:dyDescent="0.25">
      <c r="A730" s="293" t="s">
        <v>1425</v>
      </c>
      <c r="B730" s="295" t="s">
        <v>1422</v>
      </c>
      <c r="C730" s="296"/>
      <c r="D730" s="299" t="s">
        <v>40</v>
      </c>
      <c r="E730" s="170" t="s">
        <v>1051</v>
      </c>
    </row>
    <row r="731" spans="1:5" x14ac:dyDescent="0.25">
      <c r="A731" s="294"/>
      <c r="B731" s="297"/>
      <c r="C731" s="298"/>
      <c r="D731" s="300"/>
      <c r="E731" s="171" t="s">
        <v>1052</v>
      </c>
    </row>
    <row r="732" spans="1:5" x14ac:dyDescent="0.25">
      <c r="A732" s="285" t="s">
        <v>1426</v>
      </c>
      <c r="B732" s="287" t="s">
        <v>1422</v>
      </c>
      <c r="C732" s="288"/>
      <c r="D732" s="291" t="s">
        <v>40</v>
      </c>
      <c r="E732" s="172" t="s">
        <v>1051</v>
      </c>
    </row>
    <row r="733" spans="1:5" x14ac:dyDescent="0.25">
      <c r="A733" s="286"/>
      <c r="B733" s="289"/>
      <c r="C733" s="290"/>
      <c r="D733" s="292"/>
      <c r="E733" s="173" t="s">
        <v>1052</v>
      </c>
    </row>
    <row r="734" spans="1:5" x14ac:dyDescent="0.25">
      <c r="A734" s="293" t="s">
        <v>1427</v>
      </c>
      <c r="B734" s="295" t="s">
        <v>1363</v>
      </c>
      <c r="C734" s="296"/>
      <c r="D734" s="299" t="s">
        <v>40</v>
      </c>
      <c r="E734" s="170" t="s">
        <v>1051</v>
      </c>
    </row>
    <row r="735" spans="1:5" x14ac:dyDescent="0.25">
      <c r="A735" s="294"/>
      <c r="B735" s="297"/>
      <c r="C735" s="298"/>
      <c r="D735" s="300"/>
      <c r="E735" s="171" t="s">
        <v>1052</v>
      </c>
    </row>
    <row r="736" spans="1:5" x14ac:dyDescent="0.25">
      <c r="A736" s="285" t="s">
        <v>1304</v>
      </c>
      <c r="B736" s="287"/>
      <c r="C736" s="288"/>
      <c r="D736" s="291" t="s">
        <v>40</v>
      </c>
      <c r="E736" s="172" t="s">
        <v>1051</v>
      </c>
    </row>
    <row r="737" spans="1:5" x14ac:dyDescent="0.25">
      <c r="A737" s="286"/>
      <c r="B737" s="289"/>
      <c r="C737" s="290"/>
      <c r="D737" s="292"/>
      <c r="E737" s="173" t="s">
        <v>1052</v>
      </c>
    </row>
    <row r="738" spans="1:5" x14ac:dyDescent="0.25">
      <c r="A738" s="293" t="s">
        <v>1323</v>
      </c>
      <c r="B738" s="295"/>
      <c r="C738" s="296"/>
      <c r="D738" s="299" t="s">
        <v>40</v>
      </c>
      <c r="E738" s="170" t="s">
        <v>1051</v>
      </c>
    </row>
    <row r="739" spans="1:5" x14ac:dyDescent="0.25">
      <c r="A739" s="294"/>
      <c r="B739" s="297"/>
      <c r="C739" s="298"/>
      <c r="D739" s="300"/>
      <c r="E739" s="171" t="s">
        <v>1052</v>
      </c>
    </row>
    <row r="740" spans="1:5" x14ac:dyDescent="0.25">
      <c r="A740" s="285" t="s">
        <v>1329</v>
      </c>
      <c r="B740" s="287"/>
      <c r="C740" s="288"/>
      <c r="D740" s="291" t="s">
        <v>40</v>
      </c>
      <c r="E740" s="172" t="s">
        <v>1051</v>
      </c>
    </row>
    <row r="741" spans="1:5" x14ac:dyDescent="0.25">
      <c r="A741" s="286"/>
      <c r="B741" s="289"/>
      <c r="C741" s="290"/>
      <c r="D741" s="292"/>
      <c r="E741" s="173" t="s">
        <v>1052</v>
      </c>
    </row>
    <row r="742" spans="1:5" x14ac:dyDescent="0.25">
      <c r="A742" s="293" t="s">
        <v>1342</v>
      </c>
      <c r="B742" s="295"/>
      <c r="C742" s="296"/>
      <c r="D742" s="299" t="s">
        <v>40</v>
      </c>
      <c r="E742" s="170" t="s">
        <v>1051</v>
      </c>
    </row>
    <row r="743" spans="1:5" x14ac:dyDescent="0.25">
      <c r="A743" s="294"/>
      <c r="B743" s="297"/>
      <c r="C743" s="298"/>
      <c r="D743" s="300"/>
      <c r="E743" s="171" t="s">
        <v>1052</v>
      </c>
    </row>
    <row r="744" spans="1:5" x14ac:dyDescent="0.25">
      <c r="A744" s="285" t="s">
        <v>1363</v>
      </c>
      <c r="B744" s="287"/>
      <c r="C744" s="288"/>
      <c r="D744" s="291" t="s">
        <v>40</v>
      </c>
      <c r="E744" s="172" t="s">
        <v>1051</v>
      </c>
    </row>
    <row r="745" spans="1:5" x14ac:dyDescent="0.25">
      <c r="A745" s="286"/>
      <c r="B745" s="289"/>
      <c r="C745" s="290"/>
      <c r="D745" s="292"/>
      <c r="E745" s="173" t="s">
        <v>1052</v>
      </c>
    </row>
    <row r="746" spans="1:5" x14ac:dyDescent="0.25">
      <c r="A746" s="293" t="s">
        <v>1368</v>
      </c>
      <c r="B746" s="295"/>
      <c r="C746" s="296"/>
      <c r="D746" s="299" t="s">
        <v>40</v>
      </c>
      <c r="E746" s="170" t="s">
        <v>1051</v>
      </c>
    </row>
    <row r="747" spans="1:5" x14ac:dyDescent="0.25">
      <c r="A747" s="294"/>
      <c r="B747" s="297"/>
      <c r="C747" s="298"/>
      <c r="D747" s="300"/>
      <c r="E747" s="171" t="s">
        <v>1052</v>
      </c>
    </row>
    <row r="748" spans="1:5" x14ac:dyDescent="0.25">
      <c r="A748" s="285" t="s">
        <v>1375</v>
      </c>
      <c r="B748" s="287"/>
      <c r="C748" s="288"/>
      <c r="D748" s="291" t="s">
        <v>40</v>
      </c>
      <c r="E748" s="172" t="s">
        <v>1051</v>
      </c>
    </row>
    <row r="749" spans="1:5" x14ac:dyDescent="0.25">
      <c r="A749" s="286"/>
      <c r="B749" s="289"/>
      <c r="C749" s="290"/>
      <c r="D749" s="292"/>
      <c r="E749" s="173" t="s">
        <v>1052</v>
      </c>
    </row>
    <row r="750" spans="1:5" x14ac:dyDescent="0.25">
      <c r="A750" s="293" t="s">
        <v>1384</v>
      </c>
      <c r="B750" s="295"/>
      <c r="C750" s="296"/>
      <c r="D750" s="299" t="s">
        <v>40</v>
      </c>
      <c r="E750" s="170" t="s">
        <v>1051</v>
      </c>
    </row>
    <row r="751" spans="1:5" x14ac:dyDescent="0.25">
      <c r="A751" s="294"/>
      <c r="B751" s="297"/>
      <c r="C751" s="298"/>
      <c r="D751" s="300"/>
      <c r="E751" s="171" t="s">
        <v>1052</v>
      </c>
    </row>
    <row r="752" spans="1:5" x14ac:dyDescent="0.25">
      <c r="A752" s="285" t="s">
        <v>1399</v>
      </c>
      <c r="B752" s="287"/>
      <c r="C752" s="288"/>
      <c r="D752" s="291" t="s">
        <v>40</v>
      </c>
      <c r="E752" s="172" t="s">
        <v>1051</v>
      </c>
    </row>
    <row r="753" spans="1:5" x14ac:dyDescent="0.25">
      <c r="A753" s="286"/>
      <c r="B753" s="289"/>
      <c r="C753" s="290"/>
      <c r="D753" s="292"/>
      <c r="E753" s="173" t="s">
        <v>1052</v>
      </c>
    </row>
    <row r="754" spans="1:5" x14ac:dyDescent="0.25">
      <c r="A754" s="293" t="s">
        <v>1410</v>
      </c>
      <c r="B754" s="295"/>
      <c r="C754" s="296"/>
      <c r="D754" s="299" t="s">
        <v>40</v>
      </c>
      <c r="E754" s="170" t="s">
        <v>1051</v>
      </c>
    </row>
    <row r="755" spans="1:5" x14ac:dyDescent="0.25">
      <c r="A755" s="294"/>
      <c r="B755" s="297"/>
      <c r="C755" s="298"/>
      <c r="D755" s="300"/>
      <c r="E755" s="171" t="s">
        <v>1052</v>
      </c>
    </row>
    <row r="756" spans="1:5" x14ac:dyDescent="0.25">
      <c r="A756" s="285" t="s">
        <v>1415</v>
      </c>
      <c r="B756" s="287"/>
      <c r="C756" s="288"/>
      <c r="D756" s="291" t="s">
        <v>40</v>
      </c>
      <c r="E756" s="172" t="s">
        <v>1051</v>
      </c>
    </row>
    <row r="757" spans="1:5" x14ac:dyDescent="0.25">
      <c r="A757" s="286"/>
      <c r="B757" s="289"/>
      <c r="C757" s="290"/>
      <c r="D757" s="292"/>
      <c r="E757" s="173" t="s">
        <v>1052</v>
      </c>
    </row>
    <row r="758" spans="1:5" x14ac:dyDescent="0.25">
      <c r="A758" s="293" t="s">
        <v>1350</v>
      </c>
      <c r="B758" s="295"/>
      <c r="C758" s="296"/>
      <c r="D758" s="299" t="s">
        <v>40</v>
      </c>
      <c r="E758" s="170" t="s">
        <v>1051</v>
      </c>
    </row>
    <row r="759" spans="1:5" x14ac:dyDescent="0.25">
      <c r="A759" s="294"/>
      <c r="B759" s="297"/>
      <c r="C759" s="298"/>
      <c r="D759" s="300"/>
      <c r="E759" s="171" t="s">
        <v>1052</v>
      </c>
    </row>
    <row r="760" spans="1:5" x14ac:dyDescent="0.25">
      <c r="A760" s="285" t="s">
        <v>1428</v>
      </c>
      <c r="B760" s="287" t="s">
        <v>1329</v>
      </c>
      <c r="C760" s="288"/>
      <c r="D760" s="291" t="s">
        <v>40</v>
      </c>
      <c r="E760" s="172" t="s">
        <v>1051</v>
      </c>
    </row>
    <row r="761" spans="1:5" x14ac:dyDescent="0.25">
      <c r="A761" s="286"/>
      <c r="B761" s="289"/>
      <c r="C761" s="290"/>
      <c r="D761" s="292"/>
      <c r="E761" s="173" t="s">
        <v>1052</v>
      </c>
    </row>
    <row r="762" spans="1:5" x14ac:dyDescent="0.25">
      <c r="A762" s="293" t="s">
        <v>1429</v>
      </c>
      <c r="B762" s="295" t="s">
        <v>1342</v>
      </c>
      <c r="C762" s="296"/>
      <c r="D762" s="299" t="s">
        <v>40</v>
      </c>
      <c r="E762" s="170" t="s">
        <v>1051</v>
      </c>
    </row>
    <row r="763" spans="1:5" x14ac:dyDescent="0.25">
      <c r="A763" s="294"/>
      <c r="B763" s="297"/>
      <c r="C763" s="298"/>
      <c r="D763" s="300"/>
      <c r="E763" s="171" t="s">
        <v>1052</v>
      </c>
    </row>
    <row r="764" spans="1:5" x14ac:dyDescent="0.25">
      <c r="A764" s="285" t="s">
        <v>1430</v>
      </c>
      <c r="B764" s="287" t="s">
        <v>1350</v>
      </c>
      <c r="C764" s="288"/>
      <c r="D764" s="291" t="s">
        <v>40</v>
      </c>
      <c r="E764" s="172" t="s">
        <v>1051</v>
      </c>
    </row>
    <row r="765" spans="1:5" x14ac:dyDescent="0.25">
      <c r="A765" s="286"/>
      <c r="B765" s="289"/>
      <c r="C765" s="290"/>
      <c r="D765" s="292"/>
      <c r="E765" s="173" t="s">
        <v>1052</v>
      </c>
    </row>
    <row r="766" spans="1:5" x14ac:dyDescent="0.25">
      <c r="A766" s="293" t="s">
        <v>1431</v>
      </c>
      <c r="B766" s="295" t="s">
        <v>1375</v>
      </c>
      <c r="C766" s="296"/>
      <c r="D766" s="299" t="s">
        <v>40</v>
      </c>
      <c r="E766" s="170" t="s">
        <v>1051</v>
      </c>
    </row>
    <row r="767" spans="1:5" x14ac:dyDescent="0.25">
      <c r="A767" s="294"/>
      <c r="B767" s="297"/>
      <c r="C767" s="298"/>
      <c r="D767" s="300"/>
      <c r="E767" s="171" t="s">
        <v>1052</v>
      </c>
    </row>
    <row r="768" spans="1:5" x14ac:dyDescent="0.25">
      <c r="A768" s="285" t="s">
        <v>1432</v>
      </c>
      <c r="B768" s="287" t="s">
        <v>1384</v>
      </c>
      <c r="C768" s="288"/>
      <c r="D768" s="291" t="s">
        <v>40</v>
      </c>
      <c r="E768" s="172" t="s">
        <v>1051</v>
      </c>
    </row>
    <row r="769" spans="1:5" x14ac:dyDescent="0.25">
      <c r="A769" s="286"/>
      <c r="B769" s="289"/>
      <c r="C769" s="290"/>
      <c r="D769" s="292"/>
      <c r="E769" s="173" t="s">
        <v>1052</v>
      </c>
    </row>
    <row r="770" spans="1:5" x14ac:dyDescent="0.25">
      <c r="A770" s="293" t="s">
        <v>1433</v>
      </c>
      <c r="B770" s="295" t="s">
        <v>1410</v>
      </c>
      <c r="C770" s="296"/>
      <c r="D770" s="299" t="s">
        <v>40</v>
      </c>
      <c r="E770" s="170" t="s">
        <v>1051</v>
      </c>
    </row>
    <row r="771" spans="1:5" x14ac:dyDescent="0.25">
      <c r="A771" s="294"/>
      <c r="B771" s="297"/>
      <c r="C771" s="298"/>
      <c r="D771" s="300"/>
      <c r="E771" s="171" t="s">
        <v>1052</v>
      </c>
    </row>
    <row r="772" spans="1:5" x14ac:dyDescent="0.25">
      <c r="A772" s="285" t="s">
        <v>1434</v>
      </c>
      <c r="B772" s="287" t="s">
        <v>1422</v>
      </c>
      <c r="C772" s="288"/>
      <c r="D772" s="291" t="s">
        <v>40</v>
      </c>
      <c r="E772" s="172" t="s">
        <v>1051</v>
      </c>
    </row>
    <row r="773" spans="1:5" x14ac:dyDescent="0.25">
      <c r="A773" s="286"/>
      <c r="B773" s="289"/>
      <c r="C773" s="290"/>
      <c r="D773" s="292"/>
      <c r="E773" s="173" t="s">
        <v>1052</v>
      </c>
    </row>
    <row r="774" spans="1:5" x14ac:dyDescent="0.25">
      <c r="A774" s="293" t="s">
        <v>1422</v>
      </c>
      <c r="B774" s="295"/>
      <c r="C774" s="296"/>
      <c r="D774" s="299" t="s">
        <v>40</v>
      </c>
      <c r="E774" s="170" t="s">
        <v>1051</v>
      </c>
    </row>
    <row r="775" spans="1:5" x14ac:dyDescent="0.25">
      <c r="A775" s="294"/>
      <c r="B775" s="297"/>
      <c r="C775" s="298"/>
      <c r="D775" s="300"/>
      <c r="E775" s="171" t="s">
        <v>1052</v>
      </c>
    </row>
    <row r="776" spans="1:5" x14ac:dyDescent="0.25">
      <c r="A776" s="168" t="s">
        <v>1435</v>
      </c>
      <c r="B776" s="274"/>
      <c r="C776" s="275"/>
      <c r="D776" s="158" t="s">
        <v>40</v>
      </c>
      <c r="E776" s="169"/>
    </row>
    <row r="777" spans="1:5" x14ac:dyDescent="0.25">
      <c r="A777" s="293" t="s">
        <v>1436</v>
      </c>
      <c r="B777" s="295" t="s">
        <v>1304</v>
      </c>
      <c r="C777" s="296"/>
      <c r="D777" s="299" t="s">
        <v>40</v>
      </c>
      <c r="E777" s="170" t="s">
        <v>1051</v>
      </c>
    </row>
    <row r="778" spans="1:5" x14ac:dyDescent="0.25">
      <c r="A778" s="294"/>
      <c r="B778" s="297"/>
      <c r="C778" s="298"/>
      <c r="D778" s="300"/>
      <c r="E778" s="171" t="s">
        <v>1052</v>
      </c>
    </row>
    <row r="779" spans="1:5" x14ac:dyDescent="0.25">
      <c r="A779" s="285" t="s">
        <v>1437</v>
      </c>
      <c r="B779" s="287" t="s">
        <v>1422</v>
      </c>
      <c r="C779" s="288"/>
      <c r="D779" s="291" t="s">
        <v>40</v>
      </c>
      <c r="E779" s="172" t="s">
        <v>1051</v>
      </c>
    </row>
    <row r="780" spans="1:5" x14ac:dyDescent="0.25">
      <c r="A780" s="286"/>
      <c r="B780" s="289"/>
      <c r="C780" s="290"/>
      <c r="D780" s="292"/>
      <c r="E780" s="173" t="s">
        <v>1052</v>
      </c>
    </row>
    <row r="781" spans="1:5" x14ac:dyDescent="0.25">
      <c r="A781" s="293" t="s">
        <v>1438</v>
      </c>
      <c r="B781" s="295" t="s">
        <v>1402</v>
      </c>
      <c r="C781" s="296"/>
      <c r="D781" s="299" t="s">
        <v>40</v>
      </c>
      <c r="E781" s="170" t="s">
        <v>1051</v>
      </c>
    </row>
    <row r="782" spans="1:5" x14ac:dyDescent="0.25">
      <c r="A782" s="294"/>
      <c r="B782" s="297"/>
      <c r="C782" s="298"/>
      <c r="D782" s="300"/>
      <c r="E782" s="171" t="s">
        <v>1052</v>
      </c>
    </row>
    <row r="783" spans="1:5" x14ac:dyDescent="0.25">
      <c r="A783" s="285" t="s">
        <v>1439</v>
      </c>
      <c r="B783" s="287" t="s">
        <v>1422</v>
      </c>
      <c r="C783" s="288"/>
      <c r="D783" s="291" t="s">
        <v>40</v>
      </c>
      <c r="E783" s="172" t="s">
        <v>1051</v>
      </c>
    </row>
    <row r="784" spans="1:5" x14ac:dyDescent="0.25">
      <c r="A784" s="286"/>
      <c r="B784" s="289"/>
      <c r="C784" s="290"/>
      <c r="D784" s="292"/>
      <c r="E784" s="173" t="s">
        <v>1052</v>
      </c>
    </row>
    <row r="785" spans="1:5" x14ac:dyDescent="0.25">
      <c r="A785" s="293" t="s">
        <v>1440</v>
      </c>
      <c r="B785" s="295" t="s">
        <v>1342</v>
      </c>
      <c r="C785" s="296"/>
      <c r="D785" s="299" t="s">
        <v>40</v>
      </c>
      <c r="E785" s="170" t="s">
        <v>1051</v>
      </c>
    </row>
    <row r="786" spans="1:5" x14ac:dyDescent="0.25">
      <c r="A786" s="294"/>
      <c r="B786" s="297"/>
      <c r="C786" s="298"/>
      <c r="D786" s="300"/>
      <c r="E786" s="171" t="s">
        <v>1052</v>
      </c>
    </row>
    <row r="787" spans="1:5" x14ac:dyDescent="0.25">
      <c r="A787" s="285" t="s">
        <v>1441</v>
      </c>
      <c r="B787" s="287" t="s">
        <v>1342</v>
      </c>
      <c r="C787" s="288"/>
      <c r="D787" s="291" t="s">
        <v>40</v>
      </c>
      <c r="E787" s="172" t="s">
        <v>1051</v>
      </c>
    </row>
    <row r="788" spans="1:5" x14ac:dyDescent="0.25">
      <c r="A788" s="286"/>
      <c r="B788" s="289"/>
      <c r="C788" s="290"/>
      <c r="D788" s="292"/>
      <c r="E788" s="173" t="s">
        <v>1052</v>
      </c>
    </row>
    <row r="789" spans="1:5" x14ac:dyDescent="0.25">
      <c r="A789" s="293" t="s">
        <v>1402</v>
      </c>
      <c r="B789" s="295"/>
      <c r="C789" s="296"/>
      <c r="D789" s="299" t="s">
        <v>40</v>
      </c>
      <c r="E789" s="170" t="s">
        <v>1051</v>
      </c>
    </row>
    <row r="790" spans="1:5" x14ac:dyDescent="0.25">
      <c r="A790" s="294"/>
      <c r="B790" s="297"/>
      <c r="C790" s="298"/>
      <c r="D790" s="300"/>
      <c r="E790" s="171" t="s">
        <v>1052</v>
      </c>
    </row>
    <row r="791" spans="1:5" x14ac:dyDescent="0.25">
      <c r="A791" s="285" t="s">
        <v>1442</v>
      </c>
      <c r="B791" s="287"/>
      <c r="C791" s="288"/>
      <c r="D791" s="291" t="s">
        <v>41</v>
      </c>
      <c r="E791" s="172" t="s">
        <v>1051</v>
      </c>
    </row>
    <row r="792" spans="1:5" x14ac:dyDescent="0.25">
      <c r="A792" s="286"/>
      <c r="B792" s="289"/>
      <c r="C792" s="290"/>
      <c r="D792" s="292"/>
      <c r="E792" s="173" t="s">
        <v>1052</v>
      </c>
    </row>
    <row r="793" spans="1:5" x14ac:dyDescent="0.25">
      <c r="A793" s="293" t="s">
        <v>1443</v>
      </c>
      <c r="B793" s="295"/>
      <c r="C793" s="296"/>
      <c r="D793" s="299" t="s">
        <v>41</v>
      </c>
      <c r="E793" s="170" t="s">
        <v>1051</v>
      </c>
    </row>
    <row r="794" spans="1:5" x14ac:dyDescent="0.25">
      <c r="A794" s="294"/>
      <c r="B794" s="297"/>
      <c r="C794" s="298"/>
      <c r="D794" s="300"/>
      <c r="E794" s="171" t="s">
        <v>1052</v>
      </c>
    </row>
    <row r="795" spans="1:5" x14ac:dyDescent="0.25">
      <c r="A795" s="285" t="s">
        <v>1444</v>
      </c>
      <c r="B795" s="287"/>
      <c r="C795" s="288"/>
      <c r="D795" s="291" t="s">
        <v>41</v>
      </c>
      <c r="E795" s="172" t="s">
        <v>1051</v>
      </c>
    </row>
    <row r="796" spans="1:5" x14ac:dyDescent="0.25">
      <c r="A796" s="286"/>
      <c r="B796" s="289"/>
      <c r="C796" s="290"/>
      <c r="D796" s="292"/>
      <c r="E796" s="173" t="s">
        <v>1052</v>
      </c>
    </row>
    <row r="797" spans="1:5" x14ac:dyDescent="0.25">
      <c r="A797" s="293" t="s">
        <v>1445</v>
      </c>
      <c r="B797" s="295"/>
      <c r="C797" s="296"/>
      <c r="D797" s="299" t="s">
        <v>41</v>
      </c>
      <c r="E797" s="170" t="s">
        <v>1051</v>
      </c>
    </row>
    <row r="798" spans="1:5" x14ac:dyDescent="0.25">
      <c r="A798" s="294"/>
      <c r="B798" s="297"/>
      <c r="C798" s="298"/>
      <c r="D798" s="300"/>
      <c r="E798" s="171" t="s">
        <v>1052</v>
      </c>
    </row>
    <row r="799" spans="1:5" x14ac:dyDescent="0.25">
      <c r="A799" s="285" t="s">
        <v>1446</v>
      </c>
      <c r="B799" s="287"/>
      <c r="C799" s="288"/>
      <c r="D799" s="291" t="s">
        <v>41</v>
      </c>
      <c r="E799" s="172" t="s">
        <v>1051</v>
      </c>
    </row>
    <row r="800" spans="1:5" x14ac:dyDescent="0.25">
      <c r="A800" s="286"/>
      <c r="B800" s="289"/>
      <c r="C800" s="290"/>
      <c r="D800" s="292"/>
      <c r="E800" s="173" t="s">
        <v>1052</v>
      </c>
    </row>
    <row r="801" spans="1:5" x14ac:dyDescent="0.25">
      <c r="A801" s="293" t="s">
        <v>1447</v>
      </c>
      <c r="B801" s="295"/>
      <c r="C801" s="296"/>
      <c r="D801" s="299" t="s">
        <v>41</v>
      </c>
      <c r="E801" s="170" t="s">
        <v>1051</v>
      </c>
    </row>
    <row r="802" spans="1:5" x14ac:dyDescent="0.25">
      <c r="A802" s="294"/>
      <c r="B802" s="297"/>
      <c r="C802" s="298"/>
      <c r="D802" s="300"/>
      <c r="E802" s="171" t="s">
        <v>1052</v>
      </c>
    </row>
    <row r="803" spans="1:5" x14ac:dyDescent="0.25">
      <c r="A803" s="285" t="s">
        <v>1448</v>
      </c>
      <c r="B803" s="287"/>
      <c r="C803" s="288"/>
      <c r="D803" s="291" t="s">
        <v>41</v>
      </c>
      <c r="E803" s="172" t="s">
        <v>1051</v>
      </c>
    </row>
    <row r="804" spans="1:5" x14ac:dyDescent="0.25">
      <c r="A804" s="286"/>
      <c r="B804" s="289"/>
      <c r="C804" s="290"/>
      <c r="D804" s="292"/>
      <c r="E804" s="173" t="s">
        <v>1052</v>
      </c>
    </row>
    <row r="805" spans="1:5" x14ac:dyDescent="0.25">
      <c r="A805" s="293" t="s">
        <v>1449</v>
      </c>
      <c r="B805" s="295"/>
      <c r="C805" s="296"/>
      <c r="D805" s="299" t="s">
        <v>41</v>
      </c>
      <c r="E805" s="170" t="s">
        <v>1051</v>
      </c>
    </row>
    <row r="806" spans="1:5" x14ac:dyDescent="0.25">
      <c r="A806" s="294"/>
      <c r="B806" s="297"/>
      <c r="C806" s="298"/>
      <c r="D806" s="300"/>
      <c r="E806" s="171" t="s">
        <v>1052</v>
      </c>
    </row>
    <row r="807" spans="1:5" x14ac:dyDescent="0.25">
      <c r="A807" s="285" t="s">
        <v>1450</v>
      </c>
      <c r="B807" s="287"/>
      <c r="C807" s="288"/>
      <c r="D807" s="291" t="s">
        <v>41</v>
      </c>
      <c r="E807" s="172" t="s">
        <v>1051</v>
      </c>
    </row>
    <row r="808" spans="1:5" x14ac:dyDescent="0.25">
      <c r="A808" s="286"/>
      <c r="B808" s="289"/>
      <c r="C808" s="290"/>
      <c r="D808" s="292"/>
      <c r="E808" s="173" t="s">
        <v>1052</v>
      </c>
    </row>
    <row r="809" spans="1:5" x14ac:dyDescent="0.25">
      <c r="A809" s="293" t="s">
        <v>1451</v>
      </c>
      <c r="B809" s="295"/>
      <c r="C809" s="296"/>
      <c r="D809" s="299" t="s">
        <v>41</v>
      </c>
      <c r="E809" s="170" t="s">
        <v>1051</v>
      </c>
    </row>
    <row r="810" spans="1:5" x14ac:dyDescent="0.25">
      <c r="A810" s="294"/>
      <c r="B810" s="297"/>
      <c r="C810" s="298"/>
      <c r="D810" s="300"/>
      <c r="E810" s="171" t="s">
        <v>1052</v>
      </c>
    </row>
    <row r="811" spans="1:5" x14ac:dyDescent="0.25">
      <c r="A811" s="285" t="s">
        <v>1452</v>
      </c>
      <c r="B811" s="287"/>
      <c r="C811" s="288"/>
      <c r="D811" s="291" t="s">
        <v>41</v>
      </c>
      <c r="E811" s="172" t="s">
        <v>1051</v>
      </c>
    </row>
    <row r="812" spans="1:5" x14ac:dyDescent="0.25">
      <c r="A812" s="286"/>
      <c r="B812" s="289"/>
      <c r="C812" s="290"/>
      <c r="D812" s="292"/>
      <c r="E812" s="173" t="s">
        <v>1052</v>
      </c>
    </row>
    <row r="813" spans="1:5" x14ac:dyDescent="0.25">
      <c r="A813" s="293" t="s">
        <v>1453</v>
      </c>
      <c r="B813" s="295"/>
      <c r="C813" s="296"/>
      <c r="D813" s="299" t="s">
        <v>41</v>
      </c>
      <c r="E813" s="170" t="s">
        <v>1051</v>
      </c>
    </row>
    <row r="814" spans="1:5" x14ac:dyDescent="0.25">
      <c r="A814" s="294"/>
      <c r="B814" s="297"/>
      <c r="C814" s="298"/>
      <c r="D814" s="300"/>
      <c r="E814" s="171" t="s">
        <v>1052</v>
      </c>
    </row>
    <row r="815" spans="1:5" x14ac:dyDescent="0.25">
      <c r="A815" s="285" t="s">
        <v>1454</v>
      </c>
      <c r="B815" s="287"/>
      <c r="C815" s="288"/>
      <c r="D815" s="291" t="s">
        <v>41</v>
      </c>
      <c r="E815" s="172" t="s">
        <v>1051</v>
      </c>
    </row>
    <row r="816" spans="1:5" x14ac:dyDescent="0.25">
      <c r="A816" s="286"/>
      <c r="B816" s="289"/>
      <c r="C816" s="290"/>
      <c r="D816" s="292"/>
      <c r="E816" s="173" t="s">
        <v>1052</v>
      </c>
    </row>
    <row r="817" spans="1:5" x14ac:dyDescent="0.25">
      <c r="A817" s="293" t="s">
        <v>1455</v>
      </c>
      <c r="B817" s="295"/>
      <c r="C817" s="296"/>
      <c r="D817" s="299" t="s">
        <v>41</v>
      </c>
      <c r="E817" s="170" t="s">
        <v>1051</v>
      </c>
    </row>
    <row r="818" spans="1:5" x14ac:dyDescent="0.25">
      <c r="A818" s="294"/>
      <c r="B818" s="297"/>
      <c r="C818" s="298"/>
      <c r="D818" s="300"/>
      <c r="E818" s="171" t="s">
        <v>1052</v>
      </c>
    </row>
    <row r="819" spans="1:5" x14ac:dyDescent="0.25">
      <c r="A819" s="285" t="s">
        <v>1456</v>
      </c>
      <c r="B819" s="287"/>
      <c r="C819" s="288"/>
      <c r="D819" s="291" t="s">
        <v>41</v>
      </c>
      <c r="E819" s="172" t="s">
        <v>1051</v>
      </c>
    </row>
    <row r="820" spans="1:5" x14ac:dyDescent="0.25">
      <c r="A820" s="286"/>
      <c r="B820" s="289"/>
      <c r="C820" s="290"/>
      <c r="D820" s="292"/>
      <c r="E820" s="173" t="s">
        <v>1052</v>
      </c>
    </row>
    <row r="821" spans="1:5" x14ac:dyDescent="0.25">
      <c r="A821" s="293" t="s">
        <v>1457</v>
      </c>
      <c r="B821" s="295"/>
      <c r="C821" s="296"/>
      <c r="D821" s="299" t="s">
        <v>41</v>
      </c>
      <c r="E821" s="170" t="s">
        <v>1051</v>
      </c>
    </row>
    <row r="822" spans="1:5" x14ac:dyDescent="0.25">
      <c r="A822" s="294"/>
      <c r="B822" s="297"/>
      <c r="C822" s="298"/>
      <c r="D822" s="300"/>
      <c r="E822" s="171" t="s">
        <v>1052</v>
      </c>
    </row>
    <row r="823" spans="1:5" x14ac:dyDescent="0.25">
      <c r="A823" s="285" t="s">
        <v>1458</v>
      </c>
      <c r="B823" s="287"/>
      <c r="C823" s="288"/>
      <c r="D823" s="291" t="s">
        <v>41</v>
      </c>
      <c r="E823" s="172" t="s">
        <v>1051</v>
      </c>
    </row>
    <row r="824" spans="1:5" x14ac:dyDescent="0.25">
      <c r="A824" s="286"/>
      <c r="B824" s="289"/>
      <c r="C824" s="290"/>
      <c r="D824" s="292"/>
      <c r="E824" s="173" t="s">
        <v>1052</v>
      </c>
    </row>
    <row r="825" spans="1:5" x14ac:dyDescent="0.25">
      <c r="A825" s="293" t="s">
        <v>1459</v>
      </c>
      <c r="B825" s="295"/>
      <c r="C825" s="296"/>
      <c r="D825" s="299" t="s">
        <v>41</v>
      </c>
      <c r="E825" s="170" t="s">
        <v>1051</v>
      </c>
    </row>
    <row r="826" spans="1:5" x14ac:dyDescent="0.25">
      <c r="A826" s="294"/>
      <c r="B826" s="297"/>
      <c r="C826" s="298"/>
      <c r="D826" s="300"/>
      <c r="E826" s="171" t="s">
        <v>1052</v>
      </c>
    </row>
    <row r="827" spans="1:5" x14ac:dyDescent="0.25">
      <c r="A827" s="285" t="s">
        <v>1460</v>
      </c>
      <c r="B827" s="287" t="s">
        <v>1461</v>
      </c>
      <c r="C827" s="288"/>
      <c r="D827" s="291" t="s">
        <v>41</v>
      </c>
      <c r="E827" s="172" t="s">
        <v>1051</v>
      </c>
    </row>
    <row r="828" spans="1:5" x14ac:dyDescent="0.25">
      <c r="A828" s="286"/>
      <c r="B828" s="289"/>
      <c r="C828" s="290"/>
      <c r="D828" s="292"/>
      <c r="E828" s="173" t="s">
        <v>1052</v>
      </c>
    </row>
    <row r="829" spans="1:5" x14ac:dyDescent="0.25">
      <c r="A829" s="293" t="s">
        <v>1462</v>
      </c>
      <c r="B829" s="295" t="s">
        <v>1461</v>
      </c>
      <c r="C829" s="296"/>
      <c r="D829" s="299" t="s">
        <v>41</v>
      </c>
      <c r="E829" s="170" t="s">
        <v>1051</v>
      </c>
    </row>
    <row r="830" spans="1:5" x14ac:dyDescent="0.25">
      <c r="A830" s="294"/>
      <c r="B830" s="297"/>
      <c r="C830" s="298"/>
      <c r="D830" s="300"/>
      <c r="E830" s="171" t="s">
        <v>1052</v>
      </c>
    </row>
    <row r="831" spans="1:5" x14ac:dyDescent="0.25">
      <c r="A831" s="285" t="s">
        <v>1463</v>
      </c>
      <c r="B831" s="287" t="s">
        <v>1461</v>
      </c>
      <c r="C831" s="288"/>
      <c r="D831" s="291" t="s">
        <v>41</v>
      </c>
      <c r="E831" s="172" t="s">
        <v>1051</v>
      </c>
    </row>
    <row r="832" spans="1:5" x14ac:dyDescent="0.25">
      <c r="A832" s="286"/>
      <c r="B832" s="289"/>
      <c r="C832" s="290"/>
      <c r="D832" s="292"/>
      <c r="E832" s="173" t="s">
        <v>1052</v>
      </c>
    </row>
    <row r="833" spans="1:5" x14ac:dyDescent="0.25">
      <c r="A833" s="293" t="s">
        <v>1464</v>
      </c>
      <c r="B833" s="295" t="s">
        <v>1461</v>
      </c>
      <c r="C833" s="296"/>
      <c r="D833" s="299" t="s">
        <v>41</v>
      </c>
      <c r="E833" s="170" t="s">
        <v>1051</v>
      </c>
    </row>
    <row r="834" spans="1:5" x14ac:dyDescent="0.25">
      <c r="A834" s="294"/>
      <c r="B834" s="297"/>
      <c r="C834" s="298"/>
      <c r="D834" s="300"/>
      <c r="E834" s="171" t="s">
        <v>1052</v>
      </c>
    </row>
    <row r="835" spans="1:5" x14ac:dyDescent="0.25">
      <c r="A835" s="285" t="s">
        <v>1465</v>
      </c>
      <c r="B835" s="287" t="s">
        <v>1461</v>
      </c>
      <c r="C835" s="288"/>
      <c r="D835" s="291" t="s">
        <v>41</v>
      </c>
      <c r="E835" s="172" t="s">
        <v>1051</v>
      </c>
    </row>
    <row r="836" spans="1:5" x14ac:dyDescent="0.25">
      <c r="A836" s="286"/>
      <c r="B836" s="289"/>
      <c r="C836" s="290"/>
      <c r="D836" s="292"/>
      <c r="E836" s="173" t="s">
        <v>1052</v>
      </c>
    </row>
    <row r="837" spans="1:5" x14ac:dyDescent="0.25">
      <c r="A837" s="293" t="s">
        <v>1466</v>
      </c>
      <c r="B837" s="295" t="s">
        <v>1461</v>
      </c>
      <c r="C837" s="296"/>
      <c r="D837" s="299" t="s">
        <v>41</v>
      </c>
      <c r="E837" s="170" t="s">
        <v>1051</v>
      </c>
    </row>
    <row r="838" spans="1:5" x14ac:dyDescent="0.25">
      <c r="A838" s="294"/>
      <c r="B838" s="297"/>
      <c r="C838" s="298"/>
      <c r="D838" s="300"/>
      <c r="E838" s="171" t="s">
        <v>1052</v>
      </c>
    </row>
    <row r="839" spans="1:5" x14ac:dyDescent="0.25">
      <c r="A839" s="285" t="s">
        <v>1467</v>
      </c>
      <c r="B839" s="287" t="s">
        <v>1461</v>
      </c>
      <c r="C839" s="288"/>
      <c r="D839" s="291" t="s">
        <v>41</v>
      </c>
      <c r="E839" s="172" t="s">
        <v>1051</v>
      </c>
    </row>
    <row r="840" spans="1:5" x14ac:dyDescent="0.25">
      <c r="A840" s="286"/>
      <c r="B840" s="289"/>
      <c r="C840" s="290"/>
      <c r="D840" s="292"/>
      <c r="E840" s="173" t="s">
        <v>1052</v>
      </c>
    </row>
    <row r="841" spans="1:5" x14ac:dyDescent="0.25">
      <c r="A841" s="293" t="s">
        <v>1468</v>
      </c>
      <c r="B841" s="295" t="s">
        <v>1461</v>
      </c>
      <c r="C841" s="296"/>
      <c r="D841" s="299" t="s">
        <v>41</v>
      </c>
      <c r="E841" s="170" t="s">
        <v>1051</v>
      </c>
    </row>
    <row r="842" spans="1:5" x14ac:dyDescent="0.25">
      <c r="A842" s="294"/>
      <c r="B842" s="297"/>
      <c r="C842" s="298"/>
      <c r="D842" s="300"/>
      <c r="E842" s="171" t="s">
        <v>1052</v>
      </c>
    </row>
    <row r="843" spans="1:5" x14ac:dyDescent="0.25">
      <c r="A843" s="285" t="s">
        <v>1469</v>
      </c>
      <c r="B843" s="287" t="s">
        <v>1461</v>
      </c>
      <c r="C843" s="288"/>
      <c r="D843" s="291" t="s">
        <v>41</v>
      </c>
      <c r="E843" s="172" t="s">
        <v>1051</v>
      </c>
    </row>
    <row r="844" spans="1:5" x14ac:dyDescent="0.25">
      <c r="A844" s="286"/>
      <c r="B844" s="289"/>
      <c r="C844" s="290"/>
      <c r="D844" s="292"/>
      <c r="E844" s="173" t="s">
        <v>1052</v>
      </c>
    </row>
    <row r="845" spans="1:5" x14ac:dyDescent="0.25">
      <c r="A845" s="293" t="s">
        <v>1470</v>
      </c>
      <c r="B845" s="295" t="s">
        <v>1461</v>
      </c>
      <c r="C845" s="296"/>
      <c r="D845" s="299" t="s">
        <v>41</v>
      </c>
      <c r="E845" s="170" t="s">
        <v>1051</v>
      </c>
    </row>
    <row r="846" spans="1:5" x14ac:dyDescent="0.25">
      <c r="A846" s="294"/>
      <c r="B846" s="297"/>
      <c r="C846" s="298"/>
      <c r="D846" s="300"/>
      <c r="E846" s="171" t="s">
        <v>1052</v>
      </c>
    </row>
    <row r="847" spans="1:5" x14ac:dyDescent="0.25">
      <c r="A847" s="285" t="s">
        <v>1471</v>
      </c>
      <c r="B847" s="287" t="s">
        <v>1461</v>
      </c>
      <c r="C847" s="288"/>
      <c r="D847" s="291" t="s">
        <v>41</v>
      </c>
      <c r="E847" s="172" t="s">
        <v>1051</v>
      </c>
    </row>
    <row r="848" spans="1:5" x14ac:dyDescent="0.25">
      <c r="A848" s="286"/>
      <c r="B848" s="289"/>
      <c r="C848" s="290"/>
      <c r="D848" s="292"/>
      <c r="E848" s="173" t="s">
        <v>1052</v>
      </c>
    </row>
    <row r="849" spans="1:5" x14ac:dyDescent="0.25">
      <c r="A849" s="293" t="s">
        <v>1472</v>
      </c>
      <c r="B849" s="295" t="s">
        <v>1461</v>
      </c>
      <c r="C849" s="296"/>
      <c r="D849" s="299" t="s">
        <v>41</v>
      </c>
      <c r="E849" s="170" t="s">
        <v>1051</v>
      </c>
    </row>
    <row r="850" spans="1:5" x14ac:dyDescent="0.25">
      <c r="A850" s="294"/>
      <c r="B850" s="297"/>
      <c r="C850" s="298"/>
      <c r="D850" s="300"/>
      <c r="E850" s="171" t="s">
        <v>1052</v>
      </c>
    </row>
    <row r="851" spans="1:5" x14ac:dyDescent="0.25">
      <c r="A851" s="285" t="s">
        <v>1170</v>
      </c>
      <c r="B851" s="287" t="s">
        <v>1461</v>
      </c>
      <c r="C851" s="288"/>
      <c r="D851" s="291" t="s">
        <v>41</v>
      </c>
      <c r="E851" s="172" t="s">
        <v>1051</v>
      </c>
    </row>
    <row r="852" spans="1:5" x14ac:dyDescent="0.25">
      <c r="A852" s="286"/>
      <c r="B852" s="289"/>
      <c r="C852" s="290"/>
      <c r="D852" s="292"/>
      <c r="E852" s="173" t="s">
        <v>1052</v>
      </c>
    </row>
    <row r="853" spans="1:5" x14ac:dyDescent="0.25">
      <c r="A853" s="293" t="s">
        <v>1473</v>
      </c>
      <c r="B853" s="295" t="s">
        <v>1461</v>
      </c>
      <c r="C853" s="296"/>
      <c r="D853" s="299" t="s">
        <v>41</v>
      </c>
      <c r="E853" s="170" t="s">
        <v>1051</v>
      </c>
    </row>
    <row r="854" spans="1:5" x14ac:dyDescent="0.25">
      <c r="A854" s="294"/>
      <c r="B854" s="297"/>
      <c r="C854" s="298"/>
      <c r="D854" s="300"/>
      <c r="E854" s="171" t="s">
        <v>1052</v>
      </c>
    </row>
    <row r="855" spans="1:5" x14ac:dyDescent="0.25">
      <c r="A855" s="285" t="s">
        <v>1474</v>
      </c>
      <c r="B855" s="287" t="s">
        <v>1461</v>
      </c>
      <c r="C855" s="288"/>
      <c r="D855" s="291" t="s">
        <v>41</v>
      </c>
      <c r="E855" s="172" t="s">
        <v>1051</v>
      </c>
    </row>
    <row r="856" spans="1:5" x14ac:dyDescent="0.25">
      <c r="A856" s="286"/>
      <c r="B856" s="289"/>
      <c r="C856" s="290"/>
      <c r="D856" s="292"/>
      <c r="E856" s="173" t="s">
        <v>1052</v>
      </c>
    </row>
    <row r="857" spans="1:5" x14ac:dyDescent="0.25">
      <c r="A857" s="293" t="s">
        <v>1475</v>
      </c>
      <c r="B857" s="295" t="s">
        <v>1461</v>
      </c>
      <c r="C857" s="296"/>
      <c r="D857" s="299" t="s">
        <v>41</v>
      </c>
      <c r="E857" s="170" t="s">
        <v>1051</v>
      </c>
    </row>
    <row r="858" spans="1:5" x14ac:dyDescent="0.25">
      <c r="A858" s="294"/>
      <c r="B858" s="297"/>
      <c r="C858" s="298"/>
      <c r="D858" s="300"/>
      <c r="E858" s="171" t="s">
        <v>1052</v>
      </c>
    </row>
    <row r="859" spans="1:5" x14ac:dyDescent="0.25">
      <c r="A859" s="285" t="s">
        <v>1476</v>
      </c>
      <c r="B859" s="287" t="s">
        <v>1461</v>
      </c>
      <c r="C859" s="288"/>
      <c r="D859" s="291" t="s">
        <v>41</v>
      </c>
      <c r="E859" s="172" t="s">
        <v>1051</v>
      </c>
    </row>
    <row r="860" spans="1:5" x14ac:dyDescent="0.25">
      <c r="A860" s="286"/>
      <c r="B860" s="289"/>
      <c r="C860" s="290"/>
      <c r="D860" s="292"/>
      <c r="E860" s="173" t="s">
        <v>1052</v>
      </c>
    </row>
    <row r="861" spans="1:5" x14ac:dyDescent="0.25">
      <c r="A861" s="293" t="s">
        <v>1477</v>
      </c>
      <c r="B861" s="295" t="s">
        <v>1461</v>
      </c>
      <c r="C861" s="296"/>
      <c r="D861" s="299" t="s">
        <v>41</v>
      </c>
      <c r="E861" s="170" t="s">
        <v>1051</v>
      </c>
    </row>
    <row r="862" spans="1:5" x14ac:dyDescent="0.25">
      <c r="A862" s="294"/>
      <c r="B862" s="297"/>
      <c r="C862" s="298"/>
      <c r="D862" s="300"/>
      <c r="E862" s="171" t="s">
        <v>1052</v>
      </c>
    </row>
    <row r="863" spans="1:5" x14ac:dyDescent="0.25">
      <c r="A863" s="285" t="s">
        <v>1478</v>
      </c>
      <c r="B863" s="287" t="s">
        <v>1461</v>
      </c>
      <c r="C863" s="288"/>
      <c r="D863" s="291" t="s">
        <v>41</v>
      </c>
      <c r="E863" s="172" t="s">
        <v>1051</v>
      </c>
    </row>
    <row r="864" spans="1:5" x14ac:dyDescent="0.25">
      <c r="A864" s="286"/>
      <c r="B864" s="289"/>
      <c r="C864" s="290"/>
      <c r="D864" s="292"/>
      <c r="E864" s="173" t="s">
        <v>1052</v>
      </c>
    </row>
    <row r="865" spans="1:5" x14ac:dyDescent="0.25">
      <c r="A865" s="293" t="s">
        <v>1479</v>
      </c>
      <c r="B865" s="295" t="s">
        <v>1461</v>
      </c>
      <c r="C865" s="296"/>
      <c r="D865" s="299" t="s">
        <v>41</v>
      </c>
      <c r="E865" s="170" t="s">
        <v>1051</v>
      </c>
    </row>
    <row r="866" spans="1:5" x14ac:dyDescent="0.25">
      <c r="A866" s="294"/>
      <c r="B866" s="297"/>
      <c r="C866" s="298"/>
      <c r="D866" s="300"/>
      <c r="E866" s="171" t="s">
        <v>1052</v>
      </c>
    </row>
    <row r="867" spans="1:5" x14ac:dyDescent="0.25">
      <c r="A867" s="285" t="s">
        <v>1480</v>
      </c>
      <c r="B867" s="287" t="s">
        <v>1461</v>
      </c>
      <c r="C867" s="288"/>
      <c r="D867" s="291" t="s">
        <v>41</v>
      </c>
      <c r="E867" s="172" t="s">
        <v>1051</v>
      </c>
    </row>
    <row r="868" spans="1:5" x14ac:dyDescent="0.25">
      <c r="A868" s="286"/>
      <c r="B868" s="289"/>
      <c r="C868" s="290"/>
      <c r="D868" s="292"/>
      <c r="E868" s="173" t="s">
        <v>1052</v>
      </c>
    </row>
    <row r="869" spans="1:5" x14ac:dyDescent="0.25">
      <c r="A869" s="293" t="s">
        <v>1481</v>
      </c>
      <c r="B869" s="295" t="s">
        <v>1461</v>
      </c>
      <c r="C869" s="296"/>
      <c r="D869" s="299" t="s">
        <v>41</v>
      </c>
      <c r="E869" s="170" t="s">
        <v>1051</v>
      </c>
    </row>
    <row r="870" spans="1:5" x14ac:dyDescent="0.25">
      <c r="A870" s="294"/>
      <c r="B870" s="297"/>
      <c r="C870" s="298"/>
      <c r="D870" s="300"/>
      <c r="E870" s="171" t="s">
        <v>1052</v>
      </c>
    </row>
    <row r="871" spans="1:5" x14ac:dyDescent="0.25">
      <c r="A871" s="285" t="s">
        <v>1482</v>
      </c>
      <c r="B871" s="287" t="s">
        <v>1483</v>
      </c>
      <c r="C871" s="288"/>
      <c r="D871" s="291" t="s">
        <v>41</v>
      </c>
      <c r="E871" s="172" t="s">
        <v>1051</v>
      </c>
    </row>
    <row r="872" spans="1:5" x14ac:dyDescent="0.25">
      <c r="A872" s="286"/>
      <c r="B872" s="289"/>
      <c r="C872" s="290"/>
      <c r="D872" s="292"/>
      <c r="E872" s="173" t="s">
        <v>1052</v>
      </c>
    </row>
    <row r="873" spans="1:5" x14ac:dyDescent="0.25">
      <c r="A873" s="293" t="s">
        <v>1484</v>
      </c>
      <c r="B873" s="295" t="s">
        <v>1483</v>
      </c>
      <c r="C873" s="296"/>
      <c r="D873" s="299" t="s">
        <v>41</v>
      </c>
      <c r="E873" s="170" t="s">
        <v>1051</v>
      </c>
    </row>
    <row r="874" spans="1:5" x14ac:dyDescent="0.25">
      <c r="A874" s="294"/>
      <c r="B874" s="297"/>
      <c r="C874" s="298"/>
      <c r="D874" s="300"/>
      <c r="E874" s="171" t="s">
        <v>1052</v>
      </c>
    </row>
    <row r="875" spans="1:5" x14ac:dyDescent="0.25">
      <c r="A875" s="285" t="s">
        <v>1485</v>
      </c>
      <c r="B875" s="287" t="s">
        <v>1483</v>
      </c>
      <c r="C875" s="288"/>
      <c r="D875" s="291" t="s">
        <v>41</v>
      </c>
      <c r="E875" s="172" t="s">
        <v>1051</v>
      </c>
    </row>
    <row r="876" spans="1:5" x14ac:dyDescent="0.25">
      <c r="A876" s="286"/>
      <c r="B876" s="289"/>
      <c r="C876" s="290"/>
      <c r="D876" s="292"/>
      <c r="E876" s="173" t="s">
        <v>1052</v>
      </c>
    </row>
    <row r="877" spans="1:5" x14ac:dyDescent="0.25">
      <c r="A877" s="293" t="s">
        <v>1486</v>
      </c>
      <c r="B877" s="295" t="s">
        <v>1483</v>
      </c>
      <c r="C877" s="296"/>
      <c r="D877" s="299" t="s">
        <v>41</v>
      </c>
      <c r="E877" s="170" t="s">
        <v>1051</v>
      </c>
    </row>
    <row r="878" spans="1:5" x14ac:dyDescent="0.25">
      <c r="A878" s="294"/>
      <c r="B878" s="297"/>
      <c r="C878" s="298"/>
      <c r="D878" s="300"/>
      <c r="E878" s="171" t="s">
        <v>1052</v>
      </c>
    </row>
    <row r="879" spans="1:5" x14ac:dyDescent="0.25">
      <c r="A879" s="285" t="s">
        <v>1487</v>
      </c>
      <c r="B879" s="287" t="s">
        <v>1483</v>
      </c>
      <c r="C879" s="288"/>
      <c r="D879" s="291" t="s">
        <v>41</v>
      </c>
      <c r="E879" s="172" t="s">
        <v>1051</v>
      </c>
    </row>
    <row r="880" spans="1:5" x14ac:dyDescent="0.25">
      <c r="A880" s="286"/>
      <c r="B880" s="289"/>
      <c r="C880" s="290"/>
      <c r="D880" s="292"/>
      <c r="E880" s="173" t="s">
        <v>1052</v>
      </c>
    </row>
    <row r="881" spans="1:5" x14ac:dyDescent="0.25">
      <c r="A881" s="293" t="s">
        <v>1488</v>
      </c>
      <c r="B881" s="295" t="s">
        <v>1489</v>
      </c>
      <c r="C881" s="296"/>
      <c r="D881" s="299" t="s">
        <v>41</v>
      </c>
      <c r="E881" s="170" t="s">
        <v>1051</v>
      </c>
    </row>
    <row r="882" spans="1:5" x14ac:dyDescent="0.25">
      <c r="A882" s="294"/>
      <c r="B882" s="297"/>
      <c r="C882" s="298"/>
      <c r="D882" s="300"/>
      <c r="E882" s="171" t="s">
        <v>1052</v>
      </c>
    </row>
    <row r="883" spans="1:5" x14ac:dyDescent="0.25">
      <c r="A883" s="285" t="s">
        <v>1490</v>
      </c>
      <c r="B883" s="287" t="s">
        <v>1489</v>
      </c>
      <c r="C883" s="288"/>
      <c r="D883" s="291" t="s">
        <v>41</v>
      </c>
      <c r="E883" s="172" t="s">
        <v>1051</v>
      </c>
    </row>
    <row r="884" spans="1:5" x14ac:dyDescent="0.25">
      <c r="A884" s="286"/>
      <c r="B884" s="289"/>
      <c r="C884" s="290"/>
      <c r="D884" s="292"/>
      <c r="E884" s="173" t="s">
        <v>1052</v>
      </c>
    </row>
    <row r="885" spans="1:5" x14ac:dyDescent="0.25">
      <c r="A885" s="293" t="s">
        <v>1491</v>
      </c>
      <c r="B885" s="295" t="s">
        <v>1489</v>
      </c>
      <c r="C885" s="296"/>
      <c r="D885" s="299" t="s">
        <v>41</v>
      </c>
      <c r="E885" s="170" t="s">
        <v>1051</v>
      </c>
    </row>
    <row r="886" spans="1:5" x14ac:dyDescent="0.25">
      <c r="A886" s="294"/>
      <c r="B886" s="297"/>
      <c r="C886" s="298"/>
      <c r="D886" s="300"/>
      <c r="E886" s="171" t="s">
        <v>1052</v>
      </c>
    </row>
    <row r="887" spans="1:5" x14ac:dyDescent="0.25">
      <c r="A887" s="285" t="s">
        <v>1492</v>
      </c>
      <c r="B887" s="287" t="s">
        <v>1489</v>
      </c>
      <c r="C887" s="288"/>
      <c r="D887" s="291" t="s">
        <v>41</v>
      </c>
      <c r="E887" s="172" t="s">
        <v>1051</v>
      </c>
    </row>
    <row r="888" spans="1:5" x14ac:dyDescent="0.25">
      <c r="A888" s="286"/>
      <c r="B888" s="289"/>
      <c r="C888" s="290"/>
      <c r="D888" s="292"/>
      <c r="E888" s="173" t="s">
        <v>1052</v>
      </c>
    </row>
    <row r="889" spans="1:5" x14ac:dyDescent="0.25">
      <c r="A889" s="293" t="s">
        <v>1493</v>
      </c>
      <c r="B889" s="295" t="s">
        <v>1494</v>
      </c>
      <c r="C889" s="296"/>
      <c r="D889" s="299" t="s">
        <v>41</v>
      </c>
      <c r="E889" s="170" t="s">
        <v>1051</v>
      </c>
    </row>
    <row r="890" spans="1:5" x14ac:dyDescent="0.25">
      <c r="A890" s="294"/>
      <c r="B890" s="297"/>
      <c r="C890" s="298"/>
      <c r="D890" s="300"/>
      <c r="E890" s="171" t="s">
        <v>1052</v>
      </c>
    </row>
    <row r="891" spans="1:5" x14ac:dyDescent="0.25">
      <c r="A891" s="285" t="s">
        <v>1495</v>
      </c>
      <c r="B891" s="287" t="s">
        <v>1494</v>
      </c>
      <c r="C891" s="288"/>
      <c r="D891" s="291" t="s">
        <v>41</v>
      </c>
      <c r="E891" s="172" t="s">
        <v>1051</v>
      </c>
    </row>
    <row r="892" spans="1:5" x14ac:dyDescent="0.25">
      <c r="A892" s="286"/>
      <c r="B892" s="289"/>
      <c r="C892" s="290"/>
      <c r="D892" s="292"/>
      <c r="E892" s="173" t="s">
        <v>1052</v>
      </c>
    </row>
    <row r="893" spans="1:5" x14ac:dyDescent="0.25">
      <c r="A893" s="293" t="s">
        <v>1496</v>
      </c>
      <c r="B893" s="295" t="s">
        <v>1494</v>
      </c>
      <c r="C893" s="296"/>
      <c r="D893" s="299" t="s">
        <v>41</v>
      </c>
      <c r="E893" s="170" t="s">
        <v>1051</v>
      </c>
    </row>
    <row r="894" spans="1:5" x14ac:dyDescent="0.25">
      <c r="A894" s="294"/>
      <c r="B894" s="297"/>
      <c r="C894" s="298"/>
      <c r="D894" s="300"/>
      <c r="E894" s="171" t="s">
        <v>1052</v>
      </c>
    </row>
    <row r="895" spans="1:5" x14ac:dyDescent="0.25">
      <c r="A895" s="285" t="s">
        <v>1497</v>
      </c>
      <c r="B895" s="287" t="s">
        <v>1494</v>
      </c>
      <c r="C895" s="288"/>
      <c r="D895" s="291" t="s">
        <v>41</v>
      </c>
      <c r="E895" s="172" t="s">
        <v>1051</v>
      </c>
    </row>
    <row r="896" spans="1:5" x14ac:dyDescent="0.25">
      <c r="A896" s="286"/>
      <c r="B896" s="289"/>
      <c r="C896" s="290"/>
      <c r="D896" s="292"/>
      <c r="E896" s="173" t="s">
        <v>1052</v>
      </c>
    </row>
    <row r="897" spans="1:5" x14ac:dyDescent="0.25">
      <c r="A897" s="293" t="s">
        <v>1498</v>
      </c>
      <c r="B897" s="295" t="s">
        <v>1494</v>
      </c>
      <c r="C897" s="296"/>
      <c r="D897" s="299" t="s">
        <v>41</v>
      </c>
      <c r="E897" s="170" t="s">
        <v>1051</v>
      </c>
    </row>
    <row r="898" spans="1:5" x14ac:dyDescent="0.25">
      <c r="A898" s="294"/>
      <c r="B898" s="297"/>
      <c r="C898" s="298"/>
      <c r="D898" s="300"/>
      <c r="E898" s="171" t="s">
        <v>1052</v>
      </c>
    </row>
    <row r="899" spans="1:5" x14ac:dyDescent="0.25">
      <c r="A899" s="285" t="s">
        <v>1499</v>
      </c>
      <c r="B899" s="287" t="s">
        <v>1494</v>
      </c>
      <c r="C899" s="288"/>
      <c r="D899" s="291" t="s">
        <v>41</v>
      </c>
      <c r="E899" s="172" t="s">
        <v>1051</v>
      </c>
    </row>
    <row r="900" spans="1:5" x14ac:dyDescent="0.25">
      <c r="A900" s="286"/>
      <c r="B900" s="289"/>
      <c r="C900" s="290"/>
      <c r="D900" s="292"/>
      <c r="E900" s="173" t="s">
        <v>1052</v>
      </c>
    </row>
    <row r="901" spans="1:5" x14ac:dyDescent="0.25">
      <c r="A901" s="293" t="s">
        <v>1500</v>
      </c>
      <c r="B901" s="295" t="s">
        <v>1494</v>
      </c>
      <c r="C901" s="296"/>
      <c r="D901" s="299" t="s">
        <v>41</v>
      </c>
      <c r="E901" s="170" t="s">
        <v>1051</v>
      </c>
    </row>
    <row r="902" spans="1:5" x14ac:dyDescent="0.25">
      <c r="A902" s="294"/>
      <c r="B902" s="297"/>
      <c r="C902" s="298"/>
      <c r="D902" s="300"/>
      <c r="E902" s="171" t="s">
        <v>1052</v>
      </c>
    </row>
    <row r="903" spans="1:5" x14ac:dyDescent="0.25">
      <c r="A903" s="285" t="s">
        <v>1160</v>
      </c>
      <c r="B903" s="287" t="s">
        <v>1494</v>
      </c>
      <c r="C903" s="288"/>
      <c r="D903" s="291" t="s">
        <v>41</v>
      </c>
      <c r="E903" s="172" t="s">
        <v>1051</v>
      </c>
    </row>
    <row r="904" spans="1:5" x14ac:dyDescent="0.25">
      <c r="A904" s="286"/>
      <c r="B904" s="289"/>
      <c r="C904" s="290"/>
      <c r="D904" s="292"/>
      <c r="E904" s="173" t="s">
        <v>1052</v>
      </c>
    </row>
    <row r="905" spans="1:5" x14ac:dyDescent="0.25">
      <c r="A905" s="293" t="s">
        <v>1501</v>
      </c>
      <c r="B905" s="295" t="s">
        <v>1494</v>
      </c>
      <c r="C905" s="296"/>
      <c r="D905" s="299" t="s">
        <v>41</v>
      </c>
      <c r="E905" s="170" t="s">
        <v>1051</v>
      </c>
    </row>
    <row r="906" spans="1:5" x14ac:dyDescent="0.25">
      <c r="A906" s="294"/>
      <c r="B906" s="297"/>
      <c r="C906" s="298"/>
      <c r="D906" s="300"/>
      <c r="E906" s="171" t="s">
        <v>1052</v>
      </c>
    </row>
    <row r="907" spans="1:5" x14ac:dyDescent="0.25">
      <c r="A907" s="285" t="s">
        <v>1502</v>
      </c>
      <c r="B907" s="287" t="s">
        <v>1494</v>
      </c>
      <c r="C907" s="288"/>
      <c r="D907" s="291" t="s">
        <v>41</v>
      </c>
      <c r="E907" s="172" t="s">
        <v>1051</v>
      </c>
    </row>
    <row r="908" spans="1:5" x14ac:dyDescent="0.25">
      <c r="A908" s="286"/>
      <c r="B908" s="289"/>
      <c r="C908" s="290"/>
      <c r="D908" s="292"/>
      <c r="E908" s="173" t="s">
        <v>1052</v>
      </c>
    </row>
    <row r="909" spans="1:5" x14ac:dyDescent="0.25">
      <c r="A909" s="293" t="s">
        <v>1503</v>
      </c>
      <c r="B909" s="295" t="s">
        <v>1494</v>
      </c>
      <c r="C909" s="296"/>
      <c r="D909" s="299" t="s">
        <v>41</v>
      </c>
      <c r="E909" s="170" t="s">
        <v>1051</v>
      </c>
    </row>
    <row r="910" spans="1:5" x14ac:dyDescent="0.25">
      <c r="A910" s="294"/>
      <c r="B910" s="297"/>
      <c r="C910" s="298"/>
      <c r="D910" s="300"/>
      <c r="E910" s="171" t="s">
        <v>1052</v>
      </c>
    </row>
    <row r="911" spans="1:5" x14ac:dyDescent="0.25">
      <c r="A911" s="285" t="s">
        <v>1472</v>
      </c>
      <c r="B911" s="287" t="s">
        <v>1494</v>
      </c>
      <c r="C911" s="288"/>
      <c r="D911" s="291" t="s">
        <v>41</v>
      </c>
      <c r="E911" s="172" t="s">
        <v>1051</v>
      </c>
    </row>
    <row r="912" spans="1:5" x14ac:dyDescent="0.25">
      <c r="A912" s="286"/>
      <c r="B912" s="289"/>
      <c r="C912" s="290"/>
      <c r="D912" s="292"/>
      <c r="E912" s="173" t="s">
        <v>1052</v>
      </c>
    </row>
    <row r="913" spans="1:5" x14ac:dyDescent="0.25">
      <c r="A913" s="293" t="s">
        <v>1504</v>
      </c>
      <c r="B913" s="295" t="s">
        <v>1505</v>
      </c>
      <c r="C913" s="296"/>
      <c r="D913" s="299" t="s">
        <v>41</v>
      </c>
      <c r="E913" s="170" t="s">
        <v>1051</v>
      </c>
    </row>
    <row r="914" spans="1:5" x14ac:dyDescent="0.25">
      <c r="A914" s="294"/>
      <c r="B914" s="297"/>
      <c r="C914" s="298"/>
      <c r="D914" s="300"/>
      <c r="E914" s="171" t="s">
        <v>1052</v>
      </c>
    </row>
    <row r="915" spans="1:5" x14ac:dyDescent="0.25">
      <c r="A915" s="285" t="s">
        <v>1506</v>
      </c>
      <c r="B915" s="287" t="s">
        <v>1505</v>
      </c>
      <c r="C915" s="288"/>
      <c r="D915" s="291" t="s">
        <v>41</v>
      </c>
      <c r="E915" s="172" t="s">
        <v>1051</v>
      </c>
    </row>
    <row r="916" spans="1:5" x14ac:dyDescent="0.25">
      <c r="A916" s="286"/>
      <c r="B916" s="289"/>
      <c r="C916" s="290"/>
      <c r="D916" s="292"/>
      <c r="E916" s="173" t="s">
        <v>1052</v>
      </c>
    </row>
    <row r="917" spans="1:5" x14ac:dyDescent="0.25">
      <c r="A917" s="293" t="s">
        <v>1507</v>
      </c>
      <c r="B917" s="295" t="s">
        <v>1505</v>
      </c>
      <c r="C917" s="296"/>
      <c r="D917" s="299" t="s">
        <v>41</v>
      </c>
      <c r="E917" s="170" t="s">
        <v>1051</v>
      </c>
    </row>
    <row r="918" spans="1:5" x14ac:dyDescent="0.25">
      <c r="A918" s="294"/>
      <c r="B918" s="297"/>
      <c r="C918" s="298"/>
      <c r="D918" s="300"/>
      <c r="E918" s="171" t="s">
        <v>1052</v>
      </c>
    </row>
    <row r="919" spans="1:5" x14ac:dyDescent="0.25">
      <c r="A919" s="285" t="s">
        <v>1508</v>
      </c>
      <c r="B919" s="287" t="s">
        <v>1505</v>
      </c>
      <c r="C919" s="288"/>
      <c r="D919" s="291" t="s">
        <v>41</v>
      </c>
      <c r="E919" s="172" t="s">
        <v>1051</v>
      </c>
    </row>
    <row r="920" spans="1:5" x14ac:dyDescent="0.25">
      <c r="A920" s="286"/>
      <c r="B920" s="289"/>
      <c r="C920" s="290"/>
      <c r="D920" s="292"/>
      <c r="E920" s="173" t="s">
        <v>1052</v>
      </c>
    </row>
    <row r="921" spans="1:5" x14ac:dyDescent="0.25">
      <c r="A921" s="293" t="s">
        <v>1509</v>
      </c>
      <c r="B921" s="295" t="s">
        <v>1505</v>
      </c>
      <c r="C921" s="296"/>
      <c r="D921" s="299" t="s">
        <v>41</v>
      </c>
      <c r="E921" s="170" t="s">
        <v>1051</v>
      </c>
    </row>
    <row r="922" spans="1:5" x14ac:dyDescent="0.25">
      <c r="A922" s="294"/>
      <c r="B922" s="297"/>
      <c r="C922" s="298"/>
      <c r="D922" s="300"/>
      <c r="E922" s="171" t="s">
        <v>1052</v>
      </c>
    </row>
    <row r="923" spans="1:5" x14ac:dyDescent="0.25">
      <c r="A923" s="285" t="s">
        <v>1510</v>
      </c>
      <c r="B923" s="287" t="s">
        <v>1505</v>
      </c>
      <c r="C923" s="288"/>
      <c r="D923" s="291" t="s">
        <v>41</v>
      </c>
      <c r="E923" s="172" t="s">
        <v>1051</v>
      </c>
    </row>
    <row r="924" spans="1:5" x14ac:dyDescent="0.25">
      <c r="A924" s="286"/>
      <c r="B924" s="289"/>
      <c r="C924" s="290"/>
      <c r="D924" s="292"/>
      <c r="E924" s="173" t="s">
        <v>1052</v>
      </c>
    </row>
    <row r="925" spans="1:5" x14ac:dyDescent="0.25">
      <c r="A925" s="293" t="s">
        <v>1511</v>
      </c>
      <c r="B925" s="295" t="s">
        <v>1512</v>
      </c>
      <c r="C925" s="296"/>
      <c r="D925" s="299" t="s">
        <v>41</v>
      </c>
      <c r="E925" s="170" t="s">
        <v>1051</v>
      </c>
    </row>
    <row r="926" spans="1:5" x14ac:dyDescent="0.25">
      <c r="A926" s="294"/>
      <c r="B926" s="297"/>
      <c r="C926" s="298"/>
      <c r="D926" s="300"/>
      <c r="E926" s="171" t="s">
        <v>1052</v>
      </c>
    </row>
    <row r="927" spans="1:5" x14ac:dyDescent="0.25">
      <c r="A927" s="285" t="s">
        <v>1513</v>
      </c>
      <c r="B927" s="287" t="s">
        <v>1512</v>
      </c>
      <c r="C927" s="288"/>
      <c r="D927" s="291" t="s">
        <v>41</v>
      </c>
      <c r="E927" s="172" t="s">
        <v>1051</v>
      </c>
    </row>
    <row r="928" spans="1:5" x14ac:dyDescent="0.25">
      <c r="A928" s="286"/>
      <c r="B928" s="289"/>
      <c r="C928" s="290"/>
      <c r="D928" s="292"/>
      <c r="E928" s="173" t="s">
        <v>1052</v>
      </c>
    </row>
    <row r="929" spans="1:5" x14ac:dyDescent="0.25">
      <c r="A929" s="293" t="s">
        <v>1514</v>
      </c>
      <c r="B929" s="295" t="s">
        <v>1512</v>
      </c>
      <c r="C929" s="296"/>
      <c r="D929" s="299" t="s">
        <v>41</v>
      </c>
      <c r="E929" s="170" t="s">
        <v>1051</v>
      </c>
    </row>
    <row r="930" spans="1:5" x14ac:dyDescent="0.25">
      <c r="A930" s="294"/>
      <c r="B930" s="297"/>
      <c r="C930" s="298"/>
      <c r="D930" s="300"/>
      <c r="E930" s="171" t="s">
        <v>1052</v>
      </c>
    </row>
    <row r="931" spans="1:5" x14ac:dyDescent="0.25">
      <c r="A931" s="285" t="s">
        <v>1515</v>
      </c>
      <c r="B931" s="287" t="s">
        <v>1512</v>
      </c>
      <c r="C931" s="288"/>
      <c r="D931" s="291" t="s">
        <v>41</v>
      </c>
      <c r="E931" s="172" t="s">
        <v>1051</v>
      </c>
    </row>
    <row r="932" spans="1:5" x14ac:dyDescent="0.25">
      <c r="A932" s="286"/>
      <c r="B932" s="289"/>
      <c r="C932" s="290"/>
      <c r="D932" s="292"/>
      <c r="E932" s="173" t="s">
        <v>1052</v>
      </c>
    </row>
    <row r="933" spans="1:5" x14ac:dyDescent="0.25">
      <c r="A933" s="293" t="s">
        <v>1516</v>
      </c>
      <c r="B933" s="295" t="s">
        <v>1512</v>
      </c>
      <c r="C933" s="296"/>
      <c r="D933" s="299" t="s">
        <v>41</v>
      </c>
      <c r="E933" s="170" t="s">
        <v>1051</v>
      </c>
    </row>
    <row r="934" spans="1:5" x14ac:dyDescent="0.25">
      <c r="A934" s="294"/>
      <c r="B934" s="297"/>
      <c r="C934" s="298"/>
      <c r="D934" s="300"/>
      <c r="E934" s="171" t="s">
        <v>1052</v>
      </c>
    </row>
    <row r="935" spans="1:5" x14ac:dyDescent="0.25">
      <c r="A935" s="285" t="s">
        <v>1517</v>
      </c>
      <c r="B935" s="287" t="s">
        <v>1512</v>
      </c>
      <c r="C935" s="288"/>
      <c r="D935" s="291" t="s">
        <v>41</v>
      </c>
      <c r="E935" s="172" t="s">
        <v>1051</v>
      </c>
    </row>
    <row r="936" spans="1:5" x14ac:dyDescent="0.25">
      <c r="A936" s="286"/>
      <c r="B936" s="289"/>
      <c r="C936" s="290"/>
      <c r="D936" s="292"/>
      <c r="E936" s="173" t="s">
        <v>1052</v>
      </c>
    </row>
    <row r="937" spans="1:5" x14ac:dyDescent="0.25">
      <c r="A937" s="293" t="s">
        <v>1518</v>
      </c>
      <c r="B937" s="295" t="s">
        <v>1512</v>
      </c>
      <c r="C937" s="296"/>
      <c r="D937" s="299" t="s">
        <v>41</v>
      </c>
      <c r="E937" s="170" t="s">
        <v>1051</v>
      </c>
    </row>
    <row r="938" spans="1:5" x14ac:dyDescent="0.25">
      <c r="A938" s="294"/>
      <c r="B938" s="297"/>
      <c r="C938" s="298"/>
      <c r="D938" s="300"/>
      <c r="E938" s="171" t="s">
        <v>1052</v>
      </c>
    </row>
    <row r="939" spans="1:5" x14ac:dyDescent="0.25">
      <c r="A939" s="285" t="s">
        <v>1519</v>
      </c>
      <c r="B939" s="287" t="s">
        <v>1512</v>
      </c>
      <c r="C939" s="288"/>
      <c r="D939" s="291" t="s">
        <v>41</v>
      </c>
      <c r="E939" s="172" t="s">
        <v>1051</v>
      </c>
    </row>
    <row r="940" spans="1:5" x14ac:dyDescent="0.25">
      <c r="A940" s="286"/>
      <c r="B940" s="289"/>
      <c r="C940" s="290"/>
      <c r="D940" s="292"/>
      <c r="E940" s="173" t="s">
        <v>1052</v>
      </c>
    </row>
    <row r="941" spans="1:5" x14ac:dyDescent="0.25">
      <c r="A941" s="293" t="s">
        <v>1170</v>
      </c>
      <c r="B941" s="295" t="s">
        <v>1520</v>
      </c>
      <c r="C941" s="296"/>
      <c r="D941" s="299" t="s">
        <v>41</v>
      </c>
      <c r="E941" s="170" t="s">
        <v>1051</v>
      </c>
    </row>
    <row r="942" spans="1:5" x14ac:dyDescent="0.25">
      <c r="A942" s="294"/>
      <c r="B942" s="297"/>
      <c r="C942" s="298"/>
      <c r="D942" s="300"/>
      <c r="E942" s="171" t="s">
        <v>1052</v>
      </c>
    </row>
    <row r="943" spans="1:5" x14ac:dyDescent="0.25">
      <c r="A943" s="285" t="s">
        <v>1521</v>
      </c>
      <c r="B943" s="287" t="s">
        <v>1520</v>
      </c>
      <c r="C943" s="288"/>
      <c r="D943" s="291" t="s">
        <v>41</v>
      </c>
      <c r="E943" s="172" t="s">
        <v>1051</v>
      </c>
    </row>
    <row r="944" spans="1:5" x14ac:dyDescent="0.25">
      <c r="A944" s="286"/>
      <c r="B944" s="289"/>
      <c r="C944" s="290"/>
      <c r="D944" s="292"/>
      <c r="E944" s="173" t="s">
        <v>1052</v>
      </c>
    </row>
    <row r="945" spans="1:5" x14ac:dyDescent="0.25">
      <c r="A945" s="293" t="s">
        <v>1522</v>
      </c>
      <c r="B945" s="295" t="s">
        <v>1520</v>
      </c>
      <c r="C945" s="296"/>
      <c r="D945" s="299" t="s">
        <v>41</v>
      </c>
      <c r="E945" s="170" t="s">
        <v>1051</v>
      </c>
    </row>
    <row r="946" spans="1:5" x14ac:dyDescent="0.25">
      <c r="A946" s="294"/>
      <c r="B946" s="297"/>
      <c r="C946" s="298"/>
      <c r="D946" s="300"/>
      <c r="E946" s="171" t="s">
        <v>1052</v>
      </c>
    </row>
    <row r="947" spans="1:5" x14ac:dyDescent="0.25">
      <c r="A947" s="285" t="s">
        <v>1523</v>
      </c>
      <c r="B947" s="287" t="s">
        <v>1524</v>
      </c>
      <c r="C947" s="288"/>
      <c r="D947" s="291" t="s">
        <v>41</v>
      </c>
      <c r="E947" s="172" t="s">
        <v>1051</v>
      </c>
    </row>
    <row r="948" spans="1:5" x14ac:dyDescent="0.25">
      <c r="A948" s="286"/>
      <c r="B948" s="289"/>
      <c r="C948" s="290"/>
      <c r="D948" s="292"/>
      <c r="E948" s="173" t="s">
        <v>1052</v>
      </c>
    </row>
    <row r="949" spans="1:5" x14ac:dyDescent="0.25">
      <c r="A949" s="293" t="s">
        <v>1525</v>
      </c>
      <c r="B949" s="295" t="s">
        <v>1524</v>
      </c>
      <c r="C949" s="296"/>
      <c r="D949" s="299" t="s">
        <v>41</v>
      </c>
      <c r="E949" s="170" t="s">
        <v>1051</v>
      </c>
    </row>
    <row r="950" spans="1:5" x14ac:dyDescent="0.25">
      <c r="A950" s="294"/>
      <c r="B950" s="297"/>
      <c r="C950" s="298"/>
      <c r="D950" s="300"/>
      <c r="E950" s="171" t="s">
        <v>1052</v>
      </c>
    </row>
    <row r="951" spans="1:5" x14ac:dyDescent="0.25">
      <c r="A951" s="285" t="s">
        <v>1526</v>
      </c>
      <c r="B951" s="287" t="s">
        <v>1524</v>
      </c>
      <c r="C951" s="288"/>
      <c r="D951" s="291" t="s">
        <v>41</v>
      </c>
      <c r="E951" s="172" t="s">
        <v>1051</v>
      </c>
    </row>
    <row r="952" spans="1:5" x14ac:dyDescent="0.25">
      <c r="A952" s="286"/>
      <c r="B952" s="289"/>
      <c r="C952" s="290"/>
      <c r="D952" s="292"/>
      <c r="E952" s="173" t="s">
        <v>1052</v>
      </c>
    </row>
    <row r="953" spans="1:5" x14ac:dyDescent="0.25">
      <c r="A953" s="293" t="s">
        <v>1527</v>
      </c>
      <c r="B953" s="295" t="s">
        <v>1524</v>
      </c>
      <c r="C953" s="296"/>
      <c r="D953" s="299" t="s">
        <v>41</v>
      </c>
      <c r="E953" s="170" t="s">
        <v>1051</v>
      </c>
    </row>
    <row r="954" spans="1:5" x14ac:dyDescent="0.25">
      <c r="A954" s="294"/>
      <c r="B954" s="297"/>
      <c r="C954" s="298"/>
      <c r="D954" s="300"/>
      <c r="E954" s="171" t="s">
        <v>1052</v>
      </c>
    </row>
    <row r="955" spans="1:5" x14ac:dyDescent="0.25">
      <c r="A955" s="285" t="s">
        <v>1528</v>
      </c>
      <c r="B955" s="287" t="s">
        <v>1524</v>
      </c>
      <c r="C955" s="288"/>
      <c r="D955" s="291" t="s">
        <v>41</v>
      </c>
      <c r="E955" s="172" t="s">
        <v>1051</v>
      </c>
    </row>
    <row r="956" spans="1:5" x14ac:dyDescent="0.25">
      <c r="A956" s="286"/>
      <c r="B956" s="289"/>
      <c r="C956" s="290"/>
      <c r="D956" s="292"/>
      <c r="E956" s="173" t="s">
        <v>1052</v>
      </c>
    </row>
    <row r="957" spans="1:5" x14ac:dyDescent="0.25">
      <c r="A957" s="293" t="s">
        <v>1529</v>
      </c>
      <c r="B957" s="295" t="s">
        <v>1524</v>
      </c>
      <c r="C957" s="296"/>
      <c r="D957" s="299" t="s">
        <v>41</v>
      </c>
      <c r="E957" s="170" t="s">
        <v>1051</v>
      </c>
    </row>
    <row r="958" spans="1:5" x14ac:dyDescent="0.25">
      <c r="A958" s="294"/>
      <c r="B958" s="297"/>
      <c r="C958" s="298"/>
      <c r="D958" s="300"/>
      <c r="E958" s="171" t="s">
        <v>1052</v>
      </c>
    </row>
    <row r="959" spans="1:5" x14ac:dyDescent="0.25">
      <c r="A959" s="285" t="s">
        <v>1530</v>
      </c>
      <c r="B959" s="287" t="s">
        <v>1524</v>
      </c>
      <c r="C959" s="288"/>
      <c r="D959" s="291" t="s">
        <v>41</v>
      </c>
      <c r="E959" s="172" t="s">
        <v>1051</v>
      </c>
    </row>
    <row r="960" spans="1:5" x14ac:dyDescent="0.25">
      <c r="A960" s="286"/>
      <c r="B960" s="289"/>
      <c r="C960" s="290"/>
      <c r="D960" s="292"/>
      <c r="E960" s="173" t="s">
        <v>1052</v>
      </c>
    </row>
    <row r="961" spans="1:5" x14ac:dyDescent="0.25">
      <c r="A961" s="293" t="s">
        <v>1531</v>
      </c>
      <c r="B961" s="295" t="s">
        <v>1524</v>
      </c>
      <c r="C961" s="296"/>
      <c r="D961" s="299" t="s">
        <v>41</v>
      </c>
      <c r="E961" s="170" t="s">
        <v>1051</v>
      </c>
    </row>
    <row r="962" spans="1:5" x14ac:dyDescent="0.25">
      <c r="A962" s="294"/>
      <c r="B962" s="297"/>
      <c r="C962" s="298"/>
      <c r="D962" s="300"/>
      <c r="E962" s="171" t="s">
        <v>1052</v>
      </c>
    </row>
    <row r="963" spans="1:5" x14ac:dyDescent="0.25">
      <c r="A963" s="285" t="s">
        <v>1532</v>
      </c>
      <c r="B963" s="287" t="s">
        <v>1524</v>
      </c>
      <c r="C963" s="288"/>
      <c r="D963" s="291" t="s">
        <v>41</v>
      </c>
      <c r="E963" s="172" t="s">
        <v>1051</v>
      </c>
    </row>
    <row r="964" spans="1:5" x14ac:dyDescent="0.25">
      <c r="A964" s="286"/>
      <c r="B964" s="289"/>
      <c r="C964" s="290"/>
      <c r="D964" s="292"/>
      <c r="E964" s="173" t="s">
        <v>1052</v>
      </c>
    </row>
    <row r="965" spans="1:5" x14ac:dyDescent="0.25">
      <c r="A965" s="293" t="s">
        <v>1533</v>
      </c>
      <c r="B965" s="295" t="s">
        <v>1524</v>
      </c>
      <c r="C965" s="296"/>
      <c r="D965" s="299" t="s">
        <v>41</v>
      </c>
      <c r="E965" s="170" t="s">
        <v>1051</v>
      </c>
    </row>
    <row r="966" spans="1:5" x14ac:dyDescent="0.25">
      <c r="A966" s="294"/>
      <c r="B966" s="297"/>
      <c r="C966" s="298"/>
      <c r="D966" s="300"/>
      <c r="E966" s="171" t="s">
        <v>1052</v>
      </c>
    </row>
    <row r="967" spans="1:5" x14ac:dyDescent="0.25">
      <c r="A967" s="285" t="s">
        <v>1534</v>
      </c>
      <c r="B967" s="287" t="s">
        <v>1524</v>
      </c>
      <c r="C967" s="288"/>
      <c r="D967" s="291" t="s">
        <v>41</v>
      </c>
      <c r="E967" s="172" t="s">
        <v>1051</v>
      </c>
    </row>
    <row r="968" spans="1:5" x14ac:dyDescent="0.25">
      <c r="A968" s="286"/>
      <c r="B968" s="289"/>
      <c r="C968" s="290"/>
      <c r="D968" s="292"/>
      <c r="E968" s="173" t="s">
        <v>1052</v>
      </c>
    </row>
    <row r="969" spans="1:5" x14ac:dyDescent="0.25">
      <c r="A969" s="293" t="s">
        <v>1535</v>
      </c>
      <c r="B969" s="295" t="s">
        <v>1524</v>
      </c>
      <c r="C969" s="296"/>
      <c r="D969" s="299" t="s">
        <v>41</v>
      </c>
      <c r="E969" s="170" t="s">
        <v>1051</v>
      </c>
    </row>
    <row r="970" spans="1:5" x14ac:dyDescent="0.25">
      <c r="A970" s="294"/>
      <c r="B970" s="297"/>
      <c r="C970" s="298"/>
      <c r="D970" s="300"/>
      <c r="E970" s="171" t="s">
        <v>1052</v>
      </c>
    </row>
    <row r="971" spans="1:5" x14ac:dyDescent="0.25">
      <c r="A971" s="285" t="s">
        <v>1170</v>
      </c>
      <c r="B971" s="287" t="s">
        <v>1524</v>
      </c>
      <c r="C971" s="288"/>
      <c r="D971" s="291" t="s">
        <v>41</v>
      </c>
      <c r="E971" s="172" t="s">
        <v>1051</v>
      </c>
    </row>
    <row r="972" spans="1:5" x14ac:dyDescent="0.25">
      <c r="A972" s="286"/>
      <c r="B972" s="289"/>
      <c r="C972" s="290"/>
      <c r="D972" s="292"/>
      <c r="E972" s="173" t="s">
        <v>1052</v>
      </c>
    </row>
    <row r="973" spans="1:5" x14ac:dyDescent="0.25">
      <c r="A973" s="293" t="s">
        <v>1536</v>
      </c>
      <c r="B973" s="295" t="s">
        <v>1524</v>
      </c>
      <c r="C973" s="296"/>
      <c r="D973" s="299" t="s">
        <v>41</v>
      </c>
      <c r="E973" s="170" t="s">
        <v>1051</v>
      </c>
    </row>
    <row r="974" spans="1:5" x14ac:dyDescent="0.25">
      <c r="A974" s="294"/>
      <c r="B974" s="297"/>
      <c r="C974" s="298"/>
      <c r="D974" s="300"/>
      <c r="E974" s="171" t="s">
        <v>1052</v>
      </c>
    </row>
    <row r="975" spans="1:5" x14ac:dyDescent="0.25">
      <c r="A975" s="285" t="s">
        <v>1537</v>
      </c>
      <c r="B975" s="287" t="s">
        <v>1524</v>
      </c>
      <c r="C975" s="288"/>
      <c r="D975" s="291" t="s">
        <v>41</v>
      </c>
      <c r="E975" s="172" t="s">
        <v>1051</v>
      </c>
    </row>
    <row r="976" spans="1:5" x14ac:dyDescent="0.25">
      <c r="A976" s="286"/>
      <c r="B976" s="289"/>
      <c r="C976" s="290"/>
      <c r="D976" s="292"/>
      <c r="E976" s="173" t="s">
        <v>1052</v>
      </c>
    </row>
    <row r="977" spans="1:5" x14ac:dyDescent="0.25">
      <c r="A977" s="293" t="s">
        <v>1538</v>
      </c>
      <c r="B977" s="295" t="s">
        <v>1524</v>
      </c>
      <c r="C977" s="296"/>
      <c r="D977" s="299" t="s">
        <v>41</v>
      </c>
      <c r="E977" s="170" t="s">
        <v>1051</v>
      </c>
    </row>
    <row r="978" spans="1:5" x14ac:dyDescent="0.25">
      <c r="A978" s="294"/>
      <c r="B978" s="297"/>
      <c r="C978" s="298"/>
      <c r="D978" s="300"/>
      <c r="E978" s="171" t="s">
        <v>1052</v>
      </c>
    </row>
    <row r="979" spans="1:5" x14ac:dyDescent="0.25">
      <c r="A979" s="285" t="s">
        <v>1539</v>
      </c>
      <c r="B979" s="287" t="s">
        <v>1540</v>
      </c>
      <c r="C979" s="288"/>
      <c r="D979" s="291" t="s">
        <v>41</v>
      </c>
      <c r="E979" s="172" t="s">
        <v>1051</v>
      </c>
    </row>
    <row r="980" spans="1:5" x14ac:dyDescent="0.25">
      <c r="A980" s="286"/>
      <c r="B980" s="289"/>
      <c r="C980" s="290"/>
      <c r="D980" s="292"/>
      <c r="E980" s="173" t="s">
        <v>1052</v>
      </c>
    </row>
    <row r="981" spans="1:5" x14ac:dyDescent="0.25">
      <c r="A981" s="293" t="s">
        <v>1541</v>
      </c>
      <c r="B981" s="295" t="s">
        <v>1540</v>
      </c>
      <c r="C981" s="296"/>
      <c r="D981" s="299" t="s">
        <v>41</v>
      </c>
      <c r="E981" s="170" t="s">
        <v>1051</v>
      </c>
    </row>
    <row r="982" spans="1:5" x14ac:dyDescent="0.25">
      <c r="A982" s="294"/>
      <c r="B982" s="297"/>
      <c r="C982" s="298"/>
      <c r="D982" s="300"/>
      <c r="E982" s="171" t="s">
        <v>1052</v>
      </c>
    </row>
    <row r="983" spans="1:5" x14ac:dyDescent="0.25">
      <c r="A983" s="285" t="s">
        <v>1542</v>
      </c>
      <c r="B983" s="287" t="s">
        <v>1540</v>
      </c>
      <c r="C983" s="288"/>
      <c r="D983" s="291" t="s">
        <v>41</v>
      </c>
      <c r="E983" s="172" t="s">
        <v>1051</v>
      </c>
    </row>
    <row r="984" spans="1:5" x14ac:dyDescent="0.25">
      <c r="A984" s="286"/>
      <c r="B984" s="289"/>
      <c r="C984" s="290"/>
      <c r="D984" s="292"/>
      <c r="E984" s="173" t="s">
        <v>1052</v>
      </c>
    </row>
    <row r="985" spans="1:5" x14ac:dyDescent="0.25">
      <c r="A985" s="293" t="s">
        <v>1543</v>
      </c>
      <c r="B985" s="295" t="s">
        <v>1540</v>
      </c>
      <c r="C985" s="296"/>
      <c r="D985" s="299" t="s">
        <v>41</v>
      </c>
      <c r="E985" s="170" t="s">
        <v>1051</v>
      </c>
    </row>
    <row r="986" spans="1:5" x14ac:dyDescent="0.25">
      <c r="A986" s="294"/>
      <c r="B986" s="297"/>
      <c r="C986" s="298"/>
      <c r="D986" s="300"/>
      <c r="E986" s="171" t="s">
        <v>1052</v>
      </c>
    </row>
    <row r="987" spans="1:5" x14ac:dyDescent="0.25">
      <c r="A987" s="285" t="s">
        <v>1544</v>
      </c>
      <c r="B987" s="287" t="s">
        <v>1540</v>
      </c>
      <c r="C987" s="288"/>
      <c r="D987" s="291" t="s">
        <v>41</v>
      </c>
      <c r="E987" s="172" t="s">
        <v>1051</v>
      </c>
    </row>
    <row r="988" spans="1:5" x14ac:dyDescent="0.25">
      <c r="A988" s="286"/>
      <c r="B988" s="289"/>
      <c r="C988" s="290"/>
      <c r="D988" s="292"/>
      <c r="E988" s="173" t="s">
        <v>1052</v>
      </c>
    </row>
    <row r="989" spans="1:5" x14ac:dyDescent="0.25">
      <c r="A989" s="293" t="s">
        <v>1545</v>
      </c>
      <c r="B989" s="295" t="s">
        <v>1546</v>
      </c>
      <c r="C989" s="296"/>
      <c r="D989" s="299" t="s">
        <v>41</v>
      </c>
      <c r="E989" s="170" t="s">
        <v>1051</v>
      </c>
    </row>
    <row r="990" spans="1:5" x14ac:dyDescent="0.25">
      <c r="A990" s="294"/>
      <c r="B990" s="297"/>
      <c r="C990" s="298"/>
      <c r="D990" s="300"/>
      <c r="E990" s="171" t="s">
        <v>1052</v>
      </c>
    </row>
    <row r="991" spans="1:5" x14ac:dyDescent="0.25">
      <c r="A991" s="285" t="s">
        <v>1547</v>
      </c>
      <c r="B991" s="287" t="s">
        <v>1546</v>
      </c>
      <c r="C991" s="288"/>
      <c r="D991" s="291" t="s">
        <v>41</v>
      </c>
      <c r="E991" s="172" t="s">
        <v>1051</v>
      </c>
    </row>
    <row r="992" spans="1:5" x14ac:dyDescent="0.25">
      <c r="A992" s="286"/>
      <c r="B992" s="289"/>
      <c r="C992" s="290"/>
      <c r="D992" s="292"/>
      <c r="E992" s="173" t="s">
        <v>1052</v>
      </c>
    </row>
    <row r="993" spans="1:5" x14ac:dyDescent="0.25">
      <c r="A993" s="293" t="s">
        <v>1548</v>
      </c>
      <c r="B993" s="295" t="s">
        <v>1546</v>
      </c>
      <c r="C993" s="296"/>
      <c r="D993" s="299" t="s">
        <v>41</v>
      </c>
      <c r="E993" s="170" t="s">
        <v>1051</v>
      </c>
    </row>
    <row r="994" spans="1:5" x14ac:dyDescent="0.25">
      <c r="A994" s="294"/>
      <c r="B994" s="297"/>
      <c r="C994" s="298"/>
      <c r="D994" s="300"/>
      <c r="E994" s="171" t="s">
        <v>1052</v>
      </c>
    </row>
    <row r="995" spans="1:5" x14ac:dyDescent="0.25">
      <c r="A995" s="285" t="s">
        <v>1549</v>
      </c>
      <c r="B995" s="287" t="s">
        <v>1546</v>
      </c>
      <c r="C995" s="288"/>
      <c r="D995" s="291" t="s">
        <v>41</v>
      </c>
      <c r="E995" s="172" t="s">
        <v>1051</v>
      </c>
    </row>
    <row r="996" spans="1:5" x14ac:dyDescent="0.25">
      <c r="A996" s="286"/>
      <c r="B996" s="289"/>
      <c r="C996" s="290"/>
      <c r="D996" s="292"/>
      <c r="E996" s="173" t="s">
        <v>1052</v>
      </c>
    </row>
    <row r="997" spans="1:5" x14ac:dyDescent="0.25">
      <c r="A997" s="293" t="s">
        <v>1550</v>
      </c>
      <c r="B997" s="295" t="s">
        <v>1546</v>
      </c>
      <c r="C997" s="296"/>
      <c r="D997" s="299" t="s">
        <v>41</v>
      </c>
      <c r="E997" s="170" t="s">
        <v>1051</v>
      </c>
    </row>
    <row r="998" spans="1:5" x14ac:dyDescent="0.25">
      <c r="A998" s="294"/>
      <c r="B998" s="297"/>
      <c r="C998" s="298"/>
      <c r="D998" s="300"/>
      <c r="E998" s="171" t="s">
        <v>1052</v>
      </c>
    </row>
    <row r="999" spans="1:5" x14ac:dyDescent="0.25">
      <c r="A999" s="285" t="s">
        <v>1551</v>
      </c>
      <c r="B999" s="287" t="s">
        <v>1546</v>
      </c>
      <c r="C999" s="288"/>
      <c r="D999" s="291" t="s">
        <v>41</v>
      </c>
      <c r="E999" s="172" t="s">
        <v>1051</v>
      </c>
    </row>
    <row r="1000" spans="1:5" x14ac:dyDescent="0.25">
      <c r="A1000" s="286"/>
      <c r="B1000" s="289"/>
      <c r="C1000" s="290"/>
      <c r="D1000" s="292"/>
      <c r="E1000" s="173" t="s">
        <v>1052</v>
      </c>
    </row>
    <row r="1001" spans="1:5" x14ac:dyDescent="0.25">
      <c r="A1001" s="293" t="s">
        <v>1552</v>
      </c>
      <c r="B1001" s="295" t="s">
        <v>1546</v>
      </c>
      <c r="C1001" s="296"/>
      <c r="D1001" s="299" t="s">
        <v>41</v>
      </c>
      <c r="E1001" s="170" t="s">
        <v>1051</v>
      </c>
    </row>
    <row r="1002" spans="1:5" x14ac:dyDescent="0.25">
      <c r="A1002" s="294"/>
      <c r="B1002" s="297"/>
      <c r="C1002" s="298"/>
      <c r="D1002" s="300"/>
      <c r="E1002" s="171" t="s">
        <v>1052</v>
      </c>
    </row>
    <row r="1003" spans="1:5" x14ac:dyDescent="0.25">
      <c r="A1003" s="285" t="s">
        <v>1553</v>
      </c>
      <c r="B1003" s="287" t="s">
        <v>1546</v>
      </c>
      <c r="C1003" s="288"/>
      <c r="D1003" s="291" t="s">
        <v>41</v>
      </c>
      <c r="E1003" s="172" t="s">
        <v>1051</v>
      </c>
    </row>
    <row r="1004" spans="1:5" x14ac:dyDescent="0.25">
      <c r="A1004" s="286"/>
      <c r="B1004" s="289"/>
      <c r="C1004" s="290"/>
      <c r="D1004" s="292"/>
      <c r="E1004" s="173" t="s">
        <v>1052</v>
      </c>
    </row>
    <row r="1005" spans="1:5" x14ac:dyDescent="0.25">
      <c r="A1005" s="293" t="s">
        <v>1554</v>
      </c>
      <c r="B1005" s="295" t="s">
        <v>1555</v>
      </c>
      <c r="C1005" s="296"/>
      <c r="D1005" s="299" t="s">
        <v>41</v>
      </c>
      <c r="E1005" s="170" t="s">
        <v>1051</v>
      </c>
    </row>
    <row r="1006" spans="1:5" x14ac:dyDescent="0.25">
      <c r="A1006" s="294"/>
      <c r="B1006" s="297"/>
      <c r="C1006" s="298"/>
      <c r="D1006" s="300"/>
      <c r="E1006" s="171" t="s">
        <v>1052</v>
      </c>
    </row>
    <row r="1007" spans="1:5" x14ac:dyDescent="0.25">
      <c r="A1007" s="285" t="s">
        <v>1063</v>
      </c>
      <c r="B1007" s="287" t="s">
        <v>1555</v>
      </c>
      <c r="C1007" s="288"/>
      <c r="D1007" s="291" t="s">
        <v>41</v>
      </c>
      <c r="E1007" s="172" t="s">
        <v>1051</v>
      </c>
    </row>
    <row r="1008" spans="1:5" x14ac:dyDescent="0.25">
      <c r="A1008" s="286"/>
      <c r="B1008" s="289"/>
      <c r="C1008" s="290"/>
      <c r="D1008" s="292"/>
      <c r="E1008" s="173" t="s">
        <v>1052</v>
      </c>
    </row>
    <row r="1009" spans="1:5" x14ac:dyDescent="0.25">
      <c r="A1009" s="293" t="s">
        <v>1556</v>
      </c>
      <c r="B1009" s="295" t="s">
        <v>1555</v>
      </c>
      <c r="C1009" s="296"/>
      <c r="D1009" s="299" t="s">
        <v>41</v>
      </c>
      <c r="E1009" s="170" t="s">
        <v>1051</v>
      </c>
    </row>
    <row r="1010" spans="1:5" x14ac:dyDescent="0.25">
      <c r="A1010" s="294"/>
      <c r="B1010" s="297"/>
      <c r="C1010" s="298"/>
      <c r="D1010" s="300"/>
      <c r="E1010" s="171" t="s">
        <v>1052</v>
      </c>
    </row>
    <row r="1011" spans="1:5" x14ac:dyDescent="0.25">
      <c r="A1011" s="285" t="s">
        <v>1557</v>
      </c>
      <c r="B1011" s="287" t="s">
        <v>1555</v>
      </c>
      <c r="C1011" s="288"/>
      <c r="D1011" s="291" t="s">
        <v>41</v>
      </c>
      <c r="E1011" s="172" t="s">
        <v>1051</v>
      </c>
    </row>
    <row r="1012" spans="1:5" x14ac:dyDescent="0.25">
      <c r="A1012" s="286"/>
      <c r="B1012" s="289"/>
      <c r="C1012" s="290"/>
      <c r="D1012" s="292"/>
      <c r="E1012" s="173" t="s">
        <v>1052</v>
      </c>
    </row>
    <row r="1013" spans="1:5" x14ac:dyDescent="0.25">
      <c r="A1013" s="293" t="s">
        <v>1558</v>
      </c>
      <c r="B1013" s="295" t="s">
        <v>1555</v>
      </c>
      <c r="C1013" s="296"/>
      <c r="D1013" s="299" t="s">
        <v>41</v>
      </c>
      <c r="E1013" s="170" t="s">
        <v>1051</v>
      </c>
    </row>
    <row r="1014" spans="1:5" x14ac:dyDescent="0.25">
      <c r="A1014" s="294"/>
      <c r="B1014" s="297"/>
      <c r="C1014" s="298"/>
      <c r="D1014" s="300"/>
      <c r="E1014" s="171" t="s">
        <v>1052</v>
      </c>
    </row>
    <row r="1015" spans="1:5" x14ac:dyDescent="0.25">
      <c r="A1015" s="285" t="s">
        <v>1559</v>
      </c>
      <c r="B1015" s="287" t="s">
        <v>1555</v>
      </c>
      <c r="C1015" s="288"/>
      <c r="D1015" s="291" t="s">
        <v>41</v>
      </c>
      <c r="E1015" s="172" t="s">
        <v>1051</v>
      </c>
    </row>
    <row r="1016" spans="1:5" x14ac:dyDescent="0.25">
      <c r="A1016" s="286"/>
      <c r="B1016" s="289"/>
      <c r="C1016" s="290"/>
      <c r="D1016" s="292"/>
      <c r="E1016" s="173" t="s">
        <v>1052</v>
      </c>
    </row>
    <row r="1017" spans="1:5" x14ac:dyDescent="0.25">
      <c r="A1017" s="293" t="s">
        <v>1560</v>
      </c>
      <c r="B1017" s="295" t="s">
        <v>1555</v>
      </c>
      <c r="C1017" s="296"/>
      <c r="D1017" s="299" t="s">
        <v>41</v>
      </c>
      <c r="E1017" s="170" t="s">
        <v>1051</v>
      </c>
    </row>
    <row r="1018" spans="1:5" x14ac:dyDescent="0.25">
      <c r="A1018" s="294"/>
      <c r="B1018" s="297"/>
      <c r="C1018" s="298"/>
      <c r="D1018" s="300"/>
      <c r="E1018" s="171" t="s">
        <v>1052</v>
      </c>
    </row>
    <row r="1019" spans="1:5" x14ac:dyDescent="0.25">
      <c r="A1019" s="285" t="s">
        <v>1561</v>
      </c>
      <c r="B1019" s="287" t="s">
        <v>1555</v>
      </c>
      <c r="C1019" s="288"/>
      <c r="D1019" s="291" t="s">
        <v>41</v>
      </c>
      <c r="E1019" s="172" t="s">
        <v>1051</v>
      </c>
    </row>
    <row r="1020" spans="1:5" x14ac:dyDescent="0.25">
      <c r="A1020" s="286"/>
      <c r="B1020" s="289"/>
      <c r="C1020" s="290"/>
      <c r="D1020" s="292"/>
      <c r="E1020" s="173" t="s">
        <v>1052</v>
      </c>
    </row>
    <row r="1021" spans="1:5" x14ac:dyDescent="0.25">
      <c r="A1021" s="293" t="s">
        <v>1562</v>
      </c>
      <c r="B1021" s="295" t="s">
        <v>1555</v>
      </c>
      <c r="C1021" s="296"/>
      <c r="D1021" s="299" t="s">
        <v>41</v>
      </c>
      <c r="E1021" s="170" t="s">
        <v>1051</v>
      </c>
    </row>
    <row r="1022" spans="1:5" x14ac:dyDescent="0.25">
      <c r="A1022" s="294"/>
      <c r="B1022" s="297"/>
      <c r="C1022" s="298"/>
      <c r="D1022" s="300"/>
      <c r="E1022" s="171" t="s">
        <v>1052</v>
      </c>
    </row>
    <row r="1023" spans="1:5" x14ac:dyDescent="0.25">
      <c r="A1023" s="285" t="s">
        <v>1563</v>
      </c>
      <c r="B1023" s="287" t="s">
        <v>1555</v>
      </c>
      <c r="C1023" s="288"/>
      <c r="D1023" s="291" t="s">
        <v>41</v>
      </c>
      <c r="E1023" s="172" t="s">
        <v>1051</v>
      </c>
    </row>
    <row r="1024" spans="1:5" x14ac:dyDescent="0.25">
      <c r="A1024" s="286"/>
      <c r="B1024" s="289"/>
      <c r="C1024" s="290"/>
      <c r="D1024" s="292"/>
      <c r="E1024" s="173" t="s">
        <v>1052</v>
      </c>
    </row>
    <row r="1025" spans="1:5" x14ac:dyDescent="0.25">
      <c r="A1025" s="293" t="s">
        <v>1564</v>
      </c>
      <c r="B1025" s="295" t="s">
        <v>1565</v>
      </c>
      <c r="C1025" s="296"/>
      <c r="D1025" s="299" t="s">
        <v>41</v>
      </c>
      <c r="E1025" s="170" t="s">
        <v>1051</v>
      </c>
    </row>
    <row r="1026" spans="1:5" x14ac:dyDescent="0.25">
      <c r="A1026" s="294"/>
      <c r="B1026" s="297"/>
      <c r="C1026" s="298"/>
      <c r="D1026" s="300"/>
      <c r="E1026" s="171" t="s">
        <v>1052</v>
      </c>
    </row>
    <row r="1027" spans="1:5" x14ac:dyDescent="0.25">
      <c r="A1027" s="285" t="s">
        <v>1566</v>
      </c>
      <c r="B1027" s="287" t="s">
        <v>1565</v>
      </c>
      <c r="C1027" s="288"/>
      <c r="D1027" s="291" t="s">
        <v>41</v>
      </c>
      <c r="E1027" s="172" t="s">
        <v>1051</v>
      </c>
    </row>
    <row r="1028" spans="1:5" x14ac:dyDescent="0.25">
      <c r="A1028" s="286"/>
      <c r="B1028" s="289"/>
      <c r="C1028" s="290"/>
      <c r="D1028" s="292"/>
      <c r="E1028" s="173" t="s">
        <v>1052</v>
      </c>
    </row>
    <row r="1029" spans="1:5" x14ac:dyDescent="0.25">
      <c r="A1029" s="293" t="s">
        <v>1567</v>
      </c>
      <c r="B1029" s="295" t="s">
        <v>1565</v>
      </c>
      <c r="C1029" s="296"/>
      <c r="D1029" s="299" t="s">
        <v>41</v>
      </c>
      <c r="E1029" s="170" t="s">
        <v>1051</v>
      </c>
    </row>
    <row r="1030" spans="1:5" x14ac:dyDescent="0.25">
      <c r="A1030" s="294"/>
      <c r="B1030" s="297"/>
      <c r="C1030" s="298"/>
      <c r="D1030" s="300"/>
      <c r="E1030" s="171" t="s">
        <v>1052</v>
      </c>
    </row>
    <row r="1031" spans="1:5" x14ac:dyDescent="0.25">
      <c r="A1031" s="285" t="s">
        <v>1568</v>
      </c>
      <c r="B1031" s="287" t="s">
        <v>1565</v>
      </c>
      <c r="C1031" s="288"/>
      <c r="D1031" s="291" t="s">
        <v>41</v>
      </c>
      <c r="E1031" s="172" t="s">
        <v>1051</v>
      </c>
    </row>
    <row r="1032" spans="1:5" x14ac:dyDescent="0.25">
      <c r="A1032" s="286"/>
      <c r="B1032" s="289"/>
      <c r="C1032" s="290"/>
      <c r="D1032" s="292"/>
      <c r="E1032" s="173" t="s">
        <v>1052</v>
      </c>
    </row>
    <row r="1033" spans="1:5" x14ac:dyDescent="0.25">
      <c r="A1033" s="293" t="s">
        <v>1569</v>
      </c>
      <c r="B1033" s="295" t="s">
        <v>1565</v>
      </c>
      <c r="C1033" s="296"/>
      <c r="D1033" s="299" t="s">
        <v>41</v>
      </c>
      <c r="E1033" s="170" t="s">
        <v>1051</v>
      </c>
    </row>
    <row r="1034" spans="1:5" x14ac:dyDescent="0.25">
      <c r="A1034" s="294"/>
      <c r="B1034" s="297"/>
      <c r="C1034" s="298"/>
      <c r="D1034" s="300"/>
      <c r="E1034" s="171" t="s">
        <v>1052</v>
      </c>
    </row>
    <row r="1035" spans="1:5" x14ac:dyDescent="0.25">
      <c r="A1035" s="285" t="s">
        <v>1570</v>
      </c>
      <c r="B1035" s="287" t="s">
        <v>1565</v>
      </c>
      <c r="C1035" s="288"/>
      <c r="D1035" s="291" t="s">
        <v>41</v>
      </c>
      <c r="E1035" s="172" t="s">
        <v>1051</v>
      </c>
    </row>
    <row r="1036" spans="1:5" x14ac:dyDescent="0.25">
      <c r="A1036" s="286"/>
      <c r="B1036" s="289"/>
      <c r="C1036" s="290"/>
      <c r="D1036" s="292"/>
      <c r="E1036" s="173" t="s">
        <v>1052</v>
      </c>
    </row>
    <row r="1037" spans="1:5" x14ac:dyDescent="0.25">
      <c r="A1037" s="293" t="s">
        <v>1571</v>
      </c>
      <c r="B1037" s="295" t="s">
        <v>1565</v>
      </c>
      <c r="C1037" s="296"/>
      <c r="D1037" s="299" t="s">
        <v>41</v>
      </c>
      <c r="E1037" s="170" t="s">
        <v>1051</v>
      </c>
    </row>
    <row r="1038" spans="1:5" x14ac:dyDescent="0.25">
      <c r="A1038" s="294"/>
      <c r="B1038" s="297"/>
      <c r="C1038" s="298"/>
      <c r="D1038" s="300"/>
      <c r="E1038" s="171" t="s">
        <v>1052</v>
      </c>
    </row>
    <row r="1039" spans="1:5" x14ac:dyDescent="0.25">
      <c r="A1039" s="285" t="s">
        <v>1572</v>
      </c>
      <c r="B1039" s="287" t="s">
        <v>1565</v>
      </c>
      <c r="C1039" s="288"/>
      <c r="D1039" s="291" t="s">
        <v>41</v>
      </c>
      <c r="E1039" s="172" t="s">
        <v>1051</v>
      </c>
    </row>
    <row r="1040" spans="1:5" x14ac:dyDescent="0.25">
      <c r="A1040" s="286"/>
      <c r="B1040" s="289"/>
      <c r="C1040" s="290"/>
      <c r="D1040" s="292"/>
      <c r="E1040" s="173" t="s">
        <v>1052</v>
      </c>
    </row>
    <row r="1041" spans="1:5" x14ac:dyDescent="0.25">
      <c r="A1041" s="293" t="s">
        <v>1573</v>
      </c>
      <c r="B1041" s="295" t="s">
        <v>1565</v>
      </c>
      <c r="C1041" s="296"/>
      <c r="D1041" s="299" t="s">
        <v>41</v>
      </c>
      <c r="E1041" s="170" t="s">
        <v>1051</v>
      </c>
    </row>
    <row r="1042" spans="1:5" x14ac:dyDescent="0.25">
      <c r="A1042" s="294"/>
      <c r="B1042" s="297"/>
      <c r="C1042" s="298"/>
      <c r="D1042" s="300"/>
      <c r="E1042" s="171" t="s">
        <v>1052</v>
      </c>
    </row>
    <row r="1043" spans="1:5" x14ac:dyDescent="0.25">
      <c r="A1043" s="285" t="s">
        <v>1574</v>
      </c>
      <c r="B1043" s="287" t="s">
        <v>1565</v>
      </c>
      <c r="C1043" s="288"/>
      <c r="D1043" s="291" t="s">
        <v>41</v>
      </c>
      <c r="E1043" s="172" t="s">
        <v>1051</v>
      </c>
    </row>
    <row r="1044" spans="1:5" x14ac:dyDescent="0.25">
      <c r="A1044" s="286"/>
      <c r="B1044" s="289"/>
      <c r="C1044" s="290"/>
      <c r="D1044" s="292"/>
      <c r="E1044" s="173" t="s">
        <v>1052</v>
      </c>
    </row>
    <row r="1045" spans="1:5" x14ac:dyDescent="0.25">
      <c r="A1045" s="293" t="s">
        <v>1575</v>
      </c>
      <c r="B1045" s="295" t="s">
        <v>1565</v>
      </c>
      <c r="C1045" s="296"/>
      <c r="D1045" s="299" t="s">
        <v>41</v>
      </c>
      <c r="E1045" s="170" t="s">
        <v>1051</v>
      </c>
    </row>
    <row r="1046" spans="1:5" x14ac:dyDescent="0.25">
      <c r="A1046" s="294"/>
      <c r="B1046" s="297"/>
      <c r="C1046" s="298"/>
      <c r="D1046" s="300"/>
      <c r="E1046" s="171" t="s">
        <v>1052</v>
      </c>
    </row>
    <row r="1047" spans="1:5" x14ac:dyDescent="0.25">
      <c r="A1047" s="285" t="s">
        <v>1576</v>
      </c>
      <c r="B1047" s="287" t="s">
        <v>1565</v>
      </c>
      <c r="C1047" s="288"/>
      <c r="D1047" s="291" t="s">
        <v>41</v>
      </c>
      <c r="E1047" s="172" t="s">
        <v>1051</v>
      </c>
    </row>
    <row r="1048" spans="1:5" x14ac:dyDescent="0.25">
      <c r="A1048" s="286"/>
      <c r="B1048" s="289"/>
      <c r="C1048" s="290"/>
      <c r="D1048" s="292"/>
      <c r="E1048" s="173" t="s">
        <v>1052</v>
      </c>
    </row>
    <row r="1049" spans="1:5" x14ac:dyDescent="0.25">
      <c r="A1049" s="293" t="s">
        <v>1577</v>
      </c>
      <c r="B1049" s="295" t="s">
        <v>1565</v>
      </c>
      <c r="C1049" s="296"/>
      <c r="D1049" s="299" t="s">
        <v>41</v>
      </c>
      <c r="E1049" s="170" t="s">
        <v>1051</v>
      </c>
    </row>
    <row r="1050" spans="1:5" x14ac:dyDescent="0.25">
      <c r="A1050" s="294"/>
      <c r="B1050" s="297"/>
      <c r="C1050" s="298"/>
      <c r="D1050" s="300"/>
      <c r="E1050" s="171" t="s">
        <v>1052</v>
      </c>
    </row>
    <row r="1051" spans="1:5" x14ac:dyDescent="0.25">
      <c r="A1051" s="285" t="s">
        <v>1578</v>
      </c>
      <c r="B1051" s="287" t="s">
        <v>1565</v>
      </c>
      <c r="C1051" s="288"/>
      <c r="D1051" s="291" t="s">
        <v>41</v>
      </c>
      <c r="E1051" s="172" t="s">
        <v>1051</v>
      </c>
    </row>
    <row r="1052" spans="1:5" x14ac:dyDescent="0.25">
      <c r="A1052" s="286"/>
      <c r="B1052" s="289"/>
      <c r="C1052" s="290"/>
      <c r="D1052" s="292"/>
      <c r="E1052" s="173" t="s">
        <v>1052</v>
      </c>
    </row>
    <row r="1053" spans="1:5" x14ac:dyDescent="0.25">
      <c r="A1053" s="293" t="s">
        <v>1579</v>
      </c>
      <c r="B1053" s="295" t="s">
        <v>1565</v>
      </c>
      <c r="C1053" s="296"/>
      <c r="D1053" s="299" t="s">
        <v>41</v>
      </c>
      <c r="E1053" s="170" t="s">
        <v>1051</v>
      </c>
    </row>
    <row r="1054" spans="1:5" x14ac:dyDescent="0.25">
      <c r="A1054" s="294"/>
      <c r="B1054" s="297"/>
      <c r="C1054" s="298"/>
      <c r="D1054" s="300"/>
      <c r="E1054" s="171" t="s">
        <v>1052</v>
      </c>
    </row>
    <row r="1055" spans="1:5" x14ac:dyDescent="0.25">
      <c r="A1055" s="285" t="s">
        <v>1580</v>
      </c>
      <c r="B1055" s="287" t="s">
        <v>1565</v>
      </c>
      <c r="C1055" s="288"/>
      <c r="D1055" s="291" t="s">
        <v>41</v>
      </c>
      <c r="E1055" s="172" t="s">
        <v>1051</v>
      </c>
    </row>
    <row r="1056" spans="1:5" x14ac:dyDescent="0.25">
      <c r="A1056" s="286"/>
      <c r="B1056" s="289"/>
      <c r="C1056" s="290"/>
      <c r="D1056" s="292"/>
      <c r="E1056" s="173" t="s">
        <v>1052</v>
      </c>
    </row>
    <row r="1057" spans="1:5" x14ac:dyDescent="0.25">
      <c r="A1057" s="293" t="s">
        <v>1581</v>
      </c>
      <c r="B1057" s="295" t="s">
        <v>1565</v>
      </c>
      <c r="C1057" s="296"/>
      <c r="D1057" s="299" t="s">
        <v>41</v>
      </c>
      <c r="E1057" s="170" t="s">
        <v>1051</v>
      </c>
    </row>
    <row r="1058" spans="1:5" x14ac:dyDescent="0.25">
      <c r="A1058" s="294"/>
      <c r="B1058" s="297"/>
      <c r="C1058" s="298"/>
      <c r="D1058" s="300"/>
      <c r="E1058" s="171" t="s">
        <v>1052</v>
      </c>
    </row>
    <row r="1059" spans="1:5" x14ac:dyDescent="0.25">
      <c r="A1059" s="285" t="s">
        <v>1582</v>
      </c>
      <c r="B1059" s="287" t="s">
        <v>1565</v>
      </c>
      <c r="C1059" s="288"/>
      <c r="D1059" s="291" t="s">
        <v>41</v>
      </c>
      <c r="E1059" s="172" t="s">
        <v>1051</v>
      </c>
    </row>
    <row r="1060" spans="1:5" x14ac:dyDescent="0.25">
      <c r="A1060" s="286"/>
      <c r="B1060" s="289"/>
      <c r="C1060" s="290"/>
      <c r="D1060" s="292"/>
      <c r="E1060" s="173" t="s">
        <v>1052</v>
      </c>
    </row>
    <row r="1061" spans="1:5" x14ac:dyDescent="0.25">
      <c r="A1061" s="293" t="s">
        <v>1583</v>
      </c>
      <c r="B1061" s="295" t="s">
        <v>1565</v>
      </c>
      <c r="C1061" s="296"/>
      <c r="D1061" s="299" t="s">
        <v>41</v>
      </c>
      <c r="E1061" s="170" t="s">
        <v>1051</v>
      </c>
    </row>
    <row r="1062" spans="1:5" x14ac:dyDescent="0.25">
      <c r="A1062" s="294"/>
      <c r="B1062" s="297"/>
      <c r="C1062" s="298"/>
      <c r="D1062" s="300"/>
      <c r="E1062" s="171" t="s">
        <v>1052</v>
      </c>
    </row>
    <row r="1063" spans="1:5" x14ac:dyDescent="0.25">
      <c r="A1063" s="285" t="s">
        <v>1584</v>
      </c>
      <c r="B1063" s="287" t="s">
        <v>1585</v>
      </c>
      <c r="C1063" s="288"/>
      <c r="D1063" s="291" t="s">
        <v>41</v>
      </c>
      <c r="E1063" s="172" t="s">
        <v>1051</v>
      </c>
    </row>
    <row r="1064" spans="1:5" x14ac:dyDescent="0.25">
      <c r="A1064" s="286"/>
      <c r="B1064" s="289"/>
      <c r="C1064" s="290"/>
      <c r="D1064" s="292"/>
      <c r="E1064" s="173" t="s">
        <v>1052</v>
      </c>
    </row>
    <row r="1065" spans="1:5" x14ac:dyDescent="0.25">
      <c r="A1065" s="293" t="s">
        <v>1586</v>
      </c>
      <c r="B1065" s="295" t="s">
        <v>1585</v>
      </c>
      <c r="C1065" s="296"/>
      <c r="D1065" s="299" t="s">
        <v>41</v>
      </c>
      <c r="E1065" s="170" t="s">
        <v>1051</v>
      </c>
    </row>
    <row r="1066" spans="1:5" x14ac:dyDescent="0.25">
      <c r="A1066" s="294"/>
      <c r="B1066" s="297"/>
      <c r="C1066" s="298"/>
      <c r="D1066" s="300"/>
      <c r="E1066" s="171" t="s">
        <v>1052</v>
      </c>
    </row>
    <row r="1067" spans="1:5" x14ac:dyDescent="0.25">
      <c r="A1067" s="285" t="s">
        <v>1587</v>
      </c>
      <c r="B1067" s="287" t="s">
        <v>1585</v>
      </c>
      <c r="C1067" s="288"/>
      <c r="D1067" s="291" t="s">
        <v>41</v>
      </c>
      <c r="E1067" s="172" t="s">
        <v>1051</v>
      </c>
    </row>
    <row r="1068" spans="1:5" x14ac:dyDescent="0.25">
      <c r="A1068" s="286"/>
      <c r="B1068" s="289"/>
      <c r="C1068" s="290"/>
      <c r="D1068" s="292"/>
      <c r="E1068" s="173" t="s">
        <v>1052</v>
      </c>
    </row>
    <row r="1069" spans="1:5" x14ac:dyDescent="0.25">
      <c r="A1069" s="293" t="s">
        <v>1538</v>
      </c>
      <c r="B1069" s="295" t="s">
        <v>1585</v>
      </c>
      <c r="C1069" s="296"/>
      <c r="D1069" s="299" t="s">
        <v>41</v>
      </c>
      <c r="E1069" s="170" t="s">
        <v>1051</v>
      </c>
    </row>
    <row r="1070" spans="1:5" x14ac:dyDescent="0.25">
      <c r="A1070" s="294"/>
      <c r="B1070" s="297"/>
      <c r="C1070" s="298"/>
      <c r="D1070" s="300"/>
      <c r="E1070" s="171" t="s">
        <v>1052</v>
      </c>
    </row>
    <row r="1071" spans="1:5" x14ac:dyDescent="0.25">
      <c r="A1071" s="285" t="s">
        <v>1588</v>
      </c>
      <c r="B1071" s="287" t="s">
        <v>1589</v>
      </c>
      <c r="C1071" s="288"/>
      <c r="D1071" s="291" t="s">
        <v>41</v>
      </c>
      <c r="E1071" s="172" t="s">
        <v>1051</v>
      </c>
    </row>
    <row r="1072" spans="1:5" x14ac:dyDescent="0.25">
      <c r="A1072" s="286"/>
      <c r="B1072" s="289"/>
      <c r="C1072" s="290"/>
      <c r="D1072" s="292"/>
      <c r="E1072" s="173" t="s">
        <v>1052</v>
      </c>
    </row>
    <row r="1073" spans="1:5" x14ac:dyDescent="0.25">
      <c r="A1073" s="293" t="s">
        <v>1590</v>
      </c>
      <c r="B1073" s="295" t="s">
        <v>1589</v>
      </c>
      <c r="C1073" s="296"/>
      <c r="D1073" s="299" t="s">
        <v>41</v>
      </c>
      <c r="E1073" s="170" t="s">
        <v>1051</v>
      </c>
    </row>
    <row r="1074" spans="1:5" x14ac:dyDescent="0.25">
      <c r="A1074" s="294"/>
      <c r="B1074" s="297"/>
      <c r="C1074" s="298"/>
      <c r="D1074" s="300"/>
      <c r="E1074" s="171" t="s">
        <v>1052</v>
      </c>
    </row>
    <row r="1075" spans="1:5" x14ac:dyDescent="0.25">
      <c r="A1075" s="285" t="s">
        <v>1591</v>
      </c>
      <c r="B1075" s="287" t="s">
        <v>1589</v>
      </c>
      <c r="C1075" s="288"/>
      <c r="D1075" s="291" t="s">
        <v>41</v>
      </c>
      <c r="E1075" s="172" t="s">
        <v>1051</v>
      </c>
    </row>
    <row r="1076" spans="1:5" x14ac:dyDescent="0.25">
      <c r="A1076" s="286"/>
      <c r="B1076" s="289"/>
      <c r="C1076" s="290"/>
      <c r="D1076" s="292"/>
      <c r="E1076" s="173" t="s">
        <v>1052</v>
      </c>
    </row>
    <row r="1077" spans="1:5" x14ac:dyDescent="0.25">
      <c r="A1077" s="293" t="s">
        <v>1592</v>
      </c>
      <c r="B1077" s="295" t="s">
        <v>1589</v>
      </c>
      <c r="C1077" s="296"/>
      <c r="D1077" s="299" t="s">
        <v>41</v>
      </c>
      <c r="E1077" s="170" t="s">
        <v>1051</v>
      </c>
    </row>
    <row r="1078" spans="1:5" x14ac:dyDescent="0.25">
      <c r="A1078" s="294"/>
      <c r="B1078" s="297"/>
      <c r="C1078" s="298"/>
      <c r="D1078" s="300"/>
      <c r="E1078" s="171" t="s">
        <v>1052</v>
      </c>
    </row>
    <row r="1079" spans="1:5" x14ac:dyDescent="0.25">
      <c r="A1079" s="285" t="s">
        <v>1593</v>
      </c>
      <c r="B1079" s="287" t="s">
        <v>1594</v>
      </c>
      <c r="C1079" s="288"/>
      <c r="D1079" s="291" t="s">
        <v>41</v>
      </c>
      <c r="E1079" s="172" t="s">
        <v>1051</v>
      </c>
    </row>
    <row r="1080" spans="1:5" x14ac:dyDescent="0.25">
      <c r="A1080" s="286"/>
      <c r="B1080" s="289"/>
      <c r="C1080" s="290"/>
      <c r="D1080" s="292"/>
      <c r="E1080" s="173" t="s">
        <v>1052</v>
      </c>
    </row>
    <row r="1081" spans="1:5" x14ac:dyDescent="0.25">
      <c r="A1081" s="293" t="s">
        <v>1595</v>
      </c>
      <c r="B1081" s="295" t="s">
        <v>1594</v>
      </c>
      <c r="C1081" s="296"/>
      <c r="D1081" s="299" t="s">
        <v>41</v>
      </c>
      <c r="E1081" s="170" t="s">
        <v>1051</v>
      </c>
    </row>
    <row r="1082" spans="1:5" x14ac:dyDescent="0.25">
      <c r="A1082" s="294"/>
      <c r="B1082" s="297"/>
      <c r="C1082" s="298"/>
      <c r="D1082" s="300"/>
      <c r="E1082" s="171" t="s">
        <v>1052</v>
      </c>
    </row>
    <row r="1083" spans="1:5" x14ac:dyDescent="0.25">
      <c r="A1083" s="285" t="s">
        <v>1596</v>
      </c>
      <c r="B1083" s="287" t="s">
        <v>1594</v>
      </c>
      <c r="C1083" s="288"/>
      <c r="D1083" s="291" t="s">
        <v>41</v>
      </c>
      <c r="E1083" s="172" t="s">
        <v>1051</v>
      </c>
    </row>
    <row r="1084" spans="1:5" x14ac:dyDescent="0.25">
      <c r="A1084" s="286"/>
      <c r="B1084" s="289"/>
      <c r="C1084" s="290"/>
      <c r="D1084" s="292"/>
      <c r="E1084" s="173" t="s">
        <v>1052</v>
      </c>
    </row>
    <row r="1085" spans="1:5" x14ac:dyDescent="0.25">
      <c r="A1085" s="293" t="s">
        <v>1597</v>
      </c>
      <c r="B1085" s="295" t="s">
        <v>1594</v>
      </c>
      <c r="C1085" s="296"/>
      <c r="D1085" s="299" t="s">
        <v>41</v>
      </c>
      <c r="E1085" s="170" t="s">
        <v>1051</v>
      </c>
    </row>
    <row r="1086" spans="1:5" x14ac:dyDescent="0.25">
      <c r="A1086" s="294"/>
      <c r="B1086" s="297"/>
      <c r="C1086" s="298"/>
      <c r="D1086" s="300"/>
      <c r="E1086" s="171" t="s">
        <v>1052</v>
      </c>
    </row>
    <row r="1087" spans="1:5" x14ac:dyDescent="0.25">
      <c r="A1087" s="285" t="s">
        <v>1598</v>
      </c>
      <c r="B1087" s="287" t="s">
        <v>1594</v>
      </c>
      <c r="C1087" s="288"/>
      <c r="D1087" s="291" t="s">
        <v>41</v>
      </c>
      <c r="E1087" s="172" t="s">
        <v>1051</v>
      </c>
    </row>
    <row r="1088" spans="1:5" x14ac:dyDescent="0.25">
      <c r="A1088" s="286"/>
      <c r="B1088" s="289"/>
      <c r="C1088" s="290"/>
      <c r="D1088" s="292"/>
      <c r="E1088" s="173" t="s">
        <v>1052</v>
      </c>
    </row>
    <row r="1089" spans="1:5" x14ac:dyDescent="0.25">
      <c r="A1089" s="293" t="s">
        <v>1599</v>
      </c>
      <c r="B1089" s="295" t="s">
        <v>1600</v>
      </c>
      <c r="C1089" s="296"/>
      <c r="D1089" s="299" t="s">
        <v>41</v>
      </c>
      <c r="E1089" s="170" t="s">
        <v>1051</v>
      </c>
    </row>
    <row r="1090" spans="1:5" x14ac:dyDescent="0.25">
      <c r="A1090" s="294"/>
      <c r="B1090" s="297"/>
      <c r="C1090" s="298"/>
      <c r="D1090" s="300"/>
      <c r="E1090" s="171" t="s">
        <v>1052</v>
      </c>
    </row>
    <row r="1091" spans="1:5" x14ac:dyDescent="0.25">
      <c r="A1091" s="285" t="s">
        <v>1169</v>
      </c>
      <c r="B1091" s="287" t="s">
        <v>1600</v>
      </c>
      <c r="C1091" s="288"/>
      <c r="D1091" s="291" t="s">
        <v>41</v>
      </c>
      <c r="E1091" s="172" t="s">
        <v>1051</v>
      </c>
    </row>
    <row r="1092" spans="1:5" x14ac:dyDescent="0.25">
      <c r="A1092" s="286"/>
      <c r="B1092" s="289"/>
      <c r="C1092" s="290"/>
      <c r="D1092" s="292"/>
      <c r="E1092" s="173" t="s">
        <v>1052</v>
      </c>
    </row>
    <row r="1093" spans="1:5" x14ac:dyDescent="0.25">
      <c r="A1093" s="293" t="s">
        <v>1601</v>
      </c>
      <c r="B1093" s="295" t="s">
        <v>1600</v>
      </c>
      <c r="C1093" s="296"/>
      <c r="D1093" s="299" t="s">
        <v>41</v>
      </c>
      <c r="E1093" s="170" t="s">
        <v>1051</v>
      </c>
    </row>
    <row r="1094" spans="1:5" x14ac:dyDescent="0.25">
      <c r="A1094" s="294"/>
      <c r="B1094" s="297"/>
      <c r="C1094" s="298"/>
      <c r="D1094" s="300"/>
      <c r="E1094" s="171" t="s">
        <v>1052</v>
      </c>
    </row>
    <row r="1095" spans="1:5" x14ac:dyDescent="0.25">
      <c r="A1095" s="285" t="s">
        <v>1602</v>
      </c>
      <c r="B1095" s="287" t="s">
        <v>1600</v>
      </c>
      <c r="C1095" s="288"/>
      <c r="D1095" s="291" t="s">
        <v>41</v>
      </c>
      <c r="E1095" s="172" t="s">
        <v>1051</v>
      </c>
    </row>
    <row r="1096" spans="1:5" x14ac:dyDescent="0.25">
      <c r="A1096" s="286"/>
      <c r="B1096" s="289"/>
      <c r="C1096" s="290"/>
      <c r="D1096" s="292"/>
      <c r="E1096" s="173" t="s">
        <v>1052</v>
      </c>
    </row>
    <row r="1097" spans="1:5" x14ac:dyDescent="0.25">
      <c r="A1097" s="293" t="s">
        <v>1603</v>
      </c>
      <c r="B1097" s="295" t="s">
        <v>1600</v>
      </c>
      <c r="C1097" s="296"/>
      <c r="D1097" s="299" t="s">
        <v>41</v>
      </c>
      <c r="E1097" s="170" t="s">
        <v>1051</v>
      </c>
    </row>
    <row r="1098" spans="1:5" x14ac:dyDescent="0.25">
      <c r="A1098" s="294"/>
      <c r="B1098" s="297"/>
      <c r="C1098" s="298"/>
      <c r="D1098" s="300"/>
      <c r="E1098" s="171" t="s">
        <v>1052</v>
      </c>
    </row>
    <row r="1099" spans="1:5" x14ac:dyDescent="0.25">
      <c r="A1099" s="285" t="s">
        <v>1604</v>
      </c>
      <c r="B1099" s="287" t="s">
        <v>1600</v>
      </c>
      <c r="C1099" s="288"/>
      <c r="D1099" s="291" t="s">
        <v>41</v>
      </c>
      <c r="E1099" s="172" t="s">
        <v>1051</v>
      </c>
    </row>
    <row r="1100" spans="1:5" x14ac:dyDescent="0.25">
      <c r="A1100" s="286"/>
      <c r="B1100" s="289"/>
      <c r="C1100" s="290"/>
      <c r="D1100" s="292"/>
      <c r="E1100" s="173" t="s">
        <v>1052</v>
      </c>
    </row>
    <row r="1101" spans="1:5" x14ac:dyDescent="0.25">
      <c r="A1101" s="293" t="s">
        <v>1605</v>
      </c>
      <c r="B1101" s="295" t="s">
        <v>1606</v>
      </c>
      <c r="C1101" s="296"/>
      <c r="D1101" s="299" t="s">
        <v>41</v>
      </c>
      <c r="E1101" s="170" t="s">
        <v>1051</v>
      </c>
    </row>
    <row r="1102" spans="1:5" x14ac:dyDescent="0.25">
      <c r="A1102" s="294"/>
      <c r="B1102" s="297"/>
      <c r="C1102" s="298"/>
      <c r="D1102" s="300"/>
      <c r="E1102" s="171" t="s">
        <v>1052</v>
      </c>
    </row>
    <row r="1103" spans="1:5" x14ac:dyDescent="0.25">
      <c r="A1103" s="285" t="s">
        <v>1607</v>
      </c>
      <c r="B1103" s="287" t="s">
        <v>1606</v>
      </c>
      <c r="C1103" s="288"/>
      <c r="D1103" s="291" t="s">
        <v>41</v>
      </c>
      <c r="E1103" s="172" t="s">
        <v>1051</v>
      </c>
    </row>
    <row r="1104" spans="1:5" x14ac:dyDescent="0.25">
      <c r="A1104" s="286"/>
      <c r="B1104" s="289"/>
      <c r="C1104" s="290"/>
      <c r="D1104" s="292"/>
      <c r="E1104" s="173" t="s">
        <v>1052</v>
      </c>
    </row>
    <row r="1105" spans="1:5" x14ac:dyDescent="0.25">
      <c r="A1105" s="293" t="s">
        <v>1608</v>
      </c>
      <c r="B1105" s="295" t="s">
        <v>1606</v>
      </c>
      <c r="C1105" s="296"/>
      <c r="D1105" s="299" t="s">
        <v>41</v>
      </c>
      <c r="E1105" s="170" t="s">
        <v>1051</v>
      </c>
    </row>
    <row r="1106" spans="1:5" x14ac:dyDescent="0.25">
      <c r="A1106" s="294"/>
      <c r="B1106" s="297"/>
      <c r="C1106" s="298"/>
      <c r="D1106" s="300"/>
      <c r="E1106" s="171" t="s">
        <v>1052</v>
      </c>
    </row>
    <row r="1107" spans="1:5" x14ac:dyDescent="0.25">
      <c r="A1107" s="285" t="s">
        <v>1609</v>
      </c>
      <c r="B1107" s="287" t="s">
        <v>1606</v>
      </c>
      <c r="C1107" s="288"/>
      <c r="D1107" s="291" t="s">
        <v>41</v>
      </c>
      <c r="E1107" s="172" t="s">
        <v>1051</v>
      </c>
    </row>
    <row r="1108" spans="1:5" x14ac:dyDescent="0.25">
      <c r="A1108" s="286"/>
      <c r="B1108" s="289"/>
      <c r="C1108" s="290"/>
      <c r="D1108" s="292"/>
      <c r="E1108" s="173" t="s">
        <v>1052</v>
      </c>
    </row>
    <row r="1109" spans="1:5" x14ac:dyDescent="0.25">
      <c r="A1109" s="293" t="s">
        <v>1610</v>
      </c>
      <c r="B1109" s="295" t="s">
        <v>1606</v>
      </c>
      <c r="C1109" s="296"/>
      <c r="D1109" s="299" t="s">
        <v>41</v>
      </c>
      <c r="E1109" s="170" t="s">
        <v>1051</v>
      </c>
    </row>
    <row r="1110" spans="1:5" x14ac:dyDescent="0.25">
      <c r="A1110" s="294"/>
      <c r="B1110" s="297"/>
      <c r="C1110" s="298"/>
      <c r="D1110" s="300"/>
      <c r="E1110" s="171" t="s">
        <v>1052</v>
      </c>
    </row>
    <row r="1111" spans="1:5" x14ac:dyDescent="0.25">
      <c r="A1111" s="285" t="s">
        <v>1611</v>
      </c>
      <c r="B1111" s="287" t="s">
        <v>1606</v>
      </c>
      <c r="C1111" s="288"/>
      <c r="D1111" s="291" t="s">
        <v>41</v>
      </c>
      <c r="E1111" s="172" t="s">
        <v>1051</v>
      </c>
    </row>
    <row r="1112" spans="1:5" x14ac:dyDescent="0.25">
      <c r="A1112" s="286"/>
      <c r="B1112" s="289"/>
      <c r="C1112" s="290"/>
      <c r="D1112" s="292"/>
      <c r="E1112" s="173" t="s">
        <v>1052</v>
      </c>
    </row>
    <row r="1113" spans="1:5" x14ac:dyDescent="0.25">
      <c r="A1113" s="293" t="s">
        <v>1612</v>
      </c>
      <c r="B1113" s="295" t="s">
        <v>1606</v>
      </c>
      <c r="C1113" s="296"/>
      <c r="D1113" s="299" t="s">
        <v>41</v>
      </c>
      <c r="E1113" s="170" t="s">
        <v>1051</v>
      </c>
    </row>
    <row r="1114" spans="1:5" x14ac:dyDescent="0.25">
      <c r="A1114" s="294"/>
      <c r="B1114" s="297"/>
      <c r="C1114" s="298"/>
      <c r="D1114" s="300"/>
      <c r="E1114" s="171" t="s">
        <v>1052</v>
      </c>
    </row>
    <row r="1115" spans="1:5" x14ac:dyDescent="0.25">
      <c r="A1115" s="285" t="s">
        <v>1613</v>
      </c>
      <c r="B1115" s="287" t="s">
        <v>1614</v>
      </c>
      <c r="C1115" s="288"/>
      <c r="D1115" s="291" t="s">
        <v>41</v>
      </c>
      <c r="E1115" s="172" t="s">
        <v>1051</v>
      </c>
    </row>
    <row r="1116" spans="1:5" x14ac:dyDescent="0.25">
      <c r="A1116" s="286"/>
      <c r="B1116" s="289"/>
      <c r="C1116" s="290"/>
      <c r="D1116" s="292"/>
      <c r="E1116" s="173" t="s">
        <v>1052</v>
      </c>
    </row>
    <row r="1117" spans="1:5" x14ac:dyDescent="0.25">
      <c r="A1117" s="293" t="s">
        <v>1615</v>
      </c>
      <c r="B1117" s="295" t="s">
        <v>1614</v>
      </c>
      <c r="C1117" s="296"/>
      <c r="D1117" s="299" t="s">
        <v>41</v>
      </c>
      <c r="E1117" s="170" t="s">
        <v>1051</v>
      </c>
    </row>
    <row r="1118" spans="1:5" x14ac:dyDescent="0.25">
      <c r="A1118" s="294"/>
      <c r="B1118" s="297"/>
      <c r="C1118" s="298"/>
      <c r="D1118" s="300"/>
      <c r="E1118" s="171" t="s">
        <v>1052</v>
      </c>
    </row>
    <row r="1119" spans="1:5" x14ac:dyDescent="0.25">
      <c r="A1119" s="285" t="s">
        <v>1616</v>
      </c>
      <c r="B1119" s="287" t="s">
        <v>1614</v>
      </c>
      <c r="C1119" s="288"/>
      <c r="D1119" s="291" t="s">
        <v>41</v>
      </c>
      <c r="E1119" s="172" t="s">
        <v>1051</v>
      </c>
    </row>
    <row r="1120" spans="1:5" x14ac:dyDescent="0.25">
      <c r="A1120" s="286"/>
      <c r="B1120" s="289"/>
      <c r="C1120" s="290"/>
      <c r="D1120" s="292"/>
      <c r="E1120" s="173" t="s">
        <v>1052</v>
      </c>
    </row>
    <row r="1121" spans="1:5" x14ac:dyDescent="0.25">
      <c r="A1121" s="293" t="s">
        <v>1617</v>
      </c>
      <c r="B1121" s="295" t="s">
        <v>1614</v>
      </c>
      <c r="C1121" s="296"/>
      <c r="D1121" s="299" t="s">
        <v>41</v>
      </c>
      <c r="E1121" s="170" t="s">
        <v>1051</v>
      </c>
    </row>
    <row r="1122" spans="1:5" x14ac:dyDescent="0.25">
      <c r="A1122" s="294"/>
      <c r="B1122" s="297"/>
      <c r="C1122" s="298"/>
      <c r="D1122" s="300"/>
      <c r="E1122" s="171" t="s">
        <v>1052</v>
      </c>
    </row>
    <row r="1123" spans="1:5" x14ac:dyDescent="0.25">
      <c r="A1123" s="285" t="s">
        <v>1618</v>
      </c>
      <c r="B1123" s="287" t="s">
        <v>1614</v>
      </c>
      <c r="C1123" s="288"/>
      <c r="D1123" s="291" t="s">
        <v>41</v>
      </c>
      <c r="E1123" s="172" t="s">
        <v>1051</v>
      </c>
    </row>
    <row r="1124" spans="1:5" x14ac:dyDescent="0.25">
      <c r="A1124" s="286"/>
      <c r="B1124" s="289"/>
      <c r="C1124" s="290"/>
      <c r="D1124" s="292"/>
      <c r="E1124" s="173" t="s">
        <v>1052</v>
      </c>
    </row>
    <row r="1125" spans="1:5" x14ac:dyDescent="0.25">
      <c r="A1125" s="293" t="s">
        <v>1619</v>
      </c>
      <c r="B1125" s="295" t="s">
        <v>1614</v>
      </c>
      <c r="C1125" s="296"/>
      <c r="D1125" s="299" t="s">
        <v>41</v>
      </c>
      <c r="E1125" s="170" t="s">
        <v>1051</v>
      </c>
    </row>
    <row r="1126" spans="1:5" x14ac:dyDescent="0.25">
      <c r="A1126" s="294"/>
      <c r="B1126" s="297"/>
      <c r="C1126" s="298"/>
      <c r="D1126" s="300"/>
      <c r="E1126" s="171" t="s">
        <v>1052</v>
      </c>
    </row>
    <row r="1127" spans="1:5" x14ac:dyDescent="0.25">
      <c r="A1127" s="285" t="s">
        <v>1620</v>
      </c>
      <c r="B1127" s="287" t="s">
        <v>1614</v>
      </c>
      <c r="C1127" s="288"/>
      <c r="D1127" s="291" t="s">
        <v>41</v>
      </c>
      <c r="E1127" s="172" t="s">
        <v>1051</v>
      </c>
    </row>
    <row r="1128" spans="1:5" x14ac:dyDescent="0.25">
      <c r="A1128" s="286"/>
      <c r="B1128" s="289"/>
      <c r="C1128" s="290"/>
      <c r="D1128" s="292"/>
      <c r="E1128" s="173" t="s">
        <v>1052</v>
      </c>
    </row>
    <row r="1129" spans="1:5" x14ac:dyDescent="0.25">
      <c r="A1129" s="293" t="s">
        <v>1621</v>
      </c>
      <c r="B1129" s="295" t="s">
        <v>1614</v>
      </c>
      <c r="C1129" s="296"/>
      <c r="D1129" s="299" t="s">
        <v>41</v>
      </c>
      <c r="E1129" s="170" t="s">
        <v>1051</v>
      </c>
    </row>
    <row r="1130" spans="1:5" x14ac:dyDescent="0.25">
      <c r="A1130" s="294"/>
      <c r="B1130" s="297"/>
      <c r="C1130" s="298"/>
      <c r="D1130" s="300"/>
      <c r="E1130" s="171" t="s">
        <v>1052</v>
      </c>
    </row>
    <row r="1131" spans="1:5" x14ac:dyDescent="0.25">
      <c r="A1131" s="285" t="s">
        <v>1461</v>
      </c>
      <c r="B1131" s="287"/>
      <c r="C1131" s="288"/>
      <c r="D1131" s="291" t="s">
        <v>41</v>
      </c>
      <c r="E1131" s="172" t="s">
        <v>1051</v>
      </c>
    </row>
    <row r="1132" spans="1:5" x14ac:dyDescent="0.25">
      <c r="A1132" s="286"/>
      <c r="B1132" s="289"/>
      <c r="C1132" s="290"/>
      <c r="D1132" s="292"/>
      <c r="E1132" s="173" t="s">
        <v>1052</v>
      </c>
    </row>
    <row r="1133" spans="1:5" x14ac:dyDescent="0.25">
      <c r="A1133" s="293" t="s">
        <v>1483</v>
      </c>
      <c r="B1133" s="295"/>
      <c r="C1133" s="296"/>
      <c r="D1133" s="299" t="s">
        <v>41</v>
      </c>
      <c r="E1133" s="170" t="s">
        <v>1051</v>
      </c>
    </row>
    <row r="1134" spans="1:5" x14ac:dyDescent="0.25">
      <c r="A1134" s="294"/>
      <c r="B1134" s="297"/>
      <c r="C1134" s="298"/>
      <c r="D1134" s="300"/>
      <c r="E1134" s="171" t="s">
        <v>1052</v>
      </c>
    </row>
    <row r="1135" spans="1:5" x14ac:dyDescent="0.25">
      <c r="A1135" s="285" t="s">
        <v>1489</v>
      </c>
      <c r="B1135" s="287"/>
      <c r="C1135" s="288"/>
      <c r="D1135" s="291" t="s">
        <v>41</v>
      </c>
      <c r="E1135" s="172" t="s">
        <v>1051</v>
      </c>
    </row>
    <row r="1136" spans="1:5" x14ac:dyDescent="0.25">
      <c r="A1136" s="286"/>
      <c r="B1136" s="289"/>
      <c r="C1136" s="290"/>
      <c r="D1136" s="292"/>
      <c r="E1136" s="173" t="s">
        <v>1052</v>
      </c>
    </row>
    <row r="1137" spans="1:5" x14ac:dyDescent="0.25">
      <c r="A1137" s="293" t="s">
        <v>1494</v>
      </c>
      <c r="B1137" s="295"/>
      <c r="C1137" s="296"/>
      <c r="D1137" s="299" t="s">
        <v>41</v>
      </c>
      <c r="E1137" s="170" t="s">
        <v>1051</v>
      </c>
    </row>
    <row r="1138" spans="1:5" x14ac:dyDescent="0.25">
      <c r="A1138" s="294"/>
      <c r="B1138" s="297"/>
      <c r="C1138" s="298"/>
      <c r="D1138" s="300"/>
      <c r="E1138" s="171" t="s">
        <v>1052</v>
      </c>
    </row>
    <row r="1139" spans="1:5" x14ac:dyDescent="0.25">
      <c r="A1139" s="285" t="s">
        <v>1505</v>
      </c>
      <c r="B1139" s="287"/>
      <c r="C1139" s="288"/>
      <c r="D1139" s="291" t="s">
        <v>41</v>
      </c>
      <c r="E1139" s="172" t="s">
        <v>1051</v>
      </c>
    </row>
    <row r="1140" spans="1:5" x14ac:dyDescent="0.25">
      <c r="A1140" s="286"/>
      <c r="B1140" s="289"/>
      <c r="C1140" s="290"/>
      <c r="D1140" s="292"/>
      <c r="E1140" s="173" t="s">
        <v>1052</v>
      </c>
    </row>
    <row r="1141" spans="1:5" x14ac:dyDescent="0.25">
      <c r="A1141" s="293" t="s">
        <v>1512</v>
      </c>
      <c r="B1141" s="295"/>
      <c r="C1141" s="296"/>
      <c r="D1141" s="299" t="s">
        <v>41</v>
      </c>
      <c r="E1141" s="170" t="s">
        <v>1051</v>
      </c>
    </row>
    <row r="1142" spans="1:5" x14ac:dyDescent="0.25">
      <c r="A1142" s="294"/>
      <c r="B1142" s="297"/>
      <c r="C1142" s="298"/>
      <c r="D1142" s="300"/>
      <c r="E1142" s="171" t="s">
        <v>1052</v>
      </c>
    </row>
    <row r="1143" spans="1:5" x14ac:dyDescent="0.25">
      <c r="A1143" s="285" t="s">
        <v>1520</v>
      </c>
      <c r="B1143" s="287"/>
      <c r="C1143" s="288"/>
      <c r="D1143" s="291" t="s">
        <v>41</v>
      </c>
      <c r="E1143" s="172" t="s">
        <v>1051</v>
      </c>
    </row>
    <row r="1144" spans="1:5" x14ac:dyDescent="0.25">
      <c r="A1144" s="286"/>
      <c r="B1144" s="289"/>
      <c r="C1144" s="290"/>
      <c r="D1144" s="292"/>
      <c r="E1144" s="173" t="s">
        <v>1052</v>
      </c>
    </row>
    <row r="1145" spans="1:5" x14ac:dyDescent="0.25">
      <c r="A1145" s="293" t="s">
        <v>1524</v>
      </c>
      <c r="B1145" s="295"/>
      <c r="C1145" s="296"/>
      <c r="D1145" s="299" t="s">
        <v>41</v>
      </c>
      <c r="E1145" s="170" t="s">
        <v>1051</v>
      </c>
    </row>
    <row r="1146" spans="1:5" x14ac:dyDescent="0.25">
      <c r="A1146" s="294"/>
      <c r="B1146" s="297"/>
      <c r="C1146" s="298"/>
      <c r="D1146" s="300"/>
      <c r="E1146" s="171" t="s">
        <v>1052</v>
      </c>
    </row>
    <row r="1147" spans="1:5" x14ac:dyDescent="0.25">
      <c r="A1147" s="285" t="s">
        <v>1540</v>
      </c>
      <c r="B1147" s="287"/>
      <c r="C1147" s="288"/>
      <c r="D1147" s="291" t="s">
        <v>41</v>
      </c>
      <c r="E1147" s="172" t="s">
        <v>1051</v>
      </c>
    </row>
    <row r="1148" spans="1:5" x14ac:dyDescent="0.25">
      <c r="A1148" s="286"/>
      <c r="B1148" s="289"/>
      <c r="C1148" s="290"/>
      <c r="D1148" s="292"/>
      <c r="E1148" s="173" t="s">
        <v>1052</v>
      </c>
    </row>
    <row r="1149" spans="1:5" x14ac:dyDescent="0.25">
      <c r="A1149" s="293" t="s">
        <v>1546</v>
      </c>
      <c r="B1149" s="295"/>
      <c r="C1149" s="296"/>
      <c r="D1149" s="299" t="s">
        <v>41</v>
      </c>
      <c r="E1149" s="170" t="s">
        <v>1051</v>
      </c>
    </row>
    <row r="1150" spans="1:5" x14ac:dyDescent="0.25">
      <c r="A1150" s="294"/>
      <c r="B1150" s="297"/>
      <c r="C1150" s="298"/>
      <c r="D1150" s="300"/>
      <c r="E1150" s="171" t="s">
        <v>1052</v>
      </c>
    </row>
    <row r="1151" spans="1:5" x14ac:dyDescent="0.25">
      <c r="A1151" s="285" t="s">
        <v>1555</v>
      </c>
      <c r="B1151" s="287"/>
      <c r="C1151" s="288"/>
      <c r="D1151" s="291" t="s">
        <v>41</v>
      </c>
      <c r="E1151" s="172" t="s">
        <v>1051</v>
      </c>
    </row>
    <row r="1152" spans="1:5" x14ac:dyDescent="0.25">
      <c r="A1152" s="286"/>
      <c r="B1152" s="289"/>
      <c r="C1152" s="290"/>
      <c r="D1152" s="292"/>
      <c r="E1152" s="173" t="s">
        <v>1052</v>
      </c>
    </row>
    <row r="1153" spans="1:5" x14ac:dyDescent="0.25">
      <c r="A1153" s="293" t="s">
        <v>1585</v>
      </c>
      <c r="B1153" s="295"/>
      <c r="C1153" s="296"/>
      <c r="D1153" s="299" t="s">
        <v>41</v>
      </c>
      <c r="E1153" s="170" t="s">
        <v>1051</v>
      </c>
    </row>
    <row r="1154" spans="1:5" x14ac:dyDescent="0.25">
      <c r="A1154" s="294"/>
      <c r="B1154" s="297"/>
      <c r="C1154" s="298"/>
      <c r="D1154" s="300"/>
      <c r="E1154" s="171" t="s">
        <v>1052</v>
      </c>
    </row>
    <row r="1155" spans="1:5" x14ac:dyDescent="0.25">
      <c r="A1155" s="285" t="s">
        <v>1589</v>
      </c>
      <c r="B1155" s="287"/>
      <c r="C1155" s="288"/>
      <c r="D1155" s="291" t="s">
        <v>41</v>
      </c>
      <c r="E1155" s="172" t="s">
        <v>1051</v>
      </c>
    </row>
    <row r="1156" spans="1:5" x14ac:dyDescent="0.25">
      <c r="A1156" s="286"/>
      <c r="B1156" s="289"/>
      <c r="C1156" s="290"/>
      <c r="D1156" s="292"/>
      <c r="E1156" s="173" t="s">
        <v>1052</v>
      </c>
    </row>
    <row r="1157" spans="1:5" x14ac:dyDescent="0.25">
      <c r="A1157" s="293" t="s">
        <v>1594</v>
      </c>
      <c r="B1157" s="295"/>
      <c r="C1157" s="296"/>
      <c r="D1157" s="299" t="s">
        <v>41</v>
      </c>
      <c r="E1157" s="170" t="s">
        <v>1051</v>
      </c>
    </row>
    <row r="1158" spans="1:5" x14ac:dyDescent="0.25">
      <c r="A1158" s="294"/>
      <c r="B1158" s="297"/>
      <c r="C1158" s="298"/>
      <c r="D1158" s="300"/>
      <c r="E1158" s="171" t="s">
        <v>1052</v>
      </c>
    </row>
    <row r="1159" spans="1:5" x14ac:dyDescent="0.25">
      <c r="A1159" s="285" t="s">
        <v>1600</v>
      </c>
      <c r="B1159" s="287"/>
      <c r="C1159" s="288"/>
      <c r="D1159" s="291" t="s">
        <v>41</v>
      </c>
      <c r="E1159" s="172" t="s">
        <v>1051</v>
      </c>
    </row>
    <row r="1160" spans="1:5" x14ac:dyDescent="0.25">
      <c r="A1160" s="286"/>
      <c r="B1160" s="289"/>
      <c r="C1160" s="290"/>
      <c r="D1160" s="292"/>
      <c r="E1160" s="173" t="s">
        <v>1052</v>
      </c>
    </row>
    <row r="1161" spans="1:5" x14ac:dyDescent="0.25">
      <c r="A1161" s="293" t="s">
        <v>1606</v>
      </c>
      <c r="B1161" s="295"/>
      <c r="C1161" s="296"/>
      <c r="D1161" s="299" t="s">
        <v>41</v>
      </c>
      <c r="E1161" s="170" t="s">
        <v>1051</v>
      </c>
    </row>
    <row r="1162" spans="1:5" x14ac:dyDescent="0.25">
      <c r="A1162" s="294"/>
      <c r="B1162" s="297"/>
      <c r="C1162" s="298"/>
      <c r="D1162" s="300"/>
      <c r="E1162" s="171" t="s">
        <v>1052</v>
      </c>
    </row>
    <row r="1163" spans="1:5" x14ac:dyDescent="0.25">
      <c r="A1163" s="285" t="s">
        <v>1565</v>
      </c>
      <c r="B1163" s="287"/>
      <c r="C1163" s="288"/>
      <c r="D1163" s="291" t="s">
        <v>41</v>
      </c>
      <c r="E1163" s="172" t="s">
        <v>1051</v>
      </c>
    </row>
    <row r="1164" spans="1:5" x14ac:dyDescent="0.25">
      <c r="A1164" s="286"/>
      <c r="B1164" s="289"/>
      <c r="C1164" s="290"/>
      <c r="D1164" s="292"/>
      <c r="E1164" s="173" t="s">
        <v>1052</v>
      </c>
    </row>
    <row r="1165" spans="1:5" x14ac:dyDescent="0.25">
      <c r="A1165" s="293" t="s">
        <v>1571</v>
      </c>
      <c r="B1165" s="295" t="s">
        <v>1520</v>
      </c>
      <c r="C1165" s="296"/>
      <c r="D1165" s="299" t="s">
        <v>41</v>
      </c>
      <c r="E1165" s="170" t="s">
        <v>1051</v>
      </c>
    </row>
    <row r="1166" spans="1:5" x14ac:dyDescent="0.25">
      <c r="A1166" s="294"/>
      <c r="B1166" s="297"/>
      <c r="C1166" s="298"/>
      <c r="D1166" s="300"/>
      <c r="E1166" s="171" t="s">
        <v>1052</v>
      </c>
    </row>
    <row r="1167" spans="1:5" x14ac:dyDescent="0.25">
      <c r="A1167" s="285" t="s">
        <v>1622</v>
      </c>
      <c r="B1167" s="287" t="s">
        <v>1461</v>
      </c>
      <c r="C1167" s="288"/>
      <c r="D1167" s="291" t="s">
        <v>41</v>
      </c>
      <c r="E1167" s="172" t="s">
        <v>1051</v>
      </c>
    </row>
    <row r="1168" spans="1:5" x14ac:dyDescent="0.25">
      <c r="A1168" s="286"/>
      <c r="B1168" s="289"/>
      <c r="C1168" s="290"/>
      <c r="D1168" s="292"/>
      <c r="E1168" s="173" t="s">
        <v>1052</v>
      </c>
    </row>
    <row r="1169" spans="1:5" x14ac:dyDescent="0.25">
      <c r="A1169" s="293" t="s">
        <v>1623</v>
      </c>
      <c r="B1169" s="295" t="s">
        <v>1483</v>
      </c>
      <c r="C1169" s="296"/>
      <c r="D1169" s="299" t="s">
        <v>41</v>
      </c>
      <c r="E1169" s="170" t="s">
        <v>1051</v>
      </c>
    </row>
    <row r="1170" spans="1:5" x14ac:dyDescent="0.25">
      <c r="A1170" s="294"/>
      <c r="B1170" s="297"/>
      <c r="C1170" s="298"/>
      <c r="D1170" s="300"/>
      <c r="E1170" s="171" t="s">
        <v>1052</v>
      </c>
    </row>
    <row r="1171" spans="1:5" x14ac:dyDescent="0.25">
      <c r="A1171" s="285" t="s">
        <v>1371</v>
      </c>
      <c r="B1171" s="287" t="s">
        <v>1489</v>
      </c>
      <c r="C1171" s="288"/>
      <c r="D1171" s="291" t="s">
        <v>41</v>
      </c>
      <c r="E1171" s="172" t="s">
        <v>1051</v>
      </c>
    </row>
    <row r="1172" spans="1:5" x14ac:dyDescent="0.25">
      <c r="A1172" s="286"/>
      <c r="B1172" s="289"/>
      <c r="C1172" s="290"/>
      <c r="D1172" s="292"/>
      <c r="E1172" s="173" t="s">
        <v>1052</v>
      </c>
    </row>
    <row r="1173" spans="1:5" x14ac:dyDescent="0.25">
      <c r="A1173" s="293" t="s">
        <v>1624</v>
      </c>
      <c r="B1173" s="295" t="s">
        <v>1494</v>
      </c>
      <c r="C1173" s="296"/>
      <c r="D1173" s="299" t="s">
        <v>41</v>
      </c>
      <c r="E1173" s="170" t="s">
        <v>1051</v>
      </c>
    </row>
    <row r="1174" spans="1:5" x14ac:dyDescent="0.25">
      <c r="A1174" s="294"/>
      <c r="B1174" s="297"/>
      <c r="C1174" s="298"/>
      <c r="D1174" s="300"/>
      <c r="E1174" s="171" t="s">
        <v>1052</v>
      </c>
    </row>
    <row r="1175" spans="1:5" x14ac:dyDescent="0.25">
      <c r="A1175" s="285" t="s">
        <v>1181</v>
      </c>
      <c r="B1175" s="287" t="s">
        <v>1505</v>
      </c>
      <c r="C1175" s="288"/>
      <c r="D1175" s="291" t="s">
        <v>41</v>
      </c>
      <c r="E1175" s="172" t="s">
        <v>1051</v>
      </c>
    </row>
    <row r="1176" spans="1:5" x14ac:dyDescent="0.25">
      <c r="A1176" s="286"/>
      <c r="B1176" s="289"/>
      <c r="C1176" s="290"/>
      <c r="D1176" s="292"/>
      <c r="E1176" s="173" t="s">
        <v>1052</v>
      </c>
    </row>
    <row r="1177" spans="1:5" x14ac:dyDescent="0.25">
      <c r="A1177" s="293" t="s">
        <v>1625</v>
      </c>
      <c r="B1177" s="295" t="s">
        <v>1524</v>
      </c>
      <c r="C1177" s="296"/>
      <c r="D1177" s="299" t="s">
        <v>41</v>
      </c>
      <c r="E1177" s="170" t="s">
        <v>1051</v>
      </c>
    </row>
    <row r="1178" spans="1:5" x14ac:dyDescent="0.25">
      <c r="A1178" s="294"/>
      <c r="B1178" s="297"/>
      <c r="C1178" s="298"/>
      <c r="D1178" s="300"/>
      <c r="E1178" s="171" t="s">
        <v>1052</v>
      </c>
    </row>
    <row r="1179" spans="1:5" x14ac:dyDescent="0.25">
      <c r="A1179" s="285" t="s">
        <v>1626</v>
      </c>
      <c r="B1179" s="287" t="s">
        <v>1524</v>
      </c>
      <c r="C1179" s="288"/>
      <c r="D1179" s="291" t="s">
        <v>41</v>
      </c>
      <c r="E1179" s="172" t="s">
        <v>1051</v>
      </c>
    </row>
    <row r="1180" spans="1:5" x14ac:dyDescent="0.25">
      <c r="A1180" s="286"/>
      <c r="B1180" s="289"/>
      <c r="C1180" s="290"/>
      <c r="D1180" s="292"/>
      <c r="E1180" s="173" t="s">
        <v>1052</v>
      </c>
    </row>
    <row r="1181" spans="1:5" x14ac:dyDescent="0.25">
      <c r="A1181" s="293" t="s">
        <v>1627</v>
      </c>
      <c r="B1181" s="295" t="s">
        <v>1540</v>
      </c>
      <c r="C1181" s="296"/>
      <c r="D1181" s="299" t="s">
        <v>41</v>
      </c>
      <c r="E1181" s="170" t="s">
        <v>1051</v>
      </c>
    </row>
    <row r="1182" spans="1:5" x14ac:dyDescent="0.25">
      <c r="A1182" s="294"/>
      <c r="B1182" s="297"/>
      <c r="C1182" s="298"/>
      <c r="D1182" s="300"/>
      <c r="E1182" s="171" t="s">
        <v>1052</v>
      </c>
    </row>
    <row r="1183" spans="1:5" x14ac:dyDescent="0.25">
      <c r="A1183" s="285" t="s">
        <v>1628</v>
      </c>
      <c r="B1183" s="287" t="s">
        <v>1555</v>
      </c>
      <c r="C1183" s="288"/>
      <c r="D1183" s="291" t="s">
        <v>41</v>
      </c>
      <c r="E1183" s="172" t="s">
        <v>1051</v>
      </c>
    </row>
    <row r="1184" spans="1:5" x14ac:dyDescent="0.25">
      <c r="A1184" s="286"/>
      <c r="B1184" s="289"/>
      <c r="C1184" s="290"/>
      <c r="D1184" s="292"/>
      <c r="E1184" s="173" t="s">
        <v>1052</v>
      </c>
    </row>
    <row r="1185" spans="1:5" x14ac:dyDescent="0.25">
      <c r="A1185" s="293" t="s">
        <v>1629</v>
      </c>
      <c r="B1185" s="295" t="s">
        <v>1565</v>
      </c>
      <c r="C1185" s="296"/>
      <c r="D1185" s="299" t="s">
        <v>41</v>
      </c>
      <c r="E1185" s="170" t="s">
        <v>1051</v>
      </c>
    </row>
    <row r="1186" spans="1:5" x14ac:dyDescent="0.25">
      <c r="A1186" s="294"/>
      <c r="B1186" s="297"/>
      <c r="C1186" s="298"/>
      <c r="D1186" s="300"/>
      <c r="E1186" s="171" t="s">
        <v>1052</v>
      </c>
    </row>
    <row r="1187" spans="1:5" x14ac:dyDescent="0.25">
      <c r="A1187" s="285" t="s">
        <v>1630</v>
      </c>
      <c r="B1187" s="287" t="s">
        <v>1461</v>
      </c>
      <c r="C1187" s="288"/>
      <c r="D1187" s="291" t="s">
        <v>41</v>
      </c>
      <c r="E1187" s="172" t="s">
        <v>1051</v>
      </c>
    </row>
    <row r="1188" spans="1:5" x14ac:dyDescent="0.25">
      <c r="A1188" s="286"/>
      <c r="B1188" s="289"/>
      <c r="C1188" s="290"/>
      <c r="D1188" s="292"/>
      <c r="E1188" s="173" t="s">
        <v>1052</v>
      </c>
    </row>
    <row r="1189" spans="1:5" x14ac:dyDescent="0.25">
      <c r="A1189" s="293" t="s">
        <v>1631</v>
      </c>
      <c r="B1189" s="295" t="s">
        <v>1512</v>
      </c>
      <c r="C1189" s="296"/>
      <c r="D1189" s="299" t="s">
        <v>41</v>
      </c>
      <c r="E1189" s="170" t="s">
        <v>1051</v>
      </c>
    </row>
    <row r="1190" spans="1:5" x14ac:dyDescent="0.25">
      <c r="A1190" s="294"/>
      <c r="B1190" s="297"/>
      <c r="C1190" s="298"/>
      <c r="D1190" s="300"/>
      <c r="E1190" s="171" t="s">
        <v>1052</v>
      </c>
    </row>
    <row r="1191" spans="1:5" x14ac:dyDescent="0.25">
      <c r="A1191" s="285" t="s">
        <v>1632</v>
      </c>
      <c r="B1191" s="287" t="s">
        <v>1546</v>
      </c>
      <c r="C1191" s="288"/>
      <c r="D1191" s="291" t="s">
        <v>41</v>
      </c>
      <c r="E1191" s="172" t="s">
        <v>1051</v>
      </c>
    </row>
    <row r="1192" spans="1:5" x14ac:dyDescent="0.25">
      <c r="A1192" s="286"/>
      <c r="B1192" s="289"/>
      <c r="C1192" s="290"/>
      <c r="D1192" s="292"/>
      <c r="E1192" s="173" t="s">
        <v>1052</v>
      </c>
    </row>
    <row r="1193" spans="1:5" x14ac:dyDescent="0.25">
      <c r="A1193" s="293" t="s">
        <v>1633</v>
      </c>
      <c r="B1193" s="295" t="s">
        <v>1546</v>
      </c>
      <c r="C1193" s="296"/>
      <c r="D1193" s="299" t="s">
        <v>41</v>
      </c>
      <c r="E1193" s="170" t="s">
        <v>1051</v>
      </c>
    </row>
    <row r="1194" spans="1:5" x14ac:dyDescent="0.25">
      <c r="A1194" s="294"/>
      <c r="B1194" s="297"/>
      <c r="C1194" s="298"/>
      <c r="D1194" s="300"/>
      <c r="E1194" s="171" t="s">
        <v>1052</v>
      </c>
    </row>
    <row r="1195" spans="1:5" x14ac:dyDescent="0.25">
      <c r="A1195" s="285" t="s">
        <v>1614</v>
      </c>
      <c r="B1195" s="287"/>
      <c r="C1195" s="288"/>
      <c r="D1195" s="291" t="s">
        <v>41</v>
      </c>
      <c r="E1195" s="172" t="s">
        <v>1051</v>
      </c>
    </row>
    <row r="1196" spans="1:5" x14ac:dyDescent="0.25">
      <c r="A1196" s="286"/>
      <c r="B1196" s="289"/>
      <c r="C1196" s="290"/>
      <c r="D1196" s="292"/>
      <c r="E1196" s="173" t="s">
        <v>1052</v>
      </c>
    </row>
    <row r="1197" spans="1:5" x14ac:dyDescent="0.25">
      <c r="A1197" s="293" t="s">
        <v>1634</v>
      </c>
      <c r="B1197" s="295" t="s">
        <v>1461</v>
      </c>
      <c r="C1197" s="296"/>
      <c r="D1197" s="299" t="s">
        <v>41</v>
      </c>
      <c r="E1197" s="170" t="s">
        <v>1051</v>
      </c>
    </row>
    <row r="1198" spans="1:5" x14ac:dyDescent="0.25">
      <c r="A1198" s="294"/>
      <c r="B1198" s="297"/>
      <c r="C1198" s="298"/>
      <c r="D1198" s="300"/>
      <c r="E1198" s="171" t="s">
        <v>1052</v>
      </c>
    </row>
    <row r="1199" spans="1:5" x14ac:dyDescent="0.25">
      <c r="A1199" s="285" t="s">
        <v>1635</v>
      </c>
      <c r="B1199" s="287" t="s">
        <v>1461</v>
      </c>
      <c r="C1199" s="288"/>
      <c r="D1199" s="291" t="s">
        <v>41</v>
      </c>
      <c r="E1199" s="172" t="s">
        <v>1051</v>
      </c>
    </row>
    <row r="1200" spans="1:5" x14ac:dyDescent="0.25">
      <c r="A1200" s="286"/>
      <c r="B1200" s="289"/>
      <c r="C1200" s="290"/>
      <c r="D1200" s="292"/>
      <c r="E1200" s="173" t="s">
        <v>1052</v>
      </c>
    </row>
    <row r="1201" spans="1:5" x14ac:dyDescent="0.25">
      <c r="A1201" s="293" t="s">
        <v>1636</v>
      </c>
      <c r="B1201" s="295" t="s">
        <v>1461</v>
      </c>
      <c r="C1201" s="296"/>
      <c r="D1201" s="299" t="s">
        <v>41</v>
      </c>
      <c r="E1201" s="170" t="s">
        <v>1051</v>
      </c>
    </row>
    <row r="1202" spans="1:5" x14ac:dyDescent="0.25">
      <c r="A1202" s="294"/>
      <c r="B1202" s="297"/>
      <c r="C1202" s="298"/>
      <c r="D1202" s="300"/>
      <c r="E1202" s="171" t="s">
        <v>1052</v>
      </c>
    </row>
    <row r="1203" spans="1:5" x14ac:dyDescent="0.25">
      <c r="A1203" s="285" t="s">
        <v>1637</v>
      </c>
      <c r="B1203" s="287" t="s">
        <v>1494</v>
      </c>
      <c r="C1203" s="288"/>
      <c r="D1203" s="291" t="s">
        <v>41</v>
      </c>
      <c r="E1203" s="172" t="s">
        <v>1051</v>
      </c>
    </row>
    <row r="1204" spans="1:5" x14ac:dyDescent="0.25">
      <c r="A1204" s="286"/>
      <c r="B1204" s="289"/>
      <c r="C1204" s="290"/>
      <c r="D1204" s="292"/>
      <c r="E1204" s="173" t="s">
        <v>1052</v>
      </c>
    </row>
    <row r="1205" spans="1:5" x14ac:dyDescent="0.25">
      <c r="A1205" s="293" t="s">
        <v>1638</v>
      </c>
      <c r="B1205" s="295"/>
      <c r="C1205" s="296"/>
      <c r="D1205" s="299" t="s">
        <v>42</v>
      </c>
      <c r="E1205" s="170" t="s">
        <v>1051</v>
      </c>
    </row>
    <row r="1206" spans="1:5" x14ac:dyDescent="0.25">
      <c r="A1206" s="294"/>
      <c r="B1206" s="297"/>
      <c r="C1206" s="298"/>
      <c r="D1206" s="300"/>
      <c r="E1206" s="171" t="s">
        <v>1052</v>
      </c>
    </row>
    <row r="1207" spans="1:5" x14ac:dyDescent="0.25">
      <c r="A1207" s="285" t="s">
        <v>1639</v>
      </c>
      <c r="B1207" s="287"/>
      <c r="C1207" s="288"/>
      <c r="D1207" s="291" t="s">
        <v>42</v>
      </c>
      <c r="E1207" s="172" t="s">
        <v>1051</v>
      </c>
    </row>
    <row r="1208" spans="1:5" x14ac:dyDescent="0.25">
      <c r="A1208" s="286"/>
      <c r="B1208" s="289"/>
      <c r="C1208" s="290"/>
      <c r="D1208" s="292"/>
      <c r="E1208" s="173" t="s">
        <v>1052</v>
      </c>
    </row>
    <row r="1209" spans="1:5" x14ac:dyDescent="0.25">
      <c r="A1209" s="293" t="s">
        <v>1640</v>
      </c>
      <c r="B1209" s="295"/>
      <c r="C1209" s="296"/>
      <c r="D1209" s="299" t="s">
        <v>42</v>
      </c>
      <c r="E1209" s="170" t="s">
        <v>1051</v>
      </c>
    </row>
    <row r="1210" spans="1:5" x14ac:dyDescent="0.25">
      <c r="A1210" s="294"/>
      <c r="B1210" s="297"/>
      <c r="C1210" s="298"/>
      <c r="D1210" s="300"/>
      <c r="E1210" s="171" t="s">
        <v>1052</v>
      </c>
    </row>
    <row r="1211" spans="1:5" x14ac:dyDescent="0.25">
      <c r="A1211" s="285" t="s">
        <v>1641</v>
      </c>
      <c r="B1211" s="287"/>
      <c r="C1211" s="288"/>
      <c r="D1211" s="291" t="s">
        <v>42</v>
      </c>
      <c r="E1211" s="172" t="s">
        <v>1051</v>
      </c>
    </row>
    <row r="1212" spans="1:5" x14ac:dyDescent="0.25">
      <c r="A1212" s="286"/>
      <c r="B1212" s="289"/>
      <c r="C1212" s="290"/>
      <c r="D1212" s="292"/>
      <c r="E1212" s="173" t="s">
        <v>1052</v>
      </c>
    </row>
    <row r="1213" spans="1:5" x14ac:dyDescent="0.25">
      <c r="A1213" s="293" t="s">
        <v>1642</v>
      </c>
      <c r="B1213" s="295"/>
      <c r="C1213" s="296"/>
      <c r="D1213" s="299" t="s">
        <v>42</v>
      </c>
      <c r="E1213" s="170" t="s">
        <v>1051</v>
      </c>
    </row>
    <row r="1214" spans="1:5" x14ac:dyDescent="0.25">
      <c r="A1214" s="294"/>
      <c r="B1214" s="297"/>
      <c r="C1214" s="298"/>
      <c r="D1214" s="300"/>
      <c r="E1214" s="171" t="s">
        <v>1052</v>
      </c>
    </row>
    <row r="1215" spans="1:5" x14ac:dyDescent="0.25">
      <c r="A1215" s="285" t="s">
        <v>1643</v>
      </c>
      <c r="B1215" s="287"/>
      <c r="C1215" s="288"/>
      <c r="D1215" s="291" t="s">
        <v>42</v>
      </c>
      <c r="E1215" s="172" t="s">
        <v>1051</v>
      </c>
    </row>
    <row r="1216" spans="1:5" x14ac:dyDescent="0.25">
      <c r="A1216" s="286"/>
      <c r="B1216" s="289"/>
      <c r="C1216" s="290"/>
      <c r="D1216" s="292"/>
      <c r="E1216" s="173" t="s">
        <v>1052</v>
      </c>
    </row>
    <row r="1217" spans="1:5" x14ac:dyDescent="0.25">
      <c r="A1217" s="293" t="s">
        <v>1644</v>
      </c>
      <c r="B1217" s="295"/>
      <c r="C1217" s="296"/>
      <c r="D1217" s="299" t="s">
        <v>42</v>
      </c>
      <c r="E1217" s="170" t="s">
        <v>1051</v>
      </c>
    </row>
    <row r="1218" spans="1:5" x14ac:dyDescent="0.25">
      <c r="A1218" s="294"/>
      <c r="B1218" s="297"/>
      <c r="C1218" s="298"/>
      <c r="D1218" s="300"/>
      <c r="E1218" s="171" t="s">
        <v>1052</v>
      </c>
    </row>
    <row r="1219" spans="1:5" x14ac:dyDescent="0.25">
      <c r="A1219" s="285" t="s">
        <v>1645</v>
      </c>
      <c r="B1219" s="287"/>
      <c r="C1219" s="288"/>
      <c r="D1219" s="291" t="s">
        <v>42</v>
      </c>
      <c r="E1219" s="172" t="s">
        <v>1051</v>
      </c>
    </row>
    <row r="1220" spans="1:5" x14ac:dyDescent="0.25">
      <c r="A1220" s="286"/>
      <c r="B1220" s="289"/>
      <c r="C1220" s="290"/>
      <c r="D1220" s="292"/>
      <c r="E1220" s="173" t="s">
        <v>1052</v>
      </c>
    </row>
    <row r="1221" spans="1:5" x14ac:dyDescent="0.25">
      <c r="A1221" s="293" t="s">
        <v>1646</v>
      </c>
      <c r="B1221" s="295" t="s">
        <v>1647</v>
      </c>
      <c r="C1221" s="296"/>
      <c r="D1221" s="299" t="s">
        <v>42</v>
      </c>
      <c r="E1221" s="170" t="s">
        <v>1051</v>
      </c>
    </row>
    <row r="1222" spans="1:5" x14ac:dyDescent="0.25">
      <c r="A1222" s="294"/>
      <c r="B1222" s="297"/>
      <c r="C1222" s="298"/>
      <c r="D1222" s="300"/>
      <c r="E1222" s="171" t="s">
        <v>1052</v>
      </c>
    </row>
    <row r="1223" spans="1:5" x14ac:dyDescent="0.25">
      <c r="A1223" s="285" t="s">
        <v>1541</v>
      </c>
      <c r="B1223" s="287" t="s">
        <v>1647</v>
      </c>
      <c r="C1223" s="288"/>
      <c r="D1223" s="291" t="s">
        <v>42</v>
      </c>
      <c r="E1223" s="172" t="s">
        <v>1051</v>
      </c>
    </row>
    <row r="1224" spans="1:5" x14ac:dyDescent="0.25">
      <c r="A1224" s="286"/>
      <c r="B1224" s="289"/>
      <c r="C1224" s="290"/>
      <c r="D1224" s="292"/>
      <c r="E1224" s="173" t="s">
        <v>1052</v>
      </c>
    </row>
    <row r="1225" spans="1:5" x14ac:dyDescent="0.25">
      <c r="A1225" s="293" t="s">
        <v>1648</v>
      </c>
      <c r="B1225" s="295" t="s">
        <v>1647</v>
      </c>
      <c r="C1225" s="296"/>
      <c r="D1225" s="299" t="s">
        <v>42</v>
      </c>
      <c r="E1225" s="170" t="s">
        <v>1051</v>
      </c>
    </row>
    <row r="1226" spans="1:5" x14ac:dyDescent="0.25">
      <c r="A1226" s="294"/>
      <c r="B1226" s="297"/>
      <c r="C1226" s="298"/>
      <c r="D1226" s="300"/>
      <c r="E1226" s="171" t="s">
        <v>1052</v>
      </c>
    </row>
    <row r="1227" spans="1:5" x14ac:dyDescent="0.25">
      <c r="A1227" s="285" t="s">
        <v>1649</v>
      </c>
      <c r="B1227" s="287" t="s">
        <v>1647</v>
      </c>
      <c r="C1227" s="288"/>
      <c r="D1227" s="291" t="s">
        <v>42</v>
      </c>
      <c r="E1227" s="172" t="s">
        <v>1051</v>
      </c>
    </row>
    <row r="1228" spans="1:5" x14ac:dyDescent="0.25">
      <c r="A1228" s="286"/>
      <c r="B1228" s="289"/>
      <c r="C1228" s="290"/>
      <c r="D1228" s="292"/>
      <c r="E1228" s="173" t="s">
        <v>1052</v>
      </c>
    </row>
    <row r="1229" spans="1:5" x14ac:dyDescent="0.25">
      <c r="A1229" s="293" t="s">
        <v>1650</v>
      </c>
      <c r="B1229" s="295" t="s">
        <v>1647</v>
      </c>
      <c r="C1229" s="296"/>
      <c r="D1229" s="299" t="s">
        <v>42</v>
      </c>
      <c r="E1229" s="170" t="s">
        <v>1051</v>
      </c>
    </row>
    <row r="1230" spans="1:5" x14ac:dyDescent="0.25">
      <c r="A1230" s="294"/>
      <c r="B1230" s="297"/>
      <c r="C1230" s="298"/>
      <c r="D1230" s="300"/>
      <c r="E1230" s="171" t="s">
        <v>1052</v>
      </c>
    </row>
    <row r="1231" spans="1:5" x14ac:dyDescent="0.25">
      <c r="A1231" s="285" t="s">
        <v>1651</v>
      </c>
      <c r="B1231" s="287" t="s">
        <v>1647</v>
      </c>
      <c r="C1231" s="288"/>
      <c r="D1231" s="291" t="s">
        <v>42</v>
      </c>
      <c r="E1231" s="172" t="s">
        <v>1051</v>
      </c>
    </row>
    <row r="1232" spans="1:5" x14ac:dyDescent="0.25">
      <c r="A1232" s="286"/>
      <c r="B1232" s="289"/>
      <c r="C1232" s="290"/>
      <c r="D1232" s="292"/>
      <c r="E1232" s="173" t="s">
        <v>1052</v>
      </c>
    </row>
    <row r="1233" spans="1:5" x14ac:dyDescent="0.25">
      <c r="A1233" s="293" t="s">
        <v>1652</v>
      </c>
      <c r="B1233" s="295" t="s">
        <v>1647</v>
      </c>
      <c r="C1233" s="296"/>
      <c r="D1233" s="299" t="s">
        <v>42</v>
      </c>
      <c r="E1233" s="170" t="s">
        <v>1051</v>
      </c>
    </row>
    <row r="1234" spans="1:5" x14ac:dyDescent="0.25">
      <c r="A1234" s="294"/>
      <c r="B1234" s="297"/>
      <c r="C1234" s="298"/>
      <c r="D1234" s="300"/>
      <c r="E1234" s="171" t="s">
        <v>1052</v>
      </c>
    </row>
    <row r="1235" spans="1:5" x14ac:dyDescent="0.25">
      <c r="A1235" s="285" t="s">
        <v>1653</v>
      </c>
      <c r="B1235" s="287" t="s">
        <v>1647</v>
      </c>
      <c r="C1235" s="288"/>
      <c r="D1235" s="291" t="s">
        <v>42</v>
      </c>
      <c r="E1235" s="172" t="s">
        <v>1051</v>
      </c>
    </row>
    <row r="1236" spans="1:5" x14ac:dyDescent="0.25">
      <c r="A1236" s="286"/>
      <c r="B1236" s="289"/>
      <c r="C1236" s="290"/>
      <c r="D1236" s="292"/>
      <c r="E1236" s="173" t="s">
        <v>1052</v>
      </c>
    </row>
    <row r="1237" spans="1:5" x14ac:dyDescent="0.25">
      <c r="A1237" s="293" t="s">
        <v>1654</v>
      </c>
      <c r="B1237" s="295" t="s">
        <v>1647</v>
      </c>
      <c r="C1237" s="296"/>
      <c r="D1237" s="299" t="s">
        <v>42</v>
      </c>
      <c r="E1237" s="170" t="s">
        <v>1051</v>
      </c>
    </row>
    <row r="1238" spans="1:5" x14ac:dyDescent="0.25">
      <c r="A1238" s="294"/>
      <c r="B1238" s="297"/>
      <c r="C1238" s="298"/>
      <c r="D1238" s="300"/>
      <c r="E1238" s="171" t="s">
        <v>1052</v>
      </c>
    </row>
    <row r="1239" spans="1:5" x14ac:dyDescent="0.25">
      <c r="A1239" s="285" t="s">
        <v>1561</v>
      </c>
      <c r="B1239" s="287" t="s">
        <v>1647</v>
      </c>
      <c r="C1239" s="288"/>
      <c r="D1239" s="291" t="s">
        <v>42</v>
      </c>
      <c r="E1239" s="172" t="s">
        <v>1051</v>
      </c>
    </row>
    <row r="1240" spans="1:5" x14ac:dyDescent="0.25">
      <c r="A1240" s="286"/>
      <c r="B1240" s="289"/>
      <c r="C1240" s="290"/>
      <c r="D1240" s="292"/>
      <c r="E1240" s="173" t="s">
        <v>1052</v>
      </c>
    </row>
    <row r="1241" spans="1:5" x14ac:dyDescent="0.25">
      <c r="A1241" s="293" t="s">
        <v>1655</v>
      </c>
      <c r="B1241" s="295" t="s">
        <v>1647</v>
      </c>
      <c r="C1241" s="296"/>
      <c r="D1241" s="299" t="s">
        <v>42</v>
      </c>
      <c r="E1241" s="170" t="s">
        <v>1051</v>
      </c>
    </row>
    <row r="1242" spans="1:5" x14ac:dyDescent="0.25">
      <c r="A1242" s="294"/>
      <c r="B1242" s="297"/>
      <c r="C1242" s="298"/>
      <c r="D1242" s="300"/>
      <c r="E1242" s="171" t="s">
        <v>1052</v>
      </c>
    </row>
    <row r="1243" spans="1:5" x14ac:dyDescent="0.25">
      <c r="A1243" s="285" t="s">
        <v>1656</v>
      </c>
      <c r="B1243" s="287" t="s">
        <v>1647</v>
      </c>
      <c r="C1243" s="288"/>
      <c r="D1243" s="291" t="s">
        <v>42</v>
      </c>
      <c r="E1243" s="172" t="s">
        <v>1051</v>
      </c>
    </row>
    <row r="1244" spans="1:5" x14ac:dyDescent="0.25">
      <c r="A1244" s="286"/>
      <c r="B1244" s="289"/>
      <c r="C1244" s="290"/>
      <c r="D1244" s="292"/>
      <c r="E1244" s="173" t="s">
        <v>1052</v>
      </c>
    </row>
    <row r="1245" spans="1:5" x14ac:dyDescent="0.25">
      <c r="A1245" s="293" t="s">
        <v>1657</v>
      </c>
      <c r="B1245" s="295" t="s">
        <v>1647</v>
      </c>
      <c r="C1245" s="296"/>
      <c r="D1245" s="299" t="s">
        <v>42</v>
      </c>
      <c r="E1245" s="170" t="s">
        <v>1051</v>
      </c>
    </row>
    <row r="1246" spans="1:5" x14ac:dyDescent="0.25">
      <c r="A1246" s="294"/>
      <c r="B1246" s="297"/>
      <c r="C1246" s="298"/>
      <c r="D1246" s="300"/>
      <c r="E1246" s="171" t="s">
        <v>1052</v>
      </c>
    </row>
    <row r="1247" spans="1:5" x14ac:dyDescent="0.25">
      <c r="A1247" s="285" t="s">
        <v>1658</v>
      </c>
      <c r="B1247" s="287" t="s">
        <v>1647</v>
      </c>
      <c r="C1247" s="288"/>
      <c r="D1247" s="291" t="s">
        <v>42</v>
      </c>
      <c r="E1247" s="172" t="s">
        <v>1051</v>
      </c>
    </row>
    <row r="1248" spans="1:5" x14ac:dyDescent="0.25">
      <c r="A1248" s="286"/>
      <c r="B1248" s="289"/>
      <c r="C1248" s="290"/>
      <c r="D1248" s="292"/>
      <c r="E1248" s="173" t="s">
        <v>1052</v>
      </c>
    </row>
    <row r="1249" spans="1:5" x14ac:dyDescent="0.25">
      <c r="A1249" s="293" t="s">
        <v>1659</v>
      </c>
      <c r="B1249" s="295" t="s">
        <v>1647</v>
      </c>
      <c r="C1249" s="296"/>
      <c r="D1249" s="299" t="s">
        <v>42</v>
      </c>
      <c r="E1249" s="170" t="s">
        <v>1051</v>
      </c>
    </row>
    <row r="1250" spans="1:5" x14ac:dyDescent="0.25">
      <c r="A1250" s="294"/>
      <c r="B1250" s="297"/>
      <c r="C1250" s="298"/>
      <c r="D1250" s="300"/>
      <c r="E1250" s="171" t="s">
        <v>1052</v>
      </c>
    </row>
    <row r="1251" spans="1:5" x14ac:dyDescent="0.25">
      <c r="A1251" s="285" t="s">
        <v>1660</v>
      </c>
      <c r="B1251" s="287" t="s">
        <v>1647</v>
      </c>
      <c r="C1251" s="288"/>
      <c r="D1251" s="291" t="s">
        <v>42</v>
      </c>
      <c r="E1251" s="172" t="s">
        <v>1051</v>
      </c>
    </row>
    <row r="1252" spans="1:5" x14ac:dyDescent="0.25">
      <c r="A1252" s="286"/>
      <c r="B1252" s="289"/>
      <c r="C1252" s="290"/>
      <c r="D1252" s="292"/>
      <c r="E1252" s="173" t="s">
        <v>1052</v>
      </c>
    </row>
    <row r="1253" spans="1:5" x14ac:dyDescent="0.25">
      <c r="A1253" s="293" t="s">
        <v>1661</v>
      </c>
      <c r="B1253" s="295" t="s">
        <v>1647</v>
      </c>
      <c r="C1253" s="296"/>
      <c r="D1253" s="299" t="s">
        <v>42</v>
      </c>
      <c r="E1253" s="170" t="s">
        <v>1051</v>
      </c>
    </row>
    <row r="1254" spans="1:5" x14ac:dyDescent="0.25">
      <c r="A1254" s="294"/>
      <c r="B1254" s="297"/>
      <c r="C1254" s="298"/>
      <c r="D1254" s="300"/>
      <c r="E1254" s="171" t="s">
        <v>1052</v>
      </c>
    </row>
    <row r="1255" spans="1:5" x14ac:dyDescent="0.25">
      <c r="A1255" s="285" t="s">
        <v>1662</v>
      </c>
      <c r="B1255" s="287" t="s">
        <v>1663</v>
      </c>
      <c r="C1255" s="288"/>
      <c r="D1255" s="291" t="s">
        <v>42</v>
      </c>
      <c r="E1255" s="172" t="s">
        <v>1051</v>
      </c>
    </row>
    <row r="1256" spans="1:5" x14ac:dyDescent="0.25">
      <c r="A1256" s="286"/>
      <c r="B1256" s="289"/>
      <c r="C1256" s="290"/>
      <c r="D1256" s="292"/>
      <c r="E1256" s="173" t="s">
        <v>1052</v>
      </c>
    </row>
    <row r="1257" spans="1:5" x14ac:dyDescent="0.25">
      <c r="A1257" s="293" t="s">
        <v>1664</v>
      </c>
      <c r="B1257" s="295" t="s">
        <v>1663</v>
      </c>
      <c r="C1257" s="296"/>
      <c r="D1257" s="299" t="s">
        <v>42</v>
      </c>
      <c r="E1257" s="170" t="s">
        <v>1051</v>
      </c>
    </row>
    <row r="1258" spans="1:5" x14ac:dyDescent="0.25">
      <c r="A1258" s="294"/>
      <c r="B1258" s="297"/>
      <c r="C1258" s="298"/>
      <c r="D1258" s="300"/>
      <c r="E1258" s="171" t="s">
        <v>1052</v>
      </c>
    </row>
    <row r="1259" spans="1:5" x14ac:dyDescent="0.25">
      <c r="A1259" s="285" t="s">
        <v>1665</v>
      </c>
      <c r="B1259" s="287" t="s">
        <v>1663</v>
      </c>
      <c r="C1259" s="288"/>
      <c r="D1259" s="291" t="s">
        <v>42</v>
      </c>
      <c r="E1259" s="172" t="s">
        <v>1051</v>
      </c>
    </row>
    <row r="1260" spans="1:5" x14ac:dyDescent="0.25">
      <c r="A1260" s="286"/>
      <c r="B1260" s="289"/>
      <c r="C1260" s="290"/>
      <c r="D1260" s="292"/>
      <c r="E1260" s="173" t="s">
        <v>1052</v>
      </c>
    </row>
    <row r="1261" spans="1:5" x14ac:dyDescent="0.25">
      <c r="A1261" s="293" t="s">
        <v>1666</v>
      </c>
      <c r="B1261" s="295" t="s">
        <v>1663</v>
      </c>
      <c r="C1261" s="296"/>
      <c r="D1261" s="299" t="s">
        <v>42</v>
      </c>
      <c r="E1261" s="170" t="s">
        <v>1051</v>
      </c>
    </row>
    <row r="1262" spans="1:5" x14ac:dyDescent="0.25">
      <c r="A1262" s="294"/>
      <c r="B1262" s="297"/>
      <c r="C1262" s="298"/>
      <c r="D1262" s="300"/>
      <c r="E1262" s="171" t="s">
        <v>1052</v>
      </c>
    </row>
    <row r="1263" spans="1:5" x14ac:dyDescent="0.25">
      <c r="A1263" s="285" t="s">
        <v>1667</v>
      </c>
      <c r="B1263" s="287" t="s">
        <v>1663</v>
      </c>
      <c r="C1263" s="288"/>
      <c r="D1263" s="291" t="s">
        <v>42</v>
      </c>
      <c r="E1263" s="172" t="s">
        <v>1051</v>
      </c>
    </row>
    <row r="1264" spans="1:5" x14ac:dyDescent="0.25">
      <c r="A1264" s="286"/>
      <c r="B1264" s="289"/>
      <c r="C1264" s="290"/>
      <c r="D1264" s="292"/>
      <c r="E1264" s="173" t="s">
        <v>1052</v>
      </c>
    </row>
    <row r="1265" spans="1:5" x14ac:dyDescent="0.25">
      <c r="A1265" s="293" t="s">
        <v>1668</v>
      </c>
      <c r="B1265" s="295" t="s">
        <v>1663</v>
      </c>
      <c r="C1265" s="296"/>
      <c r="D1265" s="299" t="s">
        <v>42</v>
      </c>
      <c r="E1265" s="170" t="s">
        <v>1051</v>
      </c>
    </row>
    <row r="1266" spans="1:5" x14ac:dyDescent="0.25">
      <c r="A1266" s="294"/>
      <c r="B1266" s="297"/>
      <c r="C1266" s="298"/>
      <c r="D1266" s="300"/>
      <c r="E1266" s="171" t="s">
        <v>1669</v>
      </c>
    </row>
    <row r="1267" spans="1:5" x14ac:dyDescent="0.25">
      <c r="A1267" s="285" t="s">
        <v>1670</v>
      </c>
      <c r="B1267" s="287" t="s">
        <v>1663</v>
      </c>
      <c r="C1267" s="288"/>
      <c r="D1267" s="291" t="s">
        <v>42</v>
      </c>
      <c r="E1267" s="172" t="s">
        <v>1051</v>
      </c>
    </row>
    <row r="1268" spans="1:5" x14ac:dyDescent="0.25">
      <c r="A1268" s="286"/>
      <c r="B1268" s="289"/>
      <c r="C1268" s="290"/>
      <c r="D1268" s="292"/>
      <c r="E1268" s="173" t="s">
        <v>1052</v>
      </c>
    </row>
    <row r="1269" spans="1:5" x14ac:dyDescent="0.25">
      <c r="A1269" s="293" t="s">
        <v>1671</v>
      </c>
      <c r="B1269" s="295" t="s">
        <v>1663</v>
      </c>
      <c r="C1269" s="296"/>
      <c r="D1269" s="299" t="s">
        <v>42</v>
      </c>
      <c r="E1269" s="170" t="s">
        <v>1051</v>
      </c>
    </row>
    <row r="1270" spans="1:5" x14ac:dyDescent="0.25">
      <c r="A1270" s="294"/>
      <c r="B1270" s="297"/>
      <c r="C1270" s="298"/>
      <c r="D1270" s="300"/>
      <c r="E1270" s="171" t="s">
        <v>1669</v>
      </c>
    </row>
    <row r="1271" spans="1:5" x14ac:dyDescent="0.25">
      <c r="A1271" s="285" t="s">
        <v>1672</v>
      </c>
      <c r="B1271" s="287" t="s">
        <v>1663</v>
      </c>
      <c r="C1271" s="288"/>
      <c r="D1271" s="291" t="s">
        <v>42</v>
      </c>
      <c r="E1271" s="172" t="s">
        <v>1051</v>
      </c>
    </row>
    <row r="1272" spans="1:5" x14ac:dyDescent="0.25">
      <c r="A1272" s="286"/>
      <c r="B1272" s="289"/>
      <c r="C1272" s="290"/>
      <c r="D1272" s="292"/>
      <c r="E1272" s="173" t="s">
        <v>1052</v>
      </c>
    </row>
    <row r="1273" spans="1:5" x14ac:dyDescent="0.25">
      <c r="A1273" s="293" t="s">
        <v>1673</v>
      </c>
      <c r="B1273" s="295" t="s">
        <v>1663</v>
      </c>
      <c r="C1273" s="296"/>
      <c r="D1273" s="299" t="s">
        <v>42</v>
      </c>
      <c r="E1273" s="170" t="s">
        <v>1051</v>
      </c>
    </row>
    <row r="1274" spans="1:5" x14ac:dyDescent="0.25">
      <c r="A1274" s="294"/>
      <c r="B1274" s="297"/>
      <c r="C1274" s="298"/>
      <c r="D1274" s="300"/>
      <c r="E1274" s="171" t="s">
        <v>1052</v>
      </c>
    </row>
    <row r="1275" spans="1:5" x14ac:dyDescent="0.25">
      <c r="A1275" s="285" t="s">
        <v>1674</v>
      </c>
      <c r="B1275" s="287" t="s">
        <v>1675</v>
      </c>
      <c r="C1275" s="288"/>
      <c r="D1275" s="291" t="s">
        <v>42</v>
      </c>
      <c r="E1275" s="172" t="s">
        <v>1051</v>
      </c>
    </row>
    <row r="1276" spans="1:5" x14ac:dyDescent="0.25">
      <c r="A1276" s="286"/>
      <c r="B1276" s="289"/>
      <c r="C1276" s="290"/>
      <c r="D1276" s="292"/>
      <c r="E1276" s="173" t="s">
        <v>1052</v>
      </c>
    </row>
    <row r="1277" spans="1:5" x14ac:dyDescent="0.25">
      <c r="A1277" s="293" t="s">
        <v>1676</v>
      </c>
      <c r="B1277" s="295" t="s">
        <v>1675</v>
      </c>
      <c r="C1277" s="296"/>
      <c r="D1277" s="299" t="s">
        <v>42</v>
      </c>
      <c r="E1277" s="170" t="s">
        <v>1051</v>
      </c>
    </row>
    <row r="1278" spans="1:5" x14ac:dyDescent="0.25">
      <c r="A1278" s="294"/>
      <c r="B1278" s="297"/>
      <c r="C1278" s="298"/>
      <c r="D1278" s="300"/>
      <c r="E1278" s="171" t="s">
        <v>1052</v>
      </c>
    </row>
    <row r="1279" spans="1:5" x14ac:dyDescent="0.25">
      <c r="A1279" s="285" t="s">
        <v>1677</v>
      </c>
      <c r="B1279" s="287" t="s">
        <v>1675</v>
      </c>
      <c r="C1279" s="288"/>
      <c r="D1279" s="291" t="s">
        <v>42</v>
      </c>
      <c r="E1279" s="172" t="s">
        <v>1051</v>
      </c>
    </row>
    <row r="1280" spans="1:5" x14ac:dyDescent="0.25">
      <c r="A1280" s="286"/>
      <c r="B1280" s="289"/>
      <c r="C1280" s="290"/>
      <c r="D1280" s="292"/>
      <c r="E1280" s="173" t="s">
        <v>1052</v>
      </c>
    </row>
    <row r="1281" spans="1:5" x14ac:dyDescent="0.25">
      <c r="A1281" s="293" t="s">
        <v>1678</v>
      </c>
      <c r="B1281" s="295" t="s">
        <v>1675</v>
      </c>
      <c r="C1281" s="296"/>
      <c r="D1281" s="299" t="s">
        <v>42</v>
      </c>
      <c r="E1281" s="170" t="s">
        <v>1051</v>
      </c>
    </row>
    <row r="1282" spans="1:5" x14ac:dyDescent="0.25">
      <c r="A1282" s="294"/>
      <c r="B1282" s="297"/>
      <c r="C1282" s="298"/>
      <c r="D1282" s="300"/>
      <c r="E1282" s="171" t="s">
        <v>1052</v>
      </c>
    </row>
    <row r="1283" spans="1:5" x14ac:dyDescent="0.25">
      <c r="A1283" s="285" t="s">
        <v>1679</v>
      </c>
      <c r="B1283" s="287" t="s">
        <v>1675</v>
      </c>
      <c r="C1283" s="288"/>
      <c r="D1283" s="291" t="s">
        <v>42</v>
      </c>
      <c r="E1283" s="172" t="s">
        <v>1051</v>
      </c>
    </row>
    <row r="1284" spans="1:5" x14ac:dyDescent="0.25">
      <c r="A1284" s="286"/>
      <c r="B1284" s="289"/>
      <c r="C1284" s="290"/>
      <c r="D1284" s="292"/>
      <c r="E1284" s="173" t="s">
        <v>1052</v>
      </c>
    </row>
    <row r="1285" spans="1:5" x14ac:dyDescent="0.25">
      <c r="A1285" s="293" t="s">
        <v>1680</v>
      </c>
      <c r="B1285" s="295" t="s">
        <v>1675</v>
      </c>
      <c r="C1285" s="296"/>
      <c r="D1285" s="299" t="s">
        <v>42</v>
      </c>
      <c r="E1285" s="170" t="s">
        <v>1051</v>
      </c>
    </row>
    <row r="1286" spans="1:5" x14ac:dyDescent="0.25">
      <c r="A1286" s="294"/>
      <c r="B1286" s="297"/>
      <c r="C1286" s="298"/>
      <c r="D1286" s="300"/>
      <c r="E1286" s="171" t="s">
        <v>1052</v>
      </c>
    </row>
    <row r="1287" spans="1:5" x14ac:dyDescent="0.25">
      <c r="A1287" s="285" t="s">
        <v>1681</v>
      </c>
      <c r="B1287" s="287" t="s">
        <v>1675</v>
      </c>
      <c r="C1287" s="288"/>
      <c r="D1287" s="291" t="s">
        <v>42</v>
      </c>
      <c r="E1287" s="172" t="s">
        <v>1051</v>
      </c>
    </row>
    <row r="1288" spans="1:5" x14ac:dyDescent="0.25">
      <c r="A1288" s="286"/>
      <c r="B1288" s="289"/>
      <c r="C1288" s="290"/>
      <c r="D1288" s="292"/>
      <c r="E1288" s="173" t="s">
        <v>1052</v>
      </c>
    </row>
    <row r="1289" spans="1:5" x14ac:dyDescent="0.25">
      <c r="A1289" s="293" t="s">
        <v>1682</v>
      </c>
      <c r="B1289" s="295" t="s">
        <v>1647</v>
      </c>
      <c r="C1289" s="296"/>
      <c r="D1289" s="299" t="s">
        <v>42</v>
      </c>
      <c r="E1289" s="170" t="s">
        <v>1051</v>
      </c>
    </row>
    <row r="1290" spans="1:5" x14ac:dyDescent="0.25">
      <c r="A1290" s="294"/>
      <c r="B1290" s="297"/>
      <c r="C1290" s="298"/>
      <c r="D1290" s="300"/>
      <c r="E1290" s="171" t="s">
        <v>1052</v>
      </c>
    </row>
    <row r="1291" spans="1:5" x14ac:dyDescent="0.25">
      <c r="A1291" s="285" t="s">
        <v>1683</v>
      </c>
      <c r="B1291" s="287" t="s">
        <v>1675</v>
      </c>
      <c r="C1291" s="288"/>
      <c r="D1291" s="291" t="s">
        <v>42</v>
      </c>
      <c r="E1291" s="172" t="s">
        <v>1051</v>
      </c>
    </row>
    <row r="1292" spans="1:5" x14ac:dyDescent="0.25">
      <c r="A1292" s="286"/>
      <c r="B1292" s="289"/>
      <c r="C1292" s="290"/>
      <c r="D1292" s="292"/>
      <c r="E1292" s="173" t="s">
        <v>1052</v>
      </c>
    </row>
    <row r="1293" spans="1:5" x14ac:dyDescent="0.25">
      <c r="A1293" s="293" t="s">
        <v>1684</v>
      </c>
      <c r="B1293" s="295" t="s">
        <v>1675</v>
      </c>
      <c r="C1293" s="296"/>
      <c r="D1293" s="299" t="s">
        <v>42</v>
      </c>
      <c r="E1293" s="170" t="s">
        <v>1051</v>
      </c>
    </row>
    <row r="1294" spans="1:5" x14ac:dyDescent="0.25">
      <c r="A1294" s="294"/>
      <c r="B1294" s="297"/>
      <c r="C1294" s="298"/>
      <c r="D1294" s="300"/>
      <c r="E1294" s="171" t="s">
        <v>1052</v>
      </c>
    </row>
    <row r="1295" spans="1:5" x14ac:dyDescent="0.25">
      <c r="A1295" s="285" t="s">
        <v>1685</v>
      </c>
      <c r="B1295" s="287" t="s">
        <v>1675</v>
      </c>
      <c r="C1295" s="288"/>
      <c r="D1295" s="291" t="s">
        <v>42</v>
      </c>
      <c r="E1295" s="172" t="s">
        <v>1051</v>
      </c>
    </row>
    <row r="1296" spans="1:5" x14ac:dyDescent="0.25">
      <c r="A1296" s="286"/>
      <c r="B1296" s="289"/>
      <c r="C1296" s="290"/>
      <c r="D1296" s="292"/>
      <c r="E1296" s="173" t="s">
        <v>1052</v>
      </c>
    </row>
    <row r="1297" spans="1:5" x14ac:dyDescent="0.25">
      <c r="A1297" s="293" t="s">
        <v>1686</v>
      </c>
      <c r="B1297" s="295" t="s">
        <v>1675</v>
      </c>
      <c r="C1297" s="296"/>
      <c r="D1297" s="299" t="s">
        <v>42</v>
      </c>
      <c r="E1297" s="170" t="s">
        <v>1051</v>
      </c>
    </row>
    <row r="1298" spans="1:5" x14ac:dyDescent="0.25">
      <c r="A1298" s="294"/>
      <c r="B1298" s="297"/>
      <c r="C1298" s="298"/>
      <c r="D1298" s="300"/>
      <c r="E1298" s="171" t="s">
        <v>1052</v>
      </c>
    </row>
    <row r="1299" spans="1:5" x14ac:dyDescent="0.25">
      <c r="A1299" s="285" t="s">
        <v>1687</v>
      </c>
      <c r="B1299" s="287" t="s">
        <v>1675</v>
      </c>
      <c r="C1299" s="288"/>
      <c r="D1299" s="291" t="s">
        <v>42</v>
      </c>
      <c r="E1299" s="172" t="s">
        <v>1051</v>
      </c>
    </row>
    <row r="1300" spans="1:5" x14ac:dyDescent="0.25">
      <c r="A1300" s="286"/>
      <c r="B1300" s="289"/>
      <c r="C1300" s="290"/>
      <c r="D1300" s="292"/>
      <c r="E1300" s="173" t="s">
        <v>1052</v>
      </c>
    </row>
    <row r="1301" spans="1:5" x14ac:dyDescent="0.25">
      <c r="A1301" s="293" t="s">
        <v>1688</v>
      </c>
      <c r="B1301" s="295" t="s">
        <v>1675</v>
      </c>
      <c r="C1301" s="296"/>
      <c r="D1301" s="299" t="s">
        <v>42</v>
      </c>
      <c r="E1301" s="170" t="s">
        <v>1051</v>
      </c>
    </row>
    <row r="1302" spans="1:5" x14ac:dyDescent="0.25">
      <c r="A1302" s="294"/>
      <c r="B1302" s="297"/>
      <c r="C1302" s="298"/>
      <c r="D1302" s="300"/>
      <c r="E1302" s="171" t="s">
        <v>1052</v>
      </c>
    </row>
    <row r="1303" spans="1:5" x14ac:dyDescent="0.25">
      <c r="A1303" s="285" t="s">
        <v>1689</v>
      </c>
      <c r="B1303" s="287" t="s">
        <v>1675</v>
      </c>
      <c r="C1303" s="288"/>
      <c r="D1303" s="291" t="s">
        <v>42</v>
      </c>
      <c r="E1303" s="172" t="s">
        <v>1051</v>
      </c>
    </row>
    <row r="1304" spans="1:5" x14ac:dyDescent="0.25">
      <c r="A1304" s="286"/>
      <c r="B1304" s="289"/>
      <c r="C1304" s="290"/>
      <c r="D1304" s="292"/>
      <c r="E1304" s="173" t="s">
        <v>1052</v>
      </c>
    </row>
    <row r="1305" spans="1:5" x14ac:dyDescent="0.25">
      <c r="A1305" s="293" t="s">
        <v>1690</v>
      </c>
      <c r="B1305" s="295" t="s">
        <v>1691</v>
      </c>
      <c r="C1305" s="296"/>
      <c r="D1305" s="299" t="s">
        <v>42</v>
      </c>
      <c r="E1305" s="170" t="s">
        <v>1051</v>
      </c>
    </row>
    <row r="1306" spans="1:5" x14ac:dyDescent="0.25">
      <c r="A1306" s="294"/>
      <c r="B1306" s="297"/>
      <c r="C1306" s="298"/>
      <c r="D1306" s="300"/>
      <c r="E1306" s="171" t="s">
        <v>1052</v>
      </c>
    </row>
    <row r="1307" spans="1:5" x14ac:dyDescent="0.25">
      <c r="A1307" s="285" t="s">
        <v>1692</v>
      </c>
      <c r="B1307" s="287" t="s">
        <v>1691</v>
      </c>
      <c r="C1307" s="288"/>
      <c r="D1307" s="291" t="s">
        <v>42</v>
      </c>
      <c r="E1307" s="172" t="s">
        <v>1051</v>
      </c>
    </row>
    <row r="1308" spans="1:5" x14ac:dyDescent="0.25">
      <c r="A1308" s="286"/>
      <c r="B1308" s="289"/>
      <c r="C1308" s="290"/>
      <c r="D1308" s="292"/>
      <c r="E1308" s="173" t="s">
        <v>1052</v>
      </c>
    </row>
    <row r="1309" spans="1:5" x14ac:dyDescent="0.25">
      <c r="A1309" s="293" t="s">
        <v>1693</v>
      </c>
      <c r="B1309" s="295" t="s">
        <v>1694</v>
      </c>
      <c r="C1309" s="296"/>
      <c r="D1309" s="299" t="s">
        <v>42</v>
      </c>
      <c r="E1309" s="170" t="s">
        <v>1051</v>
      </c>
    </row>
    <row r="1310" spans="1:5" x14ac:dyDescent="0.25">
      <c r="A1310" s="294"/>
      <c r="B1310" s="297"/>
      <c r="C1310" s="298"/>
      <c r="D1310" s="300"/>
      <c r="E1310" s="171" t="s">
        <v>1052</v>
      </c>
    </row>
    <row r="1311" spans="1:5" x14ac:dyDescent="0.25">
      <c r="A1311" s="285" t="s">
        <v>1695</v>
      </c>
      <c r="B1311" s="287" t="s">
        <v>1694</v>
      </c>
      <c r="C1311" s="288"/>
      <c r="D1311" s="291" t="s">
        <v>42</v>
      </c>
      <c r="E1311" s="172" t="s">
        <v>1051</v>
      </c>
    </row>
    <row r="1312" spans="1:5" x14ac:dyDescent="0.25">
      <c r="A1312" s="286"/>
      <c r="B1312" s="289"/>
      <c r="C1312" s="290"/>
      <c r="D1312" s="292"/>
      <c r="E1312" s="173" t="s">
        <v>1052</v>
      </c>
    </row>
    <row r="1313" spans="1:5" x14ac:dyDescent="0.25">
      <c r="A1313" s="293" t="s">
        <v>1696</v>
      </c>
      <c r="B1313" s="295" t="s">
        <v>1694</v>
      </c>
      <c r="C1313" s="296"/>
      <c r="D1313" s="299" t="s">
        <v>42</v>
      </c>
      <c r="E1313" s="170" t="s">
        <v>1051</v>
      </c>
    </row>
    <row r="1314" spans="1:5" x14ac:dyDescent="0.25">
      <c r="A1314" s="294"/>
      <c r="B1314" s="297"/>
      <c r="C1314" s="298"/>
      <c r="D1314" s="300"/>
      <c r="E1314" s="171" t="s">
        <v>1052</v>
      </c>
    </row>
    <row r="1315" spans="1:5" x14ac:dyDescent="0.25">
      <c r="A1315" s="285" t="s">
        <v>1697</v>
      </c>
      <c r="B1315" s="287" t="s">
        <v>1694</v>
      </c>
      <c r="C1315" s="288"/>
      <c r="D1315" s="291" t="s">
        <v>42</v>
      </c>
      <c r="E1315" s="172" t="s">
        <v>1051</v>
      </c>
    </row>
    <row r="1316" spans="1:5" x14ac:dyDescent="0.25">
      <c r="A1316" s="286"/>
      <c r="B1316" s="289"/>
      <c r="C1316" s="290"/>
      <c r="D1316" s="292"/>
      <c r="E1316" s="173" t="s">
        <v>1052</v>
      </c>
    </row>
    <row r="1317" spans="1:5" x14ac:dyDescent="0.25">
      <c r="A1317" s="293" t="s">
        <v>1698</v>
      </c>
      <c r="B1317" s="295" t="s">
        <v>1691</v>
      </c>
      <c r="C1317" s="296"/>
      <c r="D1317" s="299" t="s">
        <v>42</v>
      </c>
      <c r="E1317" s="170" t="s">
        <v>1051</v>
      </c>
    </row>
    <row r="1318" spans="1:5" x14ac:dyDescent="0.25">
      <c r="A1318" s="294"/>
      <c r="B1318" s="297"/>
      <c r="C1318" s="298"/>
      <c r="D1318" s="300"/>
      <c r="E1318" s="171" t="s">
        <v>1052</v>
      </c>
    </row>
    <row r="1319" spans="1:5" x14ac:dyDescent="0.25">
      <c r="A1319" s="285" t="s">
        <v>1699</v>
      </c>
      <c r="B1319" s="287" t="s">
        <v>1691</v>
      </c>
      <c r="C1319" s="288"/>
      <c r="D1319" s="291" t="s">
        <v>42</v>
      </c>
      <c r="E1319" s="172" t="s">
        <v>1051</v>
      </c>
    </row>
    <row r="1320" spans="1:5" x14ac:dyDescent="0.25">
      <c r="A1320" s="286"/>
      <c r="B1320" s="289"/>
      <c r="C1320" s="290"/>
      <c r="D1320" s="292"/>
      <c r="E1320" s="173" t="s">
        <v>1052</v>
      </c>
    </row>
    <row r="1321" spans="1:5" x14ac:dyDescent="0.25">
      <c r="A1321" s="293" t="s">
        <v>1700</v>
      </c>
      <c r="B1321" s="295" t="s">
        <v>1691</v>
      </c>
      <c r="C1321" s="296"/>
      <c r="D1321" s="299" t="s">
        <v>42</v>
      </c>
      <c r="E1321" s="170" t="s">
        <v>1051</v>
      </c>
    </row>
    <row r="1322" spans="1:5" x14ac:dyDescent="0.25">
      <c r="A1322" s="294"/>
      <c r="B1322" s="297"/>
      <c r="C1322" s="298"/>
      <c r="D1322" s="300"/>
      <c r="E1322" s="171" t="s">
        <v>1052</v>
      </c>
    </row>
    <row r="1323" spans="1:5" x14ac:dyDescent="0.25">
      <c r="A1323" s="285" t="s">
        <v>1701</v>
      </c>
      <c r="B1323" s="287" t="s">
        <v>1702</v>
      </c>
      <c r="C1323" s="288"/>
      <c r="D1323" s="291" t="s">
        <v>42</v>
      </c>
      <c r="E1323" s="172" t="s">
        <v>1051</v>
      </c>
    </row>
    <row r="1324" spans="1:5" x14ac:dyDescent="0.25">
      <c r="A1324" s="286"/>
      <c r="B1324" s="289"/>
      <c r="C1324" s="290"/>
      <c r="D1324" s="292"/>
      <c r="E1324" s="173" t="s">
        <v>1052</v>
      </c>
    </row>
    <row r="1325" spans="1:5" x14ac:dyDescent="0.25">
      <c r="A1325" s="293" t="s">
        <v>1703</v>
      </c>
      <c r="B1325" s="295" t="s">
        <v>1702</v>
      </c>
      <c r="C1325" s="296"/>
      <c r="D1325" s="299" t="s">
        <v>42</v>
      </c>
      <c r="E1325" s="170" t="s">
        <v>1051</v>
      </c>
    </row>
    <row r="1326" spans="1:5" x14ac:dyDescent="0.25">
      <c r="A1326" s="294"/>
      <c r="B1326" s="297"/>
      <c r="C1326" s="298"/>
      <c r="D1326" s="300"/>
      <c r="E1326" s="171" t="s">
        <v>1052</v>
      </c>
    </row>
    <row r="1327" spans="1:5" x14ac:dyDescent="0.25">
      <c r="A1327" s="285" t="s">
        <v>1704</v>
      </c>
      <c r="B1327" s="287" t="s">
        <v>1702</v>
      </c>
      <c r="C1327" s="288"/>
      <c r="D1327" s="291" t="s">
        <v>42</v>
      </c>
      <c r="E1327" s="172" t="s">
        <v>1051</v>
      </c>
    </row>
    <row r="1328" spans="1:5" x14ac:dyDescent="0.25">
      <c r="A1328" s="286"/>
      <c r="B1328" s="289"/>
      <c r="C1328" s="290"/>
      <c r="D1328" s="292"/>
      <c r="E1328" s="173" t="s">
        <v>1052</v>
      </c>
    </row>
    <row r="1329" spans="1:5" x14ac:dyDescent="0.25">
      <c r="A1329" s="293" t="s">
        <v>1705</v>
      </c>
      <c r="B1329" s="295" t="s">
        <v>1702</v>
      </c>
      <c r="C1329" s="296"/>
      <c r="D1329" s="299" t="s">
        <v>42</v>
      </c>
      <c r="E1329" s="170" t="s">
        <v>1051</v>
      </c>
    </row>
    <row r="1330" spans="1:5" x14ac:dyDescent="0.25">
      <c r="A1330" s="294"/>
      <c r="B1330" s="297"/>
      <c r="C1330" s="298"/>
      <c r="D1330" s="300"/>
      <c r="E1330" s="171" t="s">
        <v>1052</v>
      </c>
    </row>
    <row r="1331" spans="1:5" x14ac:dyDescent="0.25">
      <c r="A1331" s="285" t="s">
        <v>1706</v>
      </c>
      <c r="B1331" s="287" t="s">
        <v>1702</v>
      </c>
      <c r="C1331" s="288"/>
      <c r="D1331" s="291" t="s">
        <v>42</v>
      </c>
      <c r="E1331" s="172" t="s">
        <v>1051</v>
      </c>
    </row>
    <row r="1332" spans="1:5" x14ac:dyDescent="0.25">
      <c r="A1332" s="286"/>
      <c r="B1332" s="289"/>
      <c r="C1332" s="290"/>
      <c r="D1332" s="292"/>
      <c r="E1332" s="173" t="s">
        <v>1052</v>
      </c>
    </row>
    <row r="1333" spans="1:5" x14ac:dyDescent="0.25">
      <c r="A1333" s="293" t="s">
        <v>1707</v>
      </c>
      <c r="B1333" s="295" t="s">
        <v>1708</v>
      </c>
      <c r="C1333" s="296"/>
      <c r="D1333" s="299" t="s">
        <v>42</v>
      </c>
      <c r="E1333" s="170" t="s">
        <v>1051</v>
      </c>
    </row>
    <row r="1334" spans="1:5" x14ac:dyDescent="0.25">
      <c r="A1334" s="294"/>
      <c r="B1334" s="297"/>
      <c r="C1334" s="298"/>
      <c r="D1334" s="300"/>
      <c r="E1334" s="171" t="s">
        <v>1052</v>
      </c>
    </row>
    <row r="1335" spans="1:5" x14ac:dyDescent="0.25">
      <c r="A1335" s="285" t="s">
        <v>1709</v>
      </c>
      <c r="B1335" s="287" t="s">
        <v>1708</v>
      </c>
      <c r="C1335" s="288"/>
      <c r="D1335" s="291" t="s">
        <v>42</v>
      </c>
      <c r="E1335" s="172" t="s">
        <v>1051</v>
      </c>
    </row>
    <row r="1336" spans="1:5" x14ac:dyDescent="0.25">
      <c r="A1336" s="286"/>
      <c r="B1336" s="289"/>
      <c r="C1336" s="290"/>
      <c r="D1336" s="292"/>
      <c r="E1336" s="173" t="s">
        <v>1052</v>
      </c>
    </row>
    <row r="1337" spans="1:5" x14ac:dyDescent="0.25">
      <c r="A1337" s="293" t="s">
        <v>1710</v>
      </c>
      <c r="B1337" s="295" t="s">
        <v>1708</v>
      </c>
      <c r="C1337" s="296"/>
      <c r="D1337" s="299" t="s">
        <v>42</v>
      </c>
      <c r="E1337" s="170" t="s">
        <v>1051</v>
      </c>
    </row>
    <row r="1338" spans="1:5" x14ac:dyDescent="0.25">
      <c r="A1338" s="294"/>
      <c r="B1338" s="297"/>
      <c r="C1338" s="298"/>
      <c r="D1338" s="300"/>
      <c r="E1338" s="171" t="s">
        <v>1052</v>
      </c>
    </row>
    <row r="1339" spans="1:5" x14ac:dyDescent="0.25">
      <c r="A1339" s="285" t="s">
        <v>1711</v>
      </c>
      <c r="B1339" s="287" t="s">
        <v>1712</v>
      </c>
      <c r="C1339" s="288"/>
      <c r="D1339" s="291" t="s">
        <v>42</v>
      </c>
      <c r="E1339" s="172" t="s">
        <v>1051</v>
      </c>
    </row>
    <row r="1340" spans="1:5" x14ac:dyDescent="0.25">
      <c r="A1340" s="286"/>
      <c r="B1340" s="289"/>
      <c r="C1340" s="290"/>
      <c r="D1340" s="292"/>
      <c r="E1340" s="173" t="s">
        <v>1052</v>
      </c>
    </row>
    <row r="1341" spans="1:5" x14ac:dyDescent="0.25">
      <c r="A1341" s="293" t="s">
        <v>1713</v>
      </c>
      <c r="B1341" s="295" t="s">
        <v>1712</v>
      </c>
      <c r="C1341" s="296"/>
      <c r="D1341" s="299" t="s">
        <v>42</v>
      </c>
      <c r="E1341" s="170" t="s">
        <v>1051</v>
      </c>
    </row>
    <row r="1342" spans="1:5" x14ac:dyDescent="0.25">
      <c r="A1342" s="294"/>
      <c r="B1342" s="297"/>
      <c r="C1342" s="298"/>
      <c r="D1342" s="300"/>
      <c r="E1342" s="171" t="s">
        <v>1052</v>
      </c>
    </row>
    <row r="1343" spans="1:5" x14ac:dyDescent="0.25">
      <c r="A1343" s="285" t="s">
        <v>1714</v>
      </c>
      <c r="B1343" s="287" t="s">
        <v>1712</v>
      </c>
      <c r="C1343" s="288"/>
      <c r="D1343" s="291" t="s">
        <v>42</v>
      </c>
      <c r="E1343" s="172" t="s">
        <v>1051</v>
      </c>
    </row>
    <row r="1344" spans="1:5" x14ac:dyDescent="0.25">
      <c r="A1344" s="286"/>
      <c r="B1344" s="289"/>
      <c r="C1344" s="290"/>
      <c r="D1344" s="292"/>
      <c r="E1344" s="173" t="s">
        <v>1052</v>
      </c>
    </row>
    <row r="1345" spans="1:5" x14ac:dyDescent="0.25">
      <c r="A1345" s="293" t="s">
        <v>1715</v>
      </c>
      <c r="B1345" s="295" t="s">
        <v>1712</v>
      </c>
      <c r="C1345" s="296"/>
      <c r="D1345" s="299" t="s">
        <v>42</v>
      </c>
      <c r="E1345" s="170" t="s">
        <v>1051</v>
      </c>
    </row>
    <row r="1346" spans="1:5" x14ac:dyDescent="0.25">
      <c r="A1346" s="294"/>
      <c r="B1346" s="297"/>
      <c r="C1346" s="298"/>
      <c r="D1346" s="300"/>
      <c r="E1346" s="171" t="s">
        <v>1052</v>
      </c>
    </row>
    <row r="1347" spans="1:5" x14ac:dyDescent="0.25">
      <c r="A1347" s="285" t="s">
        <v>1716</v>
      </c>
      <c r="B1347" s="287" t="s">
        <v>1712</v>
      </c>
      <c r="C1347" s="288"/>
      <c r="D1347" s="291" t="s">
        <v>42</v>
      </c>
      <c r="E1347" s="172" t="s">
        <v>1051</v>
      </c>
    </row>
    <row r="1348" spans="1:5" x14ac:dyDescent="0.25">
      <c r="A1348" s="286"/>
      <c r="B1348" s="289"/>
      <c r="C1348" s="290"/>
      <c r="D1348" s="292"/>
      <c r="E1348" s="173" t="s">
        <v>1052</v>
      </c>
    </row>
    <row r="1349" spans="1:5" x14ac:dyDescent="0.25">
      <c r="A1349" s="293" t="s">
        <v>1717</v>
      </c>
      <c r="B1349" s="295" t="s">
        <v>1712</v>
      </c>
      <c r="C1349" s="296"/>
      <c r="D1349" s="299" t="s">
        <v>42</v>
      </c>
      <c r="E1349" s="170" t="s">
        <v>1051</v>
      </c>
    </row>
    <row r="1350" spans="1:5" x14ac:dyDescent="0.25">
      <c r="A1350" s="294"/>
      <c r="B1350" s="297"/>
      <c r="C1350" s="298"/>
      <c r="D1350" s="300"/>
      <c r="E1350" s="171" t="s">
        <v>1052</v>
      </c>
    </row>
    <row r="1351" spans="1:5" x14ac:dyDescent="0.25">
      <c r="A1351" s="285" t="s">
        <v>1718</v>
      </c>
      <c r="B1351" s="287" t="s">
        <v>1712</v>
      </c>
      <c r="C1351" s="288"/>
      <c r="D1351" s="291" t="s">
        <v>42</v>
      </c>
      <c r="E1351" s="172" t="s">
        <v>1051</v>
      </c>
    </row>
    <row r="1352" spans="1:5" x14ac:dyDescent="0.25">
      <c r="A1352" s="286"/>
      <c r="B1352" s="289"/>
      <c r="C1352" s="290"/>
      <c r="D1352" s="292"/>
      <c r="E1352" s="173" t="s">
        <v>1052</v>
      </c>
    </row>
    <row r="1353" spans="1:5" x14ac:dyDescent="0.25">
      <c r="A1353" s="293" t="s">
        <v>1719</v>
      </c>
      <c r="B1353" s="295" t="s">
        <v>1720</v>
      </c>
      <c r="C1353" s="296"/>
      <c r="D1353" s="299" t="s">
        <v>42</v>
      </c>
      <c r="E1353" s="170" t="s">
        <v>1051</v>
      </c>
    </row>
    <row r="1354" spans="1:5" x14ac:dyDescent="0.25">
      <c r="A1354" s="294"/>
      <c r="B1354" s="297"/>
      <c r="C1354" s="298"/>
      <c r="D1354" s="300"/>
      <c r="E1354" s="171" t="s">
        <v>1052</v>
      </c>
    </row>
    <row r="1355" spans="1:5" x14ac:dyDescent="0.25">
      <c r="A1355" s="285" t="s">
        <v>1721</v>
      </c>
      <c r="B1355" s="287" t="s">
        <v>1720</v>
      </c>
      <c r="C1355" s="288"/>
      <c r="D1355" s="291" t="s">
        <v>42</v>
      </c>
      <c r="E1355" s="172" t="s">
        <v>1051</v>
      </c>
    </row>
    <row r="1356" spans="1:5" x14ac:dyDescent="0.25">
      <c r="A1356" s="286"/>
      <c r="B1356" s="289"/>
      <c r="C1356" s="290"/>
      <c r="D1356" s="292"/>
      <c r="E1356" s="173" t="s">
        <v>1052</v>
      </c>
    </row>
    <row r="1357" spans="1:5" x14ac:dyDescent="0.25">
      <c r="A1357" s="293" t="s">
        <v>1722</v>
      </c>
      <c r="B1357" s="295" t="s">
        <v>1720</v>
      </c>
      <c r="C1357" s="296"/>
      <c r="D1357" s="299" t="s">
        <v>42</v>
      </c>
      <c r="E1357" s="170" t="s">
        <v>1051</v>
      </c>
    </row>
    <row r="1358" spans="1:5" x14ac:dyDescent="0.25">
      <c r="A1358" s="294"/>
      <c r="B1358" s="297"/>
      <c r="C1358" s="298"/>
      <c r="D1358" s="300"/>
      <c r="E1358" s="171" t="s">
        <v>1052</v>
      </c>
    </row>
    <row r="1359" spans="1:5" x14ac:dyDescent="0.25">
      <c r="A1359" s="285" t="s">
        <v>1723</v>
      </c>
      <c r="B1359" s="287" t="s">
        <v>1720</v>
      </c>
      <c r="C1359" s="288"/>
      <c r="D1359" s="291" t="s">
        <v>42</v>
      </c>
      <c r="E1359" s="172" t="s">
        <v>1051</v>
      </c>
    </row>
    <row r="1360" spans="1:5" x14ac:dyDescent="0.25">
      <c r="A1360" s="286"/>
      <c r="B1360" s="289"/>
      <c r="C1360" s="290"/>
      <c r="D1360" s="292"/>
      <c r="E1360" s="173" t="s">
        <v>1052</v>
      </c>
    </row>
    <row r="1361" spans="1:5" x14ac:dyDescent="0.25">
      <c r="A1361" s="293" t="s">
        <v>1724</v>
      </c>
      <c r="B1361" s="295" t="s">
        <v>1720</v>
      </c>
      <c r="C1361" s="296"/>
      <c r="D1361" s="299" t="s">
        <v>42</v>
      </c>
      <c r="E1361" s="170" t="s">
        <v>1051</v>
      </c>
    </row>
    <row r="1362" spans="1:5" x14ac:dyDescent="0.25">
      <c r="A1362" s="294"/>
      <c r="B1362" s="297"/>
      <c r="C1362" s="298"/>
      <c r="D1362" s="300"/>
      <c r="E1362" s="171" t="s">
        <v>1052</v>
      </c>
    </row>
    <row r="1363" spans="1:5" x14ac:dyDescent="0.25">
      <c r="A1363" s="285" t="s">
        <v>1725</v>
      </c>
      <c r="B1363" s="287" t="s">
        <v>1694</v>
      </c>
      <c r="C1363" s="288"/>
      <c r="D1363" s="291" t="s">
        <v>42</v>
      </c>
      <c r="E1363" s="172" t="s">
        <v>1051</v>
      </c>
    </row>
    <row r="1364" spans="1:5" x14ac:dyDescent="0.25">
      <c r="A1364" s="286"/>
      <c r="B1364" s="289"/>
      <c r="C1364" s="290"/>
      <c r="D1364" s="292"/>
      <c r="E1364" s="173" t="s">
        <v>1052</v>
      </c>
    </row>
    <row r="1365" spans="1:5" x14ac:dyDescent="0.25">
      <c r="A1365" s="293" t="s">
        <v>1647</v>
      </c>
      <c r="B1365" s="295"/>
      <c r="C1365" s="296"/>
      <c r="D1365" s="299" t="s">
        <v>42</v>
      </c>
      <c r="E1365" s="170" t="s">
        <v>1051</v>
      </c>
    </row>
    <row r="1366" spans="1:5" x14ac:dyDescent="0.25">
      <c r="A1366" s="294"/>
      <c r="B1366" s="297"/>
      <c r="C1366" s="298"/>
      <c r="D1366" s="300"/>
      <c r="E1366" s="171" t="s">
        <v>1052</v>
      </c>
    </row>
    <row r="1367" spans="1:5" x14ac:dyDescent="0.25">
      <c r="A1367" s="285" t="s">
        <v>1675</v>
      </c>
      <c r="B1367" s="287"/>
      <c r="C1367" s="288"/>
      <c r="D1367" s="291" t="s">
        <v>42</v>
      </c>
      <c r="E1367" s="172" t="s">
        <v>1051</v>
      </c>
    </row>
    <row r="1368" spans="1:5" x14ac:dyDescent="0.25">
      <c r="A1368" s="286"/>
      <c r="B1368" s="289"/>
      <c r="C1368" s="290"/>
      <c r="D1368" s="292"/>
      <c r="E1368" s="173" t="s">
        <v>1052</v>
      </c>
    </row>
    <row r="1369" spans="1:5" x14ac:dyDescent="0.25">
      <c r="A1369" s="293" t="s">
        <v>1694</v>
      </c>
      <c r="B1369" s="295"/>
      <c r="C1369" s="296"/>
      <c r="D1369" s="299" t="s">
        <v>42</v>
      </c>
      <c r="E1369" s="170" t="s">
        <v>1051</v>
      </c>
    </row>
    <row r="1370" spans="1:5" x14ac:dyDescent="0.25">
      <c r="A1370" s="294"/>
      <c r="B1370" s="297"/>
      <c r="C1370" s="298"/>
      <c r="D1370" s="300"/>
      <c r="E1370" s="171" t="s">
        <v>1052</v>
      </c>
    </row>
    <row r="1371" spans="1:5" x14ac:dyDescent="0.25">
      <c r="A1371" s="285" t="s">
        <v>1702</v>
      </c>
      <c r="B1371" s="287"/>
      <c r="C1371" s="288"/>
      <c r="D1371" s="291" t="s">
        <v>42</v>
      </c>
      <c r="E1371" s="172" t="s">
        <v>1051</v>
      </c>
    </row>
    <row r="1372" spans="1:5" x14ac:dyDescent="0.25">
      <c r="A1372" s="286"/>
      <c r="B1372" s="289"/>
      <c r="C1372" s="290"/>
      <c r="D1372" s="292"/>
      <c r="E1372" s="173" t="s">
        <v>1052</v>
      </c>
    </row>
    <row r="1373" spans="1:5" x14ac:dyDescent="0.25">
      <c r="A1373" s="293" t="s">
        <v>1663</v>
      </c>
      <c r="B1373" s="295"/>
      <c r="C1373" s="296"/>
      <c r="D1373" s="299" t="s">
        <v>42</v>
      </c>
      <c r="E1373" s="170" t="s">
        <v>1051</v>
      </c>
    </row>
    <row r="1374" spans="1:5" x14ac:dyDescent="0.25">
      <c r="A1374" s="294"/>
      <c r="B1374" s="297"/>
      <c r="C1374" s="298"/>
      <c r="D1374" s="300"/>
      <c r="E1374" s="171" t="s">
        <v>1052</v>
      </c>
    </row>
    <row r="1375" spans="1:5" x14ac:dyDescent="0.25">
      <c r="A1375" s="285" t="s">
        <v>1726</v>
      </c>
      <c r="B1375" s="287" t="s">
        <v>1694</v>
      </c>
      <c r="C1375" s="288"/>
      <c r="D1375" s="291" t="s">
        <v>42</v>
      </c>
      <c r="E1375" s="172" t="s">
        <v>1051</v>
      </c>
    </row>
    <row r="1376" spans="1:5" x14ac:dyDescent="0.25">
      <c r="A1376" s="286"/>
      <c r="B1376" s="289"/>
      <c r="C1376" s="290"/>
      <c r="D1376" s="292"/>
      <c r="E1376" s="173" t="s">
        <v>1052</v>
      </c>
    </row>
    <row r="1377" spans="1:5" x14ac:dyDescent="0.25">
      <c r="A1377" s="293" t="s">
        <v>1727</v>
      </c>
      <c r="B1377" s="295"/>
      <c r="C1377" s="296"/>
      <c r="D1377" s="299" t="s">
        <v>42</v>
      </c>
      <c r="E1377" s="170" t="s">
        <v>1051</v>
      </c>
    </row>
    <row r="1378" spans="1:5" x14ac:dyDescent="0.25">
      <c r="A1378" s="294"/>
      <c r="B1378" s="297"/>
      <c r="C1378" s="298"/>
      <c r="D1378" s="300"/>
      <c r="E1378" s="171" t="s">
        <v>1052</v>
      </c>
    </row>
    <row r="1379" spans="1:5" x14ac:dyDescent="0.25">
      <c r="A1379" s="285" t="s">
        <v>1728</v>
      </c>
      <c r="B1379" s="287" t="s">
        <v>1720</v>
      </c>
      <c r="C1379" s="288"/>
      <c r="D1379" s="291" t="s">
        <v>42</v>
      </c>
      <c r="E1379" s="172" t="s">
        <v>1051</v>
      </c>
    </row>
    <row r="1380" spans="1:5" x14ac:dyDescent="0.25">
      <c r="A1380" s="286"/>
      <c r="B1380" s="289"/>
      <c r="C1380" s="290"/>
      <c r="D1380" s="292"/>
      <c r="E1380" s="173" t="s">
        <v>1052</v>
      </c>
    </row>
    <row r="1381" spans="1:5" x14ac:dyDescent="0.25">
      <c r="A1381" s="293" t="s">
        <v>1708</v>
      </c>
      <c r="B1381" s="295"/>
      <c r="C1381" s="296"/>
      <c r="D1381" s="299" t="s">
        <v>42</v>
      </c>
      <c r="E1381" s="170" t="s">
        <v>1051</v>
      </c>
    </row>
    <row r="1382" spans="1:5" x14ac:dyDescent="0.25">
      <c r="A1382" s="294"/>
      <c r="B1382" s="297"/>
      <c r="C1382" s="298"/>
      <c r="D1382" s="300"/>
      <c r="E1382" s="171" t="s">
        <v>1052</v>
      </c>
    </row>
    <row r="1383" spans="1:5" x14ac:dyDescent="0.25">
      <c r="A1383" s="285" t="s">
        <v>1691</v>
      </c>
      <c r="B1383" s="287"/>
      <c r="C1383" s="288"/>
      <c r="D1383" s="291" t="s">
        <v>42</v>
      </c>
      <c r="E1383" s="172" t="s">
        <v>1051</v>
      </c>
    </row>
    <row r="1384" spans="1:5" x14ac:dyDescent="0.25">
      <c r="A1384" s="286"/>
      <c r="B1384" s="289"/>
      <c r="C1384" s="290"/>
      <c r="D1384" s="292"/>
      <c r="E1384" s="173" t="s">
        <v>1052</v>
      </c>
    </row>
    <row r="1385" spans="1:5" x14ac:dyDescent="0.25">
      <c r="A1385" s="293" t="s">
        <v>1712</v>
      </c>
      <c r="B1385" s="295"/>
      <c r="C1385" s="296"/>
      <c r="D1385" s="299" t="s">
        <v>42</v>
      </c>
      <c r="E1385" s="170" t="s">
        <v>1051</v>
      </c>
    </row>
    <row r="1386" spans="1:5" x14ac:dyDescent="0.25">
      <c r="A1386" s="294"/>
      <c r="B1386" s="297"/>
      <c r="C1386" s="298"/>
      <c r="D1386" s="300"/>
      <c r="E1386" s="171" t="s">
        <v>1052</v>
      </c>
    </row>
    <row r="1387" spans="1:5" x14ac:dyDescent="0.25">
      <c r="A1387" s="285" t="s">
        <v>1720</v>
      </c>
      <c r="B1387" s="287"/>
      <c r="C1387" s="288"/>
      <c r="D1387" s="291" t="s">
        <v>42</v>
      </c>
      <c r="E1387" s="172" t="s">
        <v>1051</v>
      </c>
    </row>
    <row r="1388" spans="1:5" x14ac:dyDescent="0.25">
      <c r="A1388" s="286"/>
      <c r="B1388" s="289"/>
      <c r="C1388" s="290"/>
      <c r="D1388" s="292"/>
      <c r="E1388" s="173" t="s">
        <v>1052</v>
      </c>
    </row>
    <row r="1389" spans="1:5" x14ac:dyDescent="0.25">
      <c r="A1389" s="293" t="s">
        <v>1729</v>
      </c>
      <c r="B1389" s="295" t="s">
        <v>1730</v>
      </c>
      <c r="C1389" s="296"/>
      <c r="D1389" s="299" t="s">
        <v>43</v>
      </c>
      <c r="E1389" s="170" t="s">
        <v>1051</v>
      </c>
    </row>
    <row r="1390" spans="1:5" x14ac:dyDescent="0.25">
      <c r="A1390" s="294"/>
      <c r="B1390" s="297"/>
      <c r="C1390" s="298"/>
      <c r="D1390" s="300"/>
      <c r="E1390" s="171" t="s">
        <v>1052</v>
      </c>
    </row>
    <row r="1391" spans="1:5" x14ac:dyDescent="0.25">
      <c r="A1391" s="285" t="s">
        <v>1731</v>
      </c>
      <c r="B1391" s="287" t="s">
        <v>1730</v>
      </c>
      <c r="C1391" s="288"/>
      <c r="D1391" s="291" t="s">
        <v>43</v>
      </c>
      <c r="E1391" s="172" t="s">
        <v>1051</v>
      </c>
    </row>
    <row r="1392" spans="1:5" x14ac:dyDescent="0.25">
      <c r="A1392" s="286"/>
      <c r="B1392" s="289"/>
      <c r="C1392" s="290"/>
      <c r="D1392" s="292"/>
      <c r="E1392" s="173" t="s">
        <v>1052</v>
      </c>
    </row>
    <row r="1393" spans="1:5" x14ac:dyDescent="0.25">
      <c r="A1393" s="293" t="s">
        <v>1732</v>
      </c>
      <c r="B1393" s="295" t="s">
        <v>1730</v>
      </c>
      <c r="C1393" s="296"/>
      <c r="D1393" s="299" t="s">
        <v>43</v>
      </c>
      <c r="E1393" s="170" t="s">
        <v>1051</v>
      </c>
    </row>
    <row r="1394" spans="1:5" x14ac:dyDescent="0.25">
      <c r="A1394" s="294"/>
      <c r="B1394" s="297"/>
      <c r="C1394" s="298"/>
      <c r="D1394" s="300"/>
      <c r="E1394" s="171" t="s">
        <v>1052</v>
      </c>
    </row>
    <row r="1395" spans="1:5" x14ac:dyDescent="0.25">
      <c r="A1395" s="285" t="s">
        <v>1313</v>
      </c>
      <c r="B1395" s="287" t="s">
        <v>1730</v>
      </c>
      <c r="C1395" s="288"/>
      <c r="D1395" s="291" t="s">
        <v>43</v>
      </c>
      <c r="E1395" s="172" t="s">
        <v>1051</v>
      </c>
    </row>
    <row r="1396" spans="1:5" x14ac:dyDescent="0.25">
      <c r="A1396" s="286"/>
      <c r="B1396" s="289"/>
      <c r="C1396" s="290"/>
      <c r="D1396" s="292"/>
      <c r="E1396" s="173" t="s">
        <v>1052</v>
      </c>
    </row>
    <row r="1397" spans="1:5" x14ac:dyDescent="0.25">
      <c r="A1397" s="293" t="s">
        <v>1733</v>
      </c>
      <c r="B1397" s="295" t="s">
        <v>1730</v>
      </c>
      <c r="C1397" s="296"/>
      <c r="D1397" s="299" t="s">
        <v>43</v>
      </c>
      <c r="E1397" s="170" t="s">
        <v>1051</v>
      </c>
    </row>
    <row r="1398" spans="1:5" x14ac:dyDescent="0.25">
      <c r="A1398" s="294"/>
      <c r="B1398" s="297"/>
      <c r="C1398" s="298"/>
      <c r="D1398" s="300"/>
      <c r="E1398" s="171" t="s">
        <v>1052</v>
      </c>
    </row>
    <row r="1399" spans="1:5" x14ac:dyDescent="0.25">
      <c r="A1399" s="285" t="s">
        <v>1734</v>
      </c>
      <c r="B1399" s="287" t="s">
        <v>1730</v>
      </c>
      <c r="C1399" s="288"/>
      <c r="D1399" s="291" t="s">
        <v>43</v>
      </c>
      <c r="E1399" s="172" t="s">
        <v>1051</v>
      </c>
    </row>
    <row r="1400" spans="1:5" x14ac:dyDescent="0.25">
      <c r="A1400" s="286"/>
      <c r="B1400" s="289"/>
      <c r="C1400" s="290"/>
      <c r="D1400" s="292"/>
      <c r="E1400" s="173" t="s">
        <v>1052</v>
      </c>
    </row>
    <row r="1401" spans="1:5" x14ac:dyDescent="0.25">
      <c r="A1401" s="293" t="s">
        <v>1735</v>
      </c>
      <c r="B1401" s="295" t="s">
        <v>1730</v>
      </c>
      <c r="C1401" s="296"/>
      <c r="D1401" s="299" t="s">
        <v>43</v>
      </c>
      <c r="E1401" s="170" t="s">
        <v>1051</v>
      </c>
    </row>
    <row r="1402" spans="1:5" x14ac:dyDescent="0.25">
      <c r="A1402" s="294"/>
      <c r="B1402" s="297"/>
      <c r="C1402" s="298"/>
      <c r="D1402" s="300"/>
      <c r="E1402" s="171" t="s">
        <v>1052</v>
      </c>
    </row>
    <row r="1403" spans="1:5" x14ac:dyDescent="0.25">
      <c r="A1403" s="285" t="s">
        <v>1736</v>
      </c>
      <c r="B1403" s="287" t="s">
        <v>1730</v>
      </c>
      <c r="C1403" s="288"/>
      <c r="D1403" s="291" t="s">
        <v>43</v>
      </c>
      <c r="E1403" s="172" t="s">
        <v>1051</v>
      </c>
    </row>
    <row r="1404" spans="1:5" x14ac:dyDescent="0.25">
      <c r="A1404" s="286"/>
      <c r="B1404" s="289"/>
      <c r="C1404" s="290"/>
      <c r="D1404" s="292"/>
      <c r="E1404" s="173" t="s">
        <v>1052</v>
      </c>
    </row>
    <row r="1405" spans="1:5" x14ac:dyDescent="0.25">
      <c r="A1405" s="293" t="s">
        <v>1737</v>
      </c>
      <c r="B1405" s="295" t="s">
        <v>1730</v>
      </c>
      <c r="C1405" s="296"/>
      <c r="D1405" s="299" t="s">
        <v>43</v>
      </c>
      <c r="E1405" s="170" t="s">
        <v>1051</v>
      </c>
    </row>
    <row r="1406" spans="1:5" x14ac:dyDescent="0.25">
      <c r="A1406" s="294"/>
      <c r="B1406" s="297"/>
      <c r="C1406" s="298"/>
      <c r="D1406" s="300"/>
      <c r="E1406" s="171" t="s">
        <v>1052</v>
      </c>
    </row>
    <row r="1407" spans="1:5" x14ac:dyDescent="0.25">
      <c r="A1407" s="285" t="s">
        <v>1738</v>
      </c>
      <c r="B1407" s="287" t="s">
        <v>1730</v>
      </c>
      <c r="C1407" s="288"/>
      <c r="D1407" s="291" t="s">
        <v>43</v>
      </c>
      <c r="E1407" s="172" t="s">
        <v>1051</v>
      </c>
    </row>
    <row r="1408" spans="1:5" x14ac:dyDescent="0.25">
      <c r="A1408" s="286"/>
      <c r="B1408" s="289"/>
      <c r="C1408" s="290"/>
      <c r="D1408" s="292"/>
      <c r="E1408" s="173" t="s">
        <v>1052</v>
      </c>
    </row>
    <row r="1409" spans="1:5" x14ac:dyDescent="0.25">
      <c r="A1409" s="293" t="s">
        <v>1739</v>
      </c>
      <c r="B1409" s="295" t="s">
        <v>1730</v>
      </c>
      <c r="C1409" s="296"/>
      <c r="D1409" s="299" t="s">
        <v>43</v>
      </c>
      <c r="E1409" s="170" t="s">
        <v>1051</v>
      </c>
    </row>
    <row r="1410" spans="1:5" x14ac:dyDescent="0.25">
      <c r="A1410" s="294"/>
      <c r="B1410" s="297"/>
      <c r="C1410" s="298"/>
      <c r="D1410" s="300"/>
      <c r="E1410" s="171" t="s">
        <v>1052</v>
      </c>
    </row>
    <row r="1411" spans="1:5" x14ac:dyDescent="0.25">
      <c r="A1411" s="285" t="s">
        <v>1740</v>
      </c>
      <c r="B1411" s="287" t="s">
        <v>1730</v>
      </c>
      <c r="C1411" s="288"/>
      <c r="D1411" s="291" t="s">
        <v>43</v>
      </c>
      <c r="E1411" s="172" t="s">
        <v>1051</v>
      </c>
    </row>
    <row r="1412" spans="1:5" x14ac:dyDescent="0.25">
      <c r="A1412" s="286"/>
      <c r="B1412" s="289"/>
      <c r="C1412" s="290"/>
      <c r="D1412" s="292"/>
      <c r="E1412" s="173" t="s">
        <v>1052</v>
      </c>
    </row>
    <row r="1413" spans="1:5" x14ac:dyDescent="0.25">
      <c r="A1413" s="293" t="s">
        <v>1741</v>
      </c>
      <c r="B1413" s="295" t="s">
        <v>1730</v>
      </c>
      <c r="C1413" s="296"/>
      <c r="D1413" s="299" t="s">
        <v>43</v>
      </c>
      <c r="E1413" s="170" t="s">
        <v>1051</v>
      </c>
    </row>
    <row r="1414" spans="1:5" x14ac:dyDescent="0.25">
      <c r="A1414" s="294"/>
      <c r="B1414" s="297"/>
      <c r="C1414" s="298"/>
      <c r="D1414" s="300"/>
      <c r="E1414" s="171" t="s">
        <v>1052</v>
      </c>
    </row>
    <row r="1415" spans="1:5" x14ac:dyDescent="0.25">
      <c r="A1415" s="285" t="s">
        <v>1742</v>
      </c>
      <c r="B1415" s="287" t="s">
        <v>1730</v>
      </c>
      <c r="C1415" s="288"/>
      <c r="D1415" s="291" t="s">
        <v>43</v>
      </c>
      <c r="E1415" s="172" t="s">
        <v>1051</v>
      </c>
    </row>
    <row r="1416" spans="1:5" x14ac:dyDescent="0.25">
      <c r="A1416" s="286"/>
      <c r="B1416" s="289"/>
      <c r="C1416" s="290"/>
      <c r="D1416" s="292"/>
      <c r="E1416" s="173" t="s">
        <v>1052</v>
      </c>
    </row>
    <row r="1417" spans="1:5" x14ac:dyDescent="0.25">
      <c r="A1417" s="293" t="s">
        <v>1743</v>
      </c>
      <c r="B1417" s="295" t="s">
        <v>1730</v>
      </c>
      <c r="C1417" s="296"/>
      <c r="D1417" s="299" t="s">
        <v>43</v>
      </c>
      <c r="E1417" s="170" t="s">
        <v>1051</v>
      </c>
    </row>
    <row r="1418" spans="1:5" x14ac:dyDescent="0.25">
      <c r="A1418" s="294"/>
      <c r="B1418" s="297"/>
      <c r="C1418" s="298"/>
      <c r="D1418" s="300"/>
      <c r="E1418" s="171" t="s">
        <v>1052</v>
      </c>
    </row>
    <row r="1419" spans="1:5" x14ac:dyDescent="0.25">
      <c r="A1419" s="285" t="s">
        <v>1744</v>
      </c>
      <c r="B1419" s="287" t="s">
        <v>1730</v>
      </c>
      <c r="C1419" s="288"/>
      <c r="D1419" s="291" t="s">
        <v>43</v>
      </c>
      <c r="E1419" s="172" t="s">
        <v>1051</v>
      </c>
    </row>
    <row r="1420" spans="1:5" x14ac:dyDescent="0.25">
      <c r="A1420" s="286"/>
      <c r="B1420" s="289"/>
      <c r="C1420" s="290"/>
      <c r="D1420" s="292"/>
      <c r="E1420" s="173" t="s">
        <v>1052</v>
      </c>
    </row>
    <row r="1421" spans="1:5" x14ac:dyDescent="0.25">
      <c r="A1421" s="293" t="s">
        <v>1745</v>
      </c>
      <c r="B1421" s="295" t="s">
        <v>1730</v>
      </c>
      <c r="C1421" s="296"/>
      <c r="D1421" s="299" t="s">
        <v>43</v>
      </c>
      <c r="E1421" s="170" t="s">
        <v>1051</v>
      </c>
    </row>
    <row r="1422" spans="1:5" x14ac:dyDescent="0.25">
      <c r="A1422" s="294"/>
      <c r="B1422" s="297"/>
      <c r="C1422" s="298"/>
      <c r="D1422" s="300"/>
      <c r="E1422" s="171" t="s">
        <v>1052</v>
      </c>
    </row>
    <row r="1423" spans="1:5" x14ac:dyDescent="0.25">
      <c r="A1423" s="285" t="s">
        <v>1746</v>
      </c>
      <c r="B1423" s="287" t="s">
        <v>1730</v>
      </c>
      <c r="C1423" s="288"/>
      <c r="D1423" s="291" t="s">
        <v>43</v>
      </c>
      <c r="E1423" s="172" t="s">
        <v>1051</v>
      </c>
    </row>
    <row r="1424" spans="1:5" x14ac:dyDescent="0.25">
      <c r="A1424" s="286"/>
      <c r="B1424" s="289"/>
      <c r="C1424" s="290"/>
      <c r="D1424" s="292"/>
      <c r="E1424" s="173" t="s">
        <v>1052</v>
      </c>
    </row>
    <row r="1425" spans="1:5" x14ac:dyDescent="0.25">
      <c r="A1425" s="293" t="s">
        <v>1747</v>
      </c>
      <c r="B1425" s="295" t="s">
        <v>1730</v>
      </c>
      <c r="C1425" s="296"/>
      <c r="D1425" s="299" t="s">
        <v>43</v>
      </c>
      <c r="E1425" s="170" t="s">
        <v>1051</v>
      </c>
    </row>
    <row r="1426" spans="1:5" x14ac:dyDescent="0.25">
      <c r="A1426" s="294"/>
      <c r="B1426" s="297"/>
      <c r="C1426" s="298"/>
      <c r="D1426" s="300"/>
      <c r="E1426" s="171" t="s">
        <v>1052</v>
      </c>
    </row>
    <row r="1427" spans="1:5" x14ac:dyDescent="0.25">
      <c r="A1427" s="285" t="s">
        <v>1748</v>
      </c>
      <c r="B1427" s="287" t="s">
        <v>1749</v>
      </c>
      <c r="C1427" s="288"/>
      <c r="D1427" s="291" t="s">
        <v>43</v>
      </c>
      <c r="E1427" s="172" t="s">
        <v>1051</v>
      </c>
    </row>
    <row r="1428" spans="1:5" x14ac:dyDescent="0.25">
      <c r="A1428" s="286"/>
      <c r="B1428" s="289"/>
      <c r="C1428" s="290"/>
      <c r="D1428" s="292"/>
      <c r="E1428" s="173" t="s">
        <v>1052</v>
      </c>
    </row>
    <row r="1429" spans="1:5" x14ac:dyDescent="0.25">
      <c r="A1429" s="293" t="s">
        <v>1750</v>
      </c>
      <c r="B1429" s="295" t="s">
        <v>1749</v>
      </c>
      <c r="C1429" s="296"/>
      <c r="D1429" s="299" t="s">
        <v>43</v>
      </c>
      <c r="E1429" s="170" t="s">
        <v>1051</v>
      </c>
    </row>
    <row r="1430" spans="1:5" x14ac:dyDescent="0.25">
      <c r="A1430" s="294"/>
      <c r="B1430" s="297"/>
      <c r="C1430" s="298"/>
      <c r="D1430" s="300"/>
      <c r="E1430" s="171" t="s">
        <v>1052</v>
      </c>
    </row>
    <row r="1431" spans="1:5" x14ac:dyDescent="0.25">
      <c r="A1431" s="285" t="s">
        <v>1751</v>
      </c>
      <c r="B1431" s="287" t="s">
        <v>1749</v>
      </c>
      <c r="C1431" s="288"/>
      <c r="D1431" s="291" t="s">
        <v>43</v>
      </c>
      <c r="E1431" s="172" t="s">
        <v>1051</v>
      </c>
    </row>
    <row r="1432" spans="1:5" x14ac:dyDescent="0.25">
      <c r="A1432" s="286"/>
      <c r="B1432" s="289"/>
      <c r="C1432" s="290"/>
      <c r="D1432" s="292"/>
      <c r="E1432" s="173" t="s">
        <v>1052</v>
      </c>
    </row>
    <row r="1433" spans="1:5" x14ac:dyDescent="0.25">
      <c r="A1433" s="293" t="s">
        <v>1752</v>
      </c>
      <c r="B1433" s="295" t="s">
        <v>1749</v>
      </c>
      <c r="C1433" s="296"/>
      <c r="D1433" s="299" t="s">
        <v>43</v>
      </c>
      <c r="E1433" s="170" t="s">
        <v>1051</v>
      </c>
    </row>
    <row r="1434" spans="1:5" x14ac:dyDescent="0.25">
      <c r="A1434" s="294"/>
      <c r="B1434" s="297"/>
      <c r="C1434" s="298"/>
      <c r="D1434" s="300"/>
      <c r="E1434" s="171" t="s">
        <v>1052</v>
      </c>
    </row>
    <row r="1435" spans="1:5" x14ac:dyDescent="0.25">
      <c r="A1435" s="285" t="s">
        <v>1753</v>
      </c>
      <c r="B1435" s="287" t="s">
        <v>1749</v>
      </c>
      <c r="C1435" s="288"/>
      <c r="D1435" s="291" t="s">
        <v>43</v>
      </c>
      <c r="E1435" s="172" t="s">
        <v>1051</v>
      </c>
    </row>
    <row r="1436" spans="1:5" x14ac:dyDescent="0.25">
      <c r="A1436" s="286"/>
      <c r="B1436" s="289"/>
      <c r="C1436" s="290"/>
      <c r="D1436" s="292"/>
      <c r="E1436" s="173" t="s">
        <v>1052</v>
      </c>
    </row>
    <row r="1437" spans="1:5" x14ac:dyDescent="0.25">
      <c r="A1437" s="293" t="s">
        <v>1754</v>
      </c>
      <c r="B1437" s="295" t="s">
        <v>1749</v>
      </c>
      <c r="C1437" s="296"/>
      <c r="D1437" s="299" t="s">
        <v>43</v>
      </c>
      <c r="E1437" s="170" t="s">
        <v>1051</v>
      </c>
    </row>
    <row r="1438" spans="1:5" x14ac:dyDescent="0.25">
      <c r="A1438" s="294"/>
      <c r="B1438" s="297"/>
      <c r="C1438" s="298"/>
      <c r="D1438" s="300"/>
      <c r="E1438" s="171" t="s">
        <v>1052</v>
      </c>
    </row>
    <row r="1439" spans="1:5" x14ac:dyDescent="0.25">
      <c r="A1439" s="285" t="s">
        <v>1568</v>
      </c>
      <c r="B1439" s="287" t="s">
        <v>1749</v>
      </c>
      <c r="C1439" s="288"/>
      <c r="D1439" s="291" t="s">
        <v>43</v>
      </c>
      <c r="E1439" s="172" t="s">
        <v>1051</v>
      </c>
    </row>
    <row r="1440" spans="1:5" x14ac:dyDescent="0.25">
      <c r="A1440" s="286"/>
      <c r="B1440" s="289"/>
      <c r="C1440" s="290"/>
      <c r="D1440" s="292"/>
      <c r="E1440" s="173" t="s">
        <v>1052</v>
      </c>
    </row>
    <row r="1441" spans="1:5" x14ac:dyDescent="0.25">
      <c r="A1441" s="293" t="s">
        <v>1755</v>
      </c>
      <c r="B1441" s="295" t="s">
        <v>1749</v>
      </c>
      <c r="C1441" s="296"/>
      <c r="D1441" s="299" t="s">
        <v>43</v>
      </c>
      <c r="E1441" s="170" t="s">
        <v>1051</v>
      </c>
    </row>
    <row r="1442" spans="1:5" x14ac:dyDescent="0.25">
      <c r="A1442" s="294"/>
      <c r="B1442" s="297"/>
      <c r="C1442" s="298"/>
      <c r="D1442" s="300"/>
      <c r="E1442" s="171" t="s">
        <v>1052</v>
      </c>
    </row>
    <row r="1443" spans="1:5" x14ac:dyDescent="0.25">
      <c r="A1443" s="285" t="s">
        <v>1756</v>
      </c>
      <c r="B1443" s="287" t="s">
        <v>1749</v>
      </c>
      <c r="C1443" s="288"/>
      <c r="D1443" s="291" t="s">
        <v>43</v>
      </c>
      <c r="E1443" s="172" t="s">
        <v>1051</v>
      </c>
    </row>
    <row r="1444" spans="1:5" x14ac:dyDescent="0.25">
      <c r="A1444" s="286"/>
      <c r="B1444" s="289"/>
      <c r="C1444" s="290"/>
      <c r="D1444" s="292"/>
      <c r="E1444" s="173" t="s">
        <v>1052</v>
      </c>
    </row>
    <row r="1445" spans="1:5" x14ac:dyDescent="0.25">
      <c r="A1445" s="293" t="s">
        <v>1757</v>
      </c>
      <c r="B1445" s="295" t="s">
        <v>1749</v>
      </c>
      <c r="C1445" s="296"/>
      <c r="D1445" s="299" t="s">
        <v>43</v>
      </c>
      <c r="E1445" s="170" t="s">
        <v>1051</v>
      </c>
    </row>
    <row r="1446" spans="1:5" x14ac:dyDescent="0.25">
      <c r="A1446" s="294"/>
      <c r="B1446" s="297"/>
      <c r="C1446" s="298"/>
      <c r="D1446" s="300"/>
      <c r="E1446" s="171" t="s">
        <v>1052</v>
      </c>
    </row>
    <row r="1447" spans="1:5" x14ac:dyDescent="0.25">
      <c r="A1447" s="285" t="s">
        <v>1758</v>
      </c>
      <c r="B1447" s="287" t="s">
        <v>1749</v>
      </c>
      <c r="C1447" s="288"/>
      <c r="D1447" s="291" t="s">
        <v>43</v>
      </c>
      <c r="E1447" s="172" t="s">
        <v>1051</v>
      </c>
    </row>
    <row r="1448" spans="1:5" x14ac:dyDescent="0.25">
      <c r="A1448" s="286"/>
      <c r="B1448" s="289"/>
      <c r="C1448" s="290"/>
      <c r="D1448" s="292"/>
      <c r="E1448" s="173" t="s">
        <v>1052</v>
      </c>
    </row>
    <row r="1449" spans="1:5" x14ac:dyDescent="0.25">
      <c r="A1449" s="293" t="s">
        <v>1759</v>
      </c>
      <c r="B1449" s="295" t="s">
        <v>1760</v>
      </c>
      <c r="C1449" s="296"/>
      <c r="D1449" s="299" t="s">
        <v>43</v>
      </c>
      <c r="E1449" s="170" t="s">
        <v>1051</v>
      </c>
    </row>
    <row r="1450" spans="1:5" x14ac:dyDescent="0.25">
      <c r="A1450" s="294"/>
      <c r="B1450" s="297"/>
      <c r="C1450" s="298"/>
      <c r="D1450" s="300"/>
      <c r="E1450" s="171" t="s">
        <v>1052</v>
      </c>
    </row>
    <row r="1451" spans="1:5" x14ac:dyDescent="0.25">
      <c r="A1451" s="285" t="s">
        <v>1761</v>
      </c>
      <c r="B1451" s="287" t="s">
        <v>1760</v>
      </c>
      <c r="C1451" s="288"/>
      <c r="D1451" s="291" t="s">
        <v>43</v>
      </c>
      <c r="E1451" s="172" t="s">
        <v>1051</v>
      </c>
    </row>
    <row r="1452" spans="1:5" x14ac:dyDescent="0.25">
      <c r="A1452" s="286"/>
      <c r="B1452" s="289"/>
      <c r="C1452" s="290"/>
      <c r="D1452" s="292"/>
      <c r="E1452" s="173" t="s">
        <v>1052</v>
      </c>
    </row>
    <row r="1453" spans="1:5" x14ac:dyDescent="0.25">
      <c r="A1453" s="293" t="s">
        <v>1762</v>
      </c>
      <c r="B1453" s="295" t="s">
        <v>1760</v>
      </c>
      <c r="C1453" s="296"/>
      <c r="D1453" s="299" t="s">
        <v>43</v>
      </c>
      <c r="E1453" s="170" t="s">
        <v>1051</v>
      </c>
    </row>
    <row r="1454" spans="1:5" x14ac:dyDescent="0.25">
      <c r="A1454" s="294"/>
      <c r="B1454" s="297"/>
      <c r="C1454" s="298"/>
      <c r="D1454" s="300"/>
      <c r="E1454" s="171" t="s">
        <v>1052</v>
      </c>
    </row>
    <row r="1455" spans="1:5" x14ac:dyDescent="0.25">
      <c r="A1455" s="285" t="s">
        <v>1763</v>
      </c>
      <c r="B1455" s="287" t="s">
        <v>1760</v>
      </c>
      <c r="C1455" s="288"/>
      <c r="D1455" s="291" t="s">
        <v>43</v>
      </c>
      <c r="E1455" s="172" t="s">
        <v>1051</v>
      </c>
    </row>
    <row r="1456" spans="1:5" x14ac:dyDescent="0.25">
      <c r="A1456" s="286"/>
      <c r="B1456" s="289"/>
      <c r="C1456" s="290"/>
      <c r="D1456" s="292"/>
      <c r="E1456" s="173" t="s">
        <v>1052</v>
      </c>
    </row>
    <row r="1457" spans="1:5" x14ac:dyDescent="0.25">
      <c r="A1457" s="293" t="s">
        <v>1538</v>
      </c>
      <c r="B1457" s="295" t="s">
        <v>1760</v>
      </c>
      <c r="C1457" s="296"/>
      <c r="D1457" s="299" t="s">
        <v>43</v>
      </c>
      <c r="E1457" s="170" t="s">
        <v>1051</v>
      </c>
    </row>
    <row r="1458" spans="1:5" x14ac:dyDescent="0.25">
      <c r="A1458" s="294"/>
      <c r="B1458" s="297"/>
      <c r="C1458" s="298"/>
      <c r="D1458" s="300"/>
      <c r="E1458" s="171" t="s">
        <v>1052</v>
      </c>
    </row>
    <row r="1459" spans="1:5" x14ac:dyDescent="0.25">
      <c r="A1459" s="285" t="s">
        <v>1764</v>
      </c>
      <c r="B1459" s="287" t="s">
        <v>1760</v>
      </c>
      <c r="C1459" s="288"/>
      <c r="D1459" s="291" t="s">
        <v>43</v>
      </c>
      <c r="E1459" s="172" t="s">
        <v>1051</v>
      </c>
    </row>
    <row r="1460" spans="1:5" x14ac:dyDescent="0.25">
      <c r="A1460" s="286"/>
      <c r="B1460" s="289"/>
      <c r="C1460" s="290"/>
      <c r="D1460" s="292"/>
      <c r="E1460" s="173" t="s">
        <v>1052</v>
      </c>
    </row>
    <row r="1461" spans="1:5" x14ac:dyDescent="0.25">
      <c r="A1461" s="293" t="s">
        <v>1765</v>
      </c>
      <c r="B1461" s="295" t="s">
        <v>1760</v>
      </c>
      <c r="C1461" s="296"/>
      <c r="D1461" s="299" t="s">
        <v>43</v>
      </c>
      <c r="E1461" s="170" t="s">
        <v>1051</v>
      </c>
    </row>
    <row r="1462" spans="1:5" x14ac:dyDescent="0.25">
      <c r="A1462" s="294"/>
      <c r="B1462" s="297"/>
      <c r="C1462" s="298"/>
      <c r="D1462" s="300"/>
      <c r="E1462" s="171" t="s">
        <v>1052</v>
      </c>
    </row>
    <row r="1463" spans="1:5" x14ac:dyDescent="0.25">
      <c r="A1463" s="285" t="s">
        <v>1766</v>
      </c>
      <c r="B1463" s="287" t="s">
        <v>1760</v>
      </c>
      <c r="C1463" s="288"/>
      <c r="D1463" s="291" t="s">
        <v>43</v>
      </c>
      <c r="E1463" s="172" t="s">
        <v>1051</v>
      </c>
    </row>
    <row r="1464" spans="1:5" x14ac:dyDescent="0.25">
      <c r="A1464" s="286"/>
      <c r="B1464" s="289"/>
      <c r="C1464" s="290"/>
      <c r="D1464" s="292"/>
      <c r="E1464" s="173" t="s">
        <v>1052</v>
      </c>
    </row>
    <row r="1465" spans="1:5" x14ac:dyDescent="0.25">
      <c r="A1465" s="293" t="s">
        <v>1767</v>
      </c>
      <c r="B1465" s="295" t="s">
        <v>1760</v>
      </c>
      <c r="C1465" s="296"/>
      <c r="D1465" s="299" t="s">
        <v>43</v>
      </c>
      <c r="E1465" s="170" t="s">
        <v>1051</v>
      </c>
    </row>
    <row r="1466" spans="1:5" x14ac:dyDescent="0.25">
      <c r="A1466" s="294"/>
      <c r="B1466" s="297"/>
      <c r="C1466" s="298"/>
      <c r="D1466" s="300"/>
      <c r="E1466" s="171" t="s">
        <v>1052</v>
      </c>
    </row>
    <row r="1467" spans="1:5" x14ac:dyDescent="0.25">
      <c r="A1467" s="285" t="s">
        <v>1768</v>
      </c>
      <c r="B1467" s="287" t="s">
        <v>1760</v>
      </c>
      <c r="C1467" s="288"/>
      <c r="D1467" s="291" t="s">
        <v>43</v>
      </c>
      <c r="E1467" s="172" t="s">
        <v>1051</v>
      </c>
    </row>
    <row r="1468" spans="1:5" x14ac:dyDescent="0.25">
      <c r="A1468" s="286"/>
      <c r="B1468" s="289"/>
      <c r="C1468" s="290"/>
      <c r="D1468" s="292"/>
      <c r="E1468" s="173" t="s">
        <v>1052</v>
      </c>
    </row>
    <row r="1469" spans="1:5" x14ac:dyDescent="0.25">
      <c r="A1469" s="293" t="s">
        <v>1769</v>
      </c>
      <c r="B1469" s="295" t="s">
        <v>1760</v>
      </c>
      <c r="C1469" s="296"/>
      <c r="D1469" s="299" t="s">
        <v>43</v>
      </c>
      <c r="E1469" s="170" t="s">
        <v>1051</v>
      </c>
    </row>
    <row r="1470" spans="1:5" x14ac:dyDescent="0.25">
      <c r="A1470" s="294"/>
      <c r="B1470" s="297"/>
      <c r="C1470" s="298"/>
      <c r="D1470" s="300"/>
      <c r="E1470" s="171" t="s">
        <v>1052</v>
      </c>
    </row>
    <row r="1471" spans="1:5" x14ac:dyDescent="0.25">
      <c r="A1471" s="285" t="s">
        <v>1770</v>
      </c>
      <c r="B1471" s="287" t="s">
        <v>1760</v>
      </c>
      <c r="C1471" s="288"/>
      <c r="D1471" s="291" t="s">
        <v>43</v>
      </c>
      <c r="E1471" s="172" t="s">
        <v>1051</v>
      </c>
    </row>
    <row r="1472" spans="1:5" x14ac:dyDescent="0.25">
      <c r="A1472" s="286"/>
      <c r="B1472" s="289"/>
      <c r="C1472" s="290"/>
      <c r="D1472" s="292"/>
      <c r="E1472" s="173" t="s">
        <v>1052</v>
      </c>
    </row>
    <row r="1473" spans="1:5" x14ac:dyDescent="0.25">
      <c r="A1473" s="293" t="s">
        <v>1771</v>
      </c>
      <c r="B1473" s="295" t="s">
        <v>1760</v>
      </c>
      <c r="C1473" s="296"/>
      <c r="D1473" s="299" t="s">
        <v>43</v>
      </c>
      <c r="E1473" s="170" t="s">
        <v>1051</v>
      </c>
    </row>
    <row r="1474" spans="1:5" x14ac:dyDescent="0.25">
      <c r="A1474" s="294"/>
      <c r="B1474" s="297"/>
      <c r="C1474" s="298"/>
      <c r="D1474" s="300"/>
      <c r="E1474" s="171" t="s">
        <v>1052</v>
      </c>
    </row>
    <row r="1475" spans="1:5" x14ac:dyDescent="0.25">
      <c r="A1475" s="285" t="s">
        <v>1772</v>
      </c>
      <c r="B1475" s="287" t="s">
        <v>1760</v>
      </c>
      <c r="C1475" s="288"/>
      <c r="D1475" s="291" t="s">
        <v>43</v>
      </c>
      <c r="E1475" s="172" t="s">
        <v>1051</v>
      </c>
    </row>
    <row r="1476" spans="1:5" x14ac:dyDescent="0.25">
      <c r="A1476" s="286"/>
      <c r="B1476" s="289"/>
      <c r="C1476" s="290"/>
      <c r="D1476" s="292"/>
      <c r="E1476" s="173" t="s">
        <v>1052</v>
      </c>
    </row>
    <row r="1477" spans="1:5" x14ac:dyDescent="0.25">
      <c r="A1477" s="293" t="s">
        <v>1773</v>
      </c>
      <c r="B1477" s="295" t="s">
        <v>1774</v>
      </c>
      <c r="C1477" s="296"/>
      <c r="D1477" s="299" t="s">
        <v>43</v>
      </c>
      <c r="E1477" s="170" t="s">
        <v>1051</v>
      </c>
    </row>
    <row r="1478" spans="1:5" x14ac:dyDescent="0.25">
      <c r="A1478" s="294"/>
      <c r="B1478" s="297"/>
      <c r="C1478" s="298"/>
      <c r="D1478" s="300"/>
      <c r="E1478" s="171" t="s">
        <v>1052</v>
      </c>
    </row>
    <row r="1479" spans="1:5" x14ac:dyDescent="0.25">
      <c r="A1479" s="285" t="s">
        <v>1775</v>
      </c>
      <c r="B1479" s="287" t="s">
        <v>1774</v>
      </c>
      <c r="C1479" s="288"/>
      <c r="D1479" s="291" t="s">
        <v>43</v>
      </c>
      <c r="E1479" s="172" t="s">
        <v>1051</v>
      </c>
    </row>
    <row r="1480" spans="1:5" x14ac:dyDescent="0.25">
      <c r="A1480" s="286"/>
      <c r="B1480" s="289"/>
      <c r="C1480" s="290"/>
      <c r="D1480" s="292"/>
      <c r="E1480" s="173" t="s">
        <v>1052</v>
      </c>
    </row>
    <row r="1481" spans="1:5" x14ac:dyDescent="0.25">
      <c r="A1481" s="293" t="s">
        <v>1776</v>
      </c>
      <c r="B1481" s="295" t="s">
        <v>1774</v>
      </c>
      <c r="C1481" s="296"/>
      <c r="D1481" s="299" t="s">
        <v>43</v>
      </c>
      <c r="E1481" s="170" t="s">
        <v>1051</v>
      </c>
    </row>
    <row r="1482" spans="1:5" x14ac:dyDescent="0.25">
      <c r="A1482" s="294"/>
      <c r="B1482" s="297"/>
      <c r="C1482" s="298"/>
      <c r="D1482" s="300"/>
      <c r="E1482" s="171" t="s">
        <v>1052</v>
      </c>
    </row>
    <row r="1483" spans="1:5" x14ac:dyDescent="0.25">
      <c r="A1483" s="285" t="s">
        <v>1777</v>
      </c>
      <c r="B1483" s="287" t="s">
        <v>1774</v>
      </c>
      <c r="C1483" s="288"/>
      <c r="D1483" s="291" t="s">
        <v>43</v>
      </c>
      <c r="E1483" s="172" t="s">
        <v>1051</v>
      </c>
    </row>
    <row r="1484" spans="1:5" x14ac:dyDescent="0.25">
      <c r="A1484" s="286"/>
      <c r="B1484" s="289"/>
      <c r="C1484" s="290"/>
      <c r="D1484" s="292"/>
      <c r="E1484" s="173" t="s">
        <v>1052</v>
      </c>
    </row>
    <row r="1485" spans="1:5" x14ac:dyDescent="0.25">
      <c r="A1485" s="293" t="s">
        <v>1750</v>
      </c>
      <c r="B1485" s="295" t="s">
        <v>1774</v>
      </c>
      <c r="C1485" s="296"/>
      <c r="D1485" s="299" t="s">
        <v>43</v>
      </c>
      <c r="E1485" s="170" t="s">
        <v>1051</v>
      </c>
    </row>
    <row r="1486" spans="1:5" x14ac:dyDescent="0.25">
      <c r="A1486" s="294"/>
      <c r="B1486" s="297"/>
      <c r="C1486" s="298"/>
      <c r="D1486" s="300"/>
      <c r="E1486" s="171" t="s">
        <v>1052</v>
      </c>
    </row>
    <row r="1487" spans="1:5" x14ac:dyDescent="0.25">
      <c r="A1487" s="285" t="s">
        <v>1778</v>
      </c>
      <c r="B1487" s="287" t="s">
        <v>1774</v>
      </c>
      <c r="C1487" s="288"/>
      <c r="D1487" s="291" t="s">
        <v>43</v>
      </c>
      <c r="E1487" s="172" t="s">
        <v>1051</v>
      </c>
    </row>
    <row r="1488" spans="1:5" x14ac:dyDescent="0.25">
      <c r="A1488" s="286"/>
      <c r="B1488" s="289"/>
      <c r="C1488" s="290"/>
      <c r="D1488" s="292"/>
      <c r="E1488" s="173" t="s">
        <v>1052</v>
      </c>
    </row>
    <row r="1489" spans="1:5" x14ac:dyDescent="0.25">
      <c r="A1489" s="293" t="s">
        <v>1733</v>
      </c>
      <c r="B1489" s="295" t="s">
        <v>1774</v>
      </c>
      <c r="C1489" s="296"/>
      <c r="D1489" s="299" t="s">
        <v>43</v>
      </c>
      <c r="E1489" s="170" t="s">
        <v>1051</v>
      </c>
    </row>
    <row r="1490" spans="1:5" x14ac:dyDescent="0.25">
      <c r="A1490" s="294"/>
      <c r="B1490" s="297"/>
      <c r="C1490" s="298"/>
      <c r="D1490" s="300"/>
      <c r="E1490" s="171" t="s">
        <v>1052</v>
      </c>
    </row>
    <row r="1491" spans="1:5" x14ac:dyDescent="0.25">
      <c r="A1491" s="285" t="s">
        <v>1779</v>
      </c>
      <c r="B1491" s="287" t="s">
        <v>1774</v>
      </c>
      <c r="C1491" s="288"/>
      <c r="D1491" s="291" t="s">
        <v>43</v>
      </c>
      <c r="E1491" s="172" t="s">
        <v>1051</v>
      </c>
    </row>
    <row r="1492" spans="1:5" x14ac:dyDescent="0.25">
      <c r="A1492" s="286"/>
      <c r="B1492" s="289"/>
      <c r="C1492" s="290"/>
      <c r="D1492" s="292"/>
      <c r="E1492" s="173" t="s">
        <v>1052</v>
      </c>
    </row>
    <row r="1493" spans="1:5" x14ac:dyDescent="0.25">
      <c r="A1493" s="293" t="s">
        <v>1780</v>
      </c>
      <c r="B1493" s="295" t="s">
        <v>1774</v>
      </c>
      <c r="C1493" s="296"/>
      <c r="D1493" s="299" t="s">
        <v>43</v>
      </c>
      <c r="E1493" s="170" t="s">
        <v>1051</v>
      </c>
    </row>
    <row r="1494" spans="1:5" x14ac:dyDescent="0.25">
      <c r="A1494" s="294"/>
      <c r="B1494" s="297"/>
      <c r="C1494" s="298"/>
      <c r="D1494" s="300"/>
      <c r="E1494" s="171" t="s">
        <v>1052</v>
      </c>
    </row>
    <row r="1495" spans="1:5" x14ac:dyDescent="0.25">
      <c r="A1495" s="285" t="s">
        <v>1781</v>
      </c>
      <c r="B1495" s="287" t="s">
        <v>1774</v>
      </c>
      <c r="C1495" s="288"/>
      <c r="D1495" s="291" t="s">
        <v>43</v>
      </c>
      <c r="E1495" s="172" t="s">
        <v>1051</v>
      </c>
    </row>
    <row r="1496" spans="1:5" x14ac:dyDescent="0.25">
      <c r="A1496" s="286"/>
      <c r="B1496" s="289"/>
      <c r="C1496" s="290"/>
      <c r="D1496" s="292"/>
      <c r="E1496" s="173" t="s">
        <v>1052</v>
      </c>
    </row>
    <row r="1497" spans="1:5" x14ac:dyDescent="0.25">
      <c r="A1497" s="293" t="s">
        <v>1782</v>
      </c>
      <c r="B1497" s="295" t="s">
        <v>1774</v>
      </c>
      <c r="C1497" s="296"/>
      <c r="D1497" s="299" t="s">
        <v>43</v>
      </c>
      <c r="E1497" s="170" t="s">
        <v>1051</v>
      </c>
    </row>
    <row r="1498" spans="1:5" x14ac:dyDescent="0.25">
      <c r="A1498" s="294"/>
      <c r="B1498" s="297"/>
      <c r="C1498" s="298"/>
      <c r="D1498" s="300"/>
      <c r="E1498" s="171" t="s">
        <v>1052</v>
      </c>
    </row>
    <row r="1499" spans="1:5" x14ac:dyDescent="0.25">
      <c r="A1499" s="285" t="s">
        <v>1783</v>
      </c>
      <c r="B1499" s="287" t="s">
        <v>1774</v>
      </c>
      <c r="C1499" s="288"/>
      <c r="D1499" s="291" t="s">
        <v>43</v>
      </c>
      <c r="E1499" s="172" t="s">
        <v>1051</v>
      </c>
    </row>
    <row r="1500" spans="1:5" x14ac:dyDescent="0.25">
      <c r="A1500" s="286"/>
      <c r="B1500" s="289"/>
      <c r="C1500" s="290"/>
      <c r="D1500" s="292"/>
      <c r="E1500" s="173" t="s">
        <v>1052</v>
      </c>
    </row>
    <row r="1501" spans="1:5" x14ac:dyDescent="0.25">
      <c r="A1501" s="293" t="s">
        <v>1784</v>
      </c>
      <c r="B1501" s="295" t="s">
        <v>1774</v>
      </c>
      <c r="C1501" s="296"/>
      <c r="D1501" s="299" t="s">
        <v>43</v>
      </c>
      <c r="E1501" s="170" t="s">
        <v>1051</v>
      </c>
    </row>
    <row r="1502" spans="1:5" x14ac:dyDescent="0.25">
      <c r="A1502" s="294"/>
      <c r="B1502" s="297"/>
      <c r="C1502" s="298"/>
      <c r="D1502" s="300"/>
      <c r="E1502" s="171" t="s">
        <v>1052</v>
      </c>
    </row>
    <row r="1503" spans="1:5" x14ac:dyDescent="0.25">
      <c r="A1503" s="285" t="s">
        <v>1785</v>
      </c>
      <c r="B1503" s="287" t="s">
        <v>1774</v>
      </c>
      <c r="C1503" s="288"/>
      <c r="D1503" s="291" t="s">
        <v>43</v>
      </c>
      <c r="E1503" s="172" t="s">
        <v>1051</v>
      </c>
    </row>
    <row r="1504" spans="1:5" x14ac:dyDescent="0.25">
      <c r="A1504" s="286"/>
      <c r="B1504" s="289"/>
      <c r="C1504" s="290"/>
      <c r="D1504" s="292"/>
      <c r="E1504" s="173" t="s">
        <v>1052</v>
      </c>
    </row>
    <row r="1505" spans="1:5" x14ac:dyDescent="0.25">
      <c r="A1505" s="293" t="s">
        <v>1577</v>
      </c>
      <c r="B1505" s="295" t="s">
        <v>1774</v>
      </c>
      <c r="C1505" s="296"/>
      <c r="D1505" s="299" t="s">
        <v>43</v>
      </c>
      <c r="E1505" s="170" t="s">
        <v>1051</v>
      </c>
    </row>
    <row r="1506" spans="1:5" x14ac:dyDescent="0.25">
      <c r="A1506" s="294"/>
      <c r="B1506" s="297"/>
      <c r="C1506" s="298"/>
      <c r="D1506" s="300"/>
      <c r="E1506" s="171" t="s">
        <v>1052</v>
      </c>
    </row>
    <row r="1507" spans="1:5" x14ac:dyDescent="0.25">
      <c r="A1507" s="285" t="s">
        <v>1786</v>
      </c>
      <c r="B1507" s="287" t="s">
        <v>1774</v>
      </c>
      <c r="C1507" s="288"/>
      <c r="D1507" s="291" t="s">
        <v>43</v>
      </c>
      <c r="E1507" s="172" t="s">
        <v>1051</v>
      </c>
    </row>
    <row r="1508" spans="1:5" x14ac:dyDescent="0.25">
      <c r="A1508" s="286"/>
      <c r="B1508" s="289"/>
      <c r="C1508" s="290"/>
      <c r="D1508" s="292"/>
      <c r="E1508" s="173" t="s">
        <v>1052</v>
      </c>
    </row>
    <row r="1509" spans="1:5" x14ac:dyDescent="0.25">
      <c r="A1509" s="293" t="s">
        <v>1779</v>
      </c>
      <c r="B1509" s="295" t="s">
        <v>1787</v>
      </c>
      <c r="C1509" s="296"/>
      <c r="D1509" s="299" t="s">
        <v>43</v>
      </c>
      <c r="E1509" s="170" t="s">
        <v>1051</v>
      </c>
    </row>
    <row r="1510" spans="1:5" x14ac:dyDescent="0.25">
      <c r="A1510" s="294"/>
      <c r="B1510" s="297"/>
      <c r="C1510" s="298"/>
      <c r="D1510" s="300"/>
      <c r="E1510" s="171" t="s">
        <v>1052</v>
      </c>
    </row>
    <row r="1511" spans="1:5" x14ac:dyDescent="0.25">
      <c r="A1511" s="285" t="s">
        <v>1788</v>
      </c>
      <c r="B1511" s="287" t="s">
        <v>1787</v>
      </c>
      <c r="C1511" s="288"/>
      <c r="D1511" s="291" t="s">
        <v>43</v>
      </c>
      <c r="E1511" s="172" t="s">
        <v>1051</v>
      </c>
    </row>
    <row r="1512" spans="1:5" x14ac:dyDescent="0.25">
      <c r="A1512" s="286"/>
      <c r="B1512" s="289"/>
      <c r="C1512" s="290"/>
      <c r="D1512" s="292"/>
      <c r="E1512" s="173" t="s">
        <v>1052</v>
      </c>
    </row>
    <row r="1513" spans="1:5" x14ac:dyDescent="0.25">
      <c r="A1513" s="293" t="s">
        <v>1789</v>
      </c>
      <c r="B1513" s="295" t="s">
        <v>1787</v>
      </c>
      <c r="C1513" s="296"/>
      <c r="D1513" s="299" t="s">
        <v>43</v>
      </c>
      <c r="E1513" s="170" t="s">
        <v>1051</v>
      </c>
    </row>
    <row r="1514" spans="1:5" x14ac:dyDescent="0.25">
      <c r="A1514" s="294"/>
      <c r="B1514" s="297"/>
      <c r="C1514" s="298"/>
      <c r="D1514" s="300"/>
      <c r="E1514" s="171" t="s">
        <v>1052</v>
      </c>
    </row>
    <row r="1515" spans="1:5" x14ac:dyDescent="0.25">
      <c r="A1515" s="285" t="s">
        <v>1790</v>
      </c>
      <c r="B1515" s="287" t="s">
        <v>1787</v>
      </c>
      <c r="C1515" s="288"/>
      <c r="D1515" s="291" t="s">
        <v>43</v>
      </c>
      <c r="E1515" s="172" t="s">
        <v>1051</v>
      </c>
    </row>
    <row r="1516" spans="1:5" x14ac:dyDescent="0.25">
      <c r="A1516" s="286"/>
      <c r="B1516" s="289"/>
      <c r="C1516" s="290"/>
      <c r="D1516" s="292"/>
      <c r="E1516" s="173" t="s">
        <v>1052</v>
      </c>
    </row>
    <row r="1517" spans="1:5" x14ac:dyDescent="0.25">
      <c r="A1517" s="293" t="s">
        <v>1791</v>
      </c>
      <c r="B1517" s="295" t="s">
        <v>1787</v>
      </c>
      <c r="C1517" s="296"/>
      <c r="D1517" s="299" t="s">
        <v>43</v>
      </c>
      <c r="E1517" s="170" t="s">
        <v>1051</v>
      </c>
    </row>
    <row r="1518" spans="1:5" x14ac:dyDescent="0.25">
      <c r="A1518" s="294"/>
      <c r="B1518" s="297"/>
      <c r="C1518" s="298"/>
      <c r="D1518" s="300"/>
      <c r="E1518" s="171" t="s">
        <v>1052</v>
      </c>
    </row>
    <row r="1519" spans="1:5" x14ac:dyDescent="0.25">
      <c r="A1519" s="285" t="s">
        <v>1792</v>
      </c>
      <c r="B1519" s="287" t="s">
        <v>1787</v>
      </c>
      <c r="C1519" s="288"/>
      <c r="D1519" s="291" t="s">
        <v>43</v>
      </c>
      <c r="E1519" s="172" t="s">
        <v>1051</v>
      </c>
    </row>
    <row r="1520" spans="1:5" x14ac:dyDescent="0.25">
      <c r="A1520" s="286"/>
      <c r="B1520" s="289"/>
      <c r="C1520" s="290"/>
      <c r="D1520" s="292"/>
      <c r="E1520" s="173" t="s">
        <v>1052</v>
      </c>
    </row>
    <row r="1521" spans="1:5" x14ac:dyDescent="0.25">
      <c r="A1521" s="293" t="s">
        <v>1793</v>
      </c>
      <c r="B1521" s="295" t="s">
        <v>1787</v>
      </c>
      <c r="C1521" s="296"/>
      <c r="D1521" s="299" t="s">
        <v>43</v>
      </c>
      <c r="E1521" s="170" t="s">
        <v>1051</v>
      </c>
    </row>
    <row r="1522" spans="1:5" x14ac:dyDescent="0.25">
      <c r="A1522" s="294"/>
      <c r="B1522" s="297"/>
      <c r="C1522" s="298"/>
      <c r="D1522" s="300"/>
      <c r="E1522" s="171" t="s">
        <v>1052</v>
      </c>
    </row>
    <row r="1523" spans="1:5" x14ac:dyDescent="0.25">
      <c r="A1523" s="285" t="s">
        <v>1475</v>
      </c>
      <c r="B1523" s="287" t="s">
        <v>1787</v>
      </c>
      <c r="C1523" s="288"/>
      <c r="D1523" s="291" t="s">
        <v>43</v>
      </c>
      <c r="E1523" s="172" t="s">
        <v>1051</v>
      </c>
    </row>
    <row r="1524" spans="1:5" x14ac:dyDescent="0.25">
      <c r="A1524" s="286"/>
      <c r="B1524" s="289"/>
      <c r="C1524" s="290"/>
      <c r="D1524" s="292"/>
      <c r="E1524" s="173" t="s">
        <v>1052</v>
      </c>
    </row>
    <row r="1525" spans="1:5" x14ac:dyDescent="0.25">
      <c r="A1525" s="293" t="s">
        <v>1794</v>
      </c>
      <c r="B1525" s="295" t="s">
        <v>1787</v>
      </c>
      <c r="C1525" s="296"/>
      <c r="D1525" s="299" t="s">
        <v>43</v>
      </c>
      <c r="E1525" s="170" t="s">
        <v>1051</v>
      </c>
    </row>
    <row r="1526" spans="1:5" x14ac:dyDescent="0.25">
      <c r="A1526" s="294"/>
      <c r="B1526" s="297"/>
      <c r="C1526" s="298"/>
      <c r="D1526" s="300"/>
      <c r="E1526" s="171" t="s">
        <v>1052</v>
      </c>
    </row>
    <row r="1527" spans="1:5" x14ac:dyDescent="0.25">
      <c r="A1527" s="285" t="s">
        <v>1795</v>
      </c>
      <c r="B1527" s="287" t="s">
        <v>1787</v>
      </c>
      <c r="C1527" s="288"/>
      <c r="D1527" s="291" t="s">
        <v>43</v>
      </c>
      <c r="E1527" s="172" t="s">
        <v>1051</v>
      </c>
    </row>
    <row r="1528" spans="1:5" x14ac:dyDescent="0.25">
      <c r="A1528" s="286"/>
      <c r="B1528" s="289"/>
      <c r="C1528" s="290"/>
      <c r="D1528" s="292"/>
      <c r="E1528" s="173" t="s">
        <v>1052</v>
      </c>
    </row>
    <row r="1529" spans="1:5" x14ac:dyDescent="0.25">
      <c r="A1529" s="293" t="s">
        <v>1796</v>
      </c>
      <c r="B1529" s="295" t="s">
        <v>1787</v>
      </c>
      <c r="C1529" s="296"/>
      <c r="D1529" s="299" t="s">
        <v>43</v>
      </c>
      <c r="E1529" s="170" t="s">
        <v>1051</v>
      </c>
    </row>
    <row r="1530" spans="1:5" x14ac:dyDescent="0.25">
      <c r="A1530" s="294"/>
      <c r="B1530" s="297"/>
      <c r="C1530" s="298"/>
      <c r="D1530" s="300"/>
      <c r="E1530" s="171" t="s">
        <v>1052</v>
      </c>
    </row>
    <row r="1531" spans="1:5" x14ac:dyDescent="0.25">
      <c r="A1531" s="285" t="s">
        <v>1797</v>
      </c>
      <c r="B1531" s="287" t="s">
        <v>1798</v>
      </c>
      <c r="C1531" s="288"/>
      <c r="D1531" s="291" t="s">
        <v>43</v>
      </c>
      <c r="E1531" s="172" t="s">
        <v>1051</v>
      </c>
    </row>
    <row r="1532" spans="1:5" x14ac:dyDescent="0.25">
      <c r="A1532" s="286"/>
      <c r="B1532" s="289"/>
      <c r="C1532" s="290"/>
      <c r="D1532" s="292"/>
      <c r="E1532" s="173" t="s">
        <v>1052</v>
      </c>
    </row>
    <row r="1533" spans="1:5" x14ac:dyDescent="0.25">
      <c r="A1533" s="293" t="s">
        <v>1799</v>
      </c>
      <c r="B1533" s="295" t="s">
        <v>1798</v>
      </c>
      <c r="C1533" s="296"/>
      <c r="D1533" s="299" t="s">
        <v>43</v>
      </c>
      <c r="E1533" s="170" t="s">
        <v>1051</v>
      </c>
    </row>
    <row r="1534" spans="1:5" x14ac:dyDescent="0.25">
      <c r="A1534" s="294"/>
      <c r="B1534" s="297"/>
      <c r="C1534" s="298"/>
      <c r="D1534" s="300"/>
      <c r="E1534" s="171" t="s">
        <v>1052</v>
      </c>
    </row>
    <row r="1535" spans="1:5" x14ac:dyDescent="0.25">
      <c r="A1535" s="285" t="s">
        <v>1800</v>
      </c>
      <c r="B1535" s="287" t="s">
        <v>1798</v>
      </c>
      <c r="C1535" s="288"/>
      <c r="D1535" s="291" t="s">
        <v>43</v>
      </c>
      <c r="E1535" s="172" t="s">
        <v>1051</v>
      </c>
    </row>
    <row r="1536" spans="1:5" x14ac:dyDescent="0.25">
      <c r="A1536" s="286"/>
      <c r="B1536" s="289"/>
      <c r="C1536" s="290"/>
      <c r="D1536" s="292"/>
      <c r="E1536" s="173" t="s">
        <v>1052</v>
      </c>
    </row>
    <row r="1537" spans="1:5" x14ac:dyDescent="0.25">
      <c r="A1537" s="293" t="s">
        <v>1801</v>
      </c>
      <c r="B1537" s="295" t="s">
        <v>1798</v>
      </c>
      <c r="C1537" s="296"/>
      <c r="D1537" s="299" t="s">
        <v>43</v>
      </c>
      <c r="E1537" s="170" t="s">
        <v>1051</v>
      </c>
    </row>
    <row r="1538" spans="1:5" x14ac:dyDescent="0.25">
      <c r="A1538" s="294"/>
      <c r="B1538" s="297"/>
      <c r="C1538" s="298"/>
      <c r="D1538" s="300"/>
      <c r="E1538" s="171" t="s">
        <v>1052</v>
      </c>
    </row>
    <row r="1539" spans="1:5" x14ac:dyDescent="0.25">
      <c r="A1539" s="285" t="s">
        <v>1802</v>
      </c>
      <c r="B1539" s="287" t="s">
        <v>1798</v>
      </c>
      <c r="C1539" s="288"/>
      <c r="D1539" s="291" t="s">
        <v>43</v>
      </c>
      <c r="E1539" s="172" t="s">
        <v>1051</v>
      </c>
    </row>
    <row r="1540" spans="1:5" x14ac:dyDescent="0.25">
      <c r="A1540" s="286"/>
      <c r="B1540" s="289"/>
      <c r="C1540" s="290"/>
      <c r="D1540" s="292"/>
      <c r="E1540" s="173" t="s">
        <v>1052</v>
      </c>
    </row>
    <row r="1541" spans="1:5" x14ac:dyDescent="0.25">
      <c r="A1541" s="293" t="s">
        <v>1803</v>
      </c>
      <c r="B1541" s="295" t="s">
        <v>1798</v>
      </c>
      <c r="C1541" s="296"/>
      <c r="D1541" s="299" t="s">
        <v>43</v>
      </c>
      <c r="E1541" s="170" t="s">
        <v>1051</v>
      </c>
    </row>
    <row r="1542" spans="1:5" x14ac:dyDescent="0.25">
      <c r="A1542" s="294"/>
      <c r="B1542" s="297"/>
      <c r="C1542" s="298"/>
      <c r="D1542" s="300"/>
      <c r="E1542" s="171" t="s">
        <v>1052</v>
      </c>
    </row>
    <row r="1543" spans="1:5" x14ac:dyDescent="0.25">
      <c r="A1543" s="285" t="s">
        <v>1804</v>
      </c>
      <c r="B1543" s="287" t="s">
        <v>1798</v>
      </c>
      <c r="C1543" s="288"/>
      <c r="D1543" s="291" t="s">
        <v>43</v>
      </c>
      <c r="E1543" s="172" t="s">
        <v>1051</v>
      </c>
    </row>
    <row r="1544" spans="1:5" x14ac:dyDescent="0.25">
      <c r="A1544" s="286"/>
      <c r="B1544" s="289"/>
      <c r="C1544" s="290"/>
      <c r="D1544" s="292"/>
      <c r="E1544" s="173" t="s">
        <v>1052</v>
      </c>
    </row>
    <row r="1545" spans="1:5" x14ac:dyDescent="0.25">
      <c r="A1545" s="293" t="s">
        <v>1730</v>
      </c>
      <c r="B1545" s="295"/>
      <c r="C1545" s="296"/>
      <c r="D1545" s="299" t="s">
        <v>43</v>
      </c>
      <c r="E1545" s="170" t="s">
        <v>1051</v>
      </c>
    </row>
    <row r="1546" spans="1:5" x14ac:dyDescent="0.25">
      <c r="A1546" s="294"/>
      <c r="B1546" s="297"/>
      <c r="C1546" s="298"/>
      <c r="D1546" s="300"/>
      <c r="E1546" s="171" t="s">
        <v>1052</v>
      </c>
    </row>
    <row r="1547" spans="1:5" x14ac:dyDescent="0.25">
      <c r="A1547" s="285" t="s">
        <v>1749</v>
      </c>
      <c r="B1547" s="287"/>
      <c r="C1547" s="288"/>
      <c r="D1547" s="291" t="s">
        <v>43</v>
      </c>
      <c r="E1547" s="172" t="s">
        <v>1051</v>
      </c>
    </row>
    <row r="1548" spans="1:5" x14ac:dyDescent="0.25">
      <c r="A1548" s="286"/>
      <c r="B1548" s="289"/>
      <c r="C1548" s="290"/>
      <c r="D1548" s="292"/>
      <c r="E1548" s="173" t="s">
        <v>1052</v>
      </c>
    </row>
    <row r="1549" spans="1:5" x14ac:dyDescent="0.25">
      <c r="A1549" s="293" t="s">
        <v>1760</v>
      </c>
      <c r="B1549" s="295"/>
      <c r="C1549" s="296"/>
      <c r="D1549" s="299" t="s">
        <v>43</v>
      </c>
      <c r="E1549" s="170" t="s">
        <v>1051</v>
      </c>
    </row>
    <row r="1550" spans="1:5" x14ac:dyDescent="0.25">
      <c r="A1550" s="294"/>
      <c r="B1550" s="297"/>
      <c r="C1550" s="298"/>
      <c r="D1550" s="300"/>
      <c r="E1550" s="171" t="s">
        <v>1052</v>
      </c>
    </row>
    <row r="1551" spans="1:5" x14ac:dyDescent="0.25">
      <c r="A1551" s="285" t="s">
        <v>1774</v>
      </c>
      <c r="B1551" s="287"/>
      <c r="C1551" s="288"/>
      <c r="D1551" s="291" t="s">
        <v>43</v>
      </c>
      <c r="E1551" s="172" t="s">
        <v>1051</v>
      </c>
    </row>
    <row r="1552" spans="1:5" x14ac:dyDescent="0.25">
      <c r="A1552" s="286"/>
      <c r="B1552" s="289"/>
      <c r="C1552" s="290"/>
      <c r="D1552" s="292"/>
      <c r="E1552" s="173" t="s">
        <v>1052</v>
      </c>
    </row>
    <row r="1553" spans="1:5" x14ac:dyDescent="0.25">
      <c r="A1553" s="293" t="s">
        <v>1787</v>
      </c>
      <c r="B1553" s="295"/>
      <c r="C1553" s="296"/>
      <c r="D1553" s="299" t="s">
        <v>43</v>
      </c>
      <c r="E1553" s="170" t="s">
        <v>1051</v>
      </c>
    </row>
    <row r="1554" spans="1:5" x14ac:dyDescent="0.25">
      <c r="A1554" s="294"/>
      <c r="B1554" s="297"/>
      <c r="C1554" s="298"/>
      <c r="D1554" s="300"/>
      <c r="E1554" s="171" t="s">
        <v>1052</v>
      </c>
    </row>
    <row r="1555" spans="1:5" x14ac:dyDescent="0.25">
      <c r="A1555" s="285" t="s">
        <v>1805</v>
      </c>
      <c r="B1555" s="287" t="s">
        <v>1787</v>
      </c>
      <c r="C1555" s="288"/>
      <c r="D1555" s="291" t="s">
        <v>43</v>
      </c>
      <c r="E1555" s="172" t="s">
        <v>1051</v>
      </c>
    </row>
    <row r="1556" spans="1:5" x14ac:dyDescent="0.25">
      <c r="A1556" s="286"/>
      <c r="B1556" s="289"/>
      <c r="C1556" s="290"/>
      <c r="D1556" s="292"/>
      <c r="E1556" s="173" t="s">
        <v>1052</v>
      </c>
    </row>
    <row r="1557" spans="1:5" x14ac:dyDescent="0.25">
      <c r="A1557" s="293" t="s">
        <v>1779</v>
      </c>
      <c r="B1557" s="295" t="s">
        <v>1730</v>
      </c>
      <c r="C1557" s="296"/>
      <c r="D1557" s="299" t="s">
        <v>43</v>
      </c>
      <c r="E1557" s="170" t="s">
        <v>1051</v>
      </c>
    </row>
    <row r="1558" spans="1:5" x14ac:dyDescent="0.25">
      <c r="A1558" s="294"/>
      <c r="B1558" s="297"/>
      <c r="C1558" s="298"/>
      <c r="D1558" s="300"/>
      <c r="E1558" s="171" t="s">
        <v>1052</v>
      </c>
    </row>
    <row r="1559" spans="1:5" x14ac:dyDescent="0.25">
      <c r="A1559" s="285" t="s">
        <v>1806</v>
      </c>
      <c r="B1559" s="287" t="s">
        <v>1774</v>
      </c>
      <c r="C1559" s="288"/>
      <c r="D1559" s="291" t="s">
        <v>43</v>
      </c>
      <c r="E1559" s="172" t="s">
        <v>1051</v>
      </c>
    </row>
    <row r="1560" spans="1:5" x14ac:dyDescent="0.25">
      <c r="A1560" s="286"/>
      <c r="B1560" s="289"/>
      <c r="C1560" s="290"/>
      <c r="D1560" s="292"/>
      <c r="E1560" s="173" t="s">
        <v>1052</v>
      </c>
    </row>
    <row r="1561" spans="1:5" x14ac:dyDescent="0.25">
      <c r="A1561" s="293" t="s">
        <v>1807</v>
      </c>
      <c r="B1561" s="295" t="s">
        <v>1787</v>
      </c>
      <c r="C1561" s="296"/>
      <c r="D1561" s="299" t="s">
        <v>43</v>
      </c>
      <c r="E1561" s="170" t="s">
        <v>1051</v>
      </c>
    </row>
    <row r="1562" spans="1:5" x14ac:dyDescent="0.25">
      <c r="A1562" s="294"/>
      <c r="B1562" s="297"/>
      <c r="C1562" s="298"/>
      <c r="D1562" s="300"/>
      <c r="E1562" s="171" t="s">
        <v>1052</v>
      </c>
    </row>
    <row r="1563" spans="1:5" x14ac:dyDescent="0.25">
      <c r="A1563" s="285" t="s">
        <v>1434</v>
      </c>
      <c r="B1563" s="287" t="s">
        <v>1749</v>
      </c>
      <c r="C1563" s="288"/>
      <c r="D1563" s="291" t="s">
        <v>43</v>
      </c>
      <c r="E1563" s="172" t="s">
        <v>1051</v>
      </c>
    </row>
    <row r="1564" spans="1:5" x14ac:dyDescent="0.25">
      <c r="A1564" s="286"/>
      <c r="B1564" s="289"/>
      <c r="C1564" s="290"/>
      <c r="D1564" s="292"/>
      <c r="E1564" s="173" t="s">
        <v>1052</v>
      </c>
    </row>
    <row r="1565" spans="1:5" x14ac:dyDescent="0.25">
      <c r="A1565" s="293" t="s">
        <v>1798</v>
      </c>
      <c r="B1565" s="295"/>
      <c r="C1565" s="296"/>
      <c r="D1565" s="299" t="s">
        <v>43</v>
      </c>
      <c r="E1565" s="170" t="s">
        <v>1051</v>
      </c>
    </row>
    <row r="1566" spans="1:5" x14ac:dyDescent="0.25">
      <c r="A1566" s="294"/>
      <c r="B1566" s="297"/>
      <c r="C1566" s="298"/>
      <c r="D1566" s="300"/>
      <c r="E1566" s="171" t="s">
        <v>1052</v>
      </c>
    </row>
    <row r="1567" spans="1:5" x14ac:dyDescent="0.25">
      <c r="A1567" s="168" t="s">
        <v>1808</v>
      </c>
      <c r="B1567" s="274"/>
      <c r="C1567" s="275"/>
      <c r="D1567" s="158" t="s">
        <v>44</v>
      </c>
      <c r="E1567" s="169"/>
    </row>
    <row r="1568" spans="1:5" x14ac:dyDescent="0.25">
      <c r="A1568" s="166" t="s">
        <v>1809</v>
      </c>
      <c r="B1568" s="276"/>
      <c r="C1568" s="277"/>
      <c r="D1568" s="157" t="s">
        <v>44</v>
      </c>
      <c r="E1568" s="167"/>
    </row>
    <row r="1569" spans="1:5" x14ac:dyDescent="0.25">
      <c r="A1569" s="168" t="s">
        <v>1810</v>
      </c>
      <c r="B1569" s="274"/>
      <c r="C1569" s="275"/>
      <c r="D1569" s="158" t="s">
        <v>44</v>
      </c>
      <c r="E1569" s="169"/>
    </row>
    <row r="1570" spans="1:5" x14ac:dyDescent="0.25">
      <c r="A1570" s="166" t="s">
        <v>1811</v>
      </c>
      <c r="B1570" s="276"/>
      <c r="C1570" s="277"/>
      <c r="D1570" s="157" t="s">
        <v>44</v>
      </c>
      <c r="E1570" s="167"/>
    </row>
    <row r="1571" spans="1:5" x14ac:dyDescent="0.25">
      <c r="A1571" s="168" t="s">
        <v>1812</v>
      </c>
      <c r="B1571" s="274"/>
      <c r="C1571" s="275"/>
      <c r="D1571" s="158" t="s">
        <v>44</v>
      </c>
      <c r="E1571" s="169"/>
    </row>
    <row r="1572" spans="1:5" x14ac:dyDescent="0.25">
      <c r="A1572" s="166" t="s">
        <v>1813</v>
      </c>
      <c r="B1572" s="276"/>
      <c r="C1572" s="277"/>
      <c r="D1572" s="157" t="s">
        <v>44</v>
      </c>
      <c r="E1572" s="167"/>
    </row>
    <row r="1573" spans="1:5" x14ac:dyDescent="0.25">
      <c r="A1573" s="168" t="s">
        <v>1814</v>
      </c>
      <c r="B1573" s="274"/>
      <c r="C1573" s="275"/>
      <c r="D1573" s="158" t="s">
        <v>44</v>
      </c>
      <c r="E1573" s="169"/>
    </row>
    <row r="1574" spans="1:5" x14ac:dyDescent="0.25">
      <c r="A1574" s="166" t="s">
        <v>1815</v>
      </c>
      <c r="B1574" s="276"/>
      <c r="C1574" s="277"/>
      <c r="D1574" s="157" t="s">
        <v>44</v>
      </c>
      <c r="E1574" s="167"/>
    </row>
    <row r="1575" spans="1:5" x14ac:dyDescent="0.25">
      <c r="A1575" s="168" t="s">
        <v>1816</v>
      </c>
      <c r="B1575" s="274"/>
      <c r="C1575" s="275"/>
      <c r="D1575" s="158" t="s">
        <v>44</v>
      </c>
      <c r="E1575" s="169"/>
    </row>
    <row r="1576" spans="1:5" x14ac:dyDescent="0.25">
      <c r="A1576" s="166" t="s">
        <v>1817</v>
      </c>
      <c r="B1576" s="276"/>
      <c r="C1576" s="277"/>
      <c r="D1576" s="157" t="s">
        <v>44</v>
      </c>
      <c r="E1576" s="167"/>
    </row>
    <row r="1577" spans="1:5" x14ac:dyDescent="0.25">
      <c r="A1577" s="168" t="s">
        <v>1818</v>
      </c>
      <c r="B1577" s="274"/>
      <c r="C1577" s="275"/>
      <c r="D1577" s="158" t="s">
        <v>44</v>
      </c>
      <c r="E1577" s="169"/>
    </row>
    <row r="1578" spans="1:5" x14ac:dyDescent="0.25">
      <c r="A1578" s="293" t="s">
        <v>1819</v>
      </c>
      <c r="B1578" s="295"/>
      <c r="C1578" s="296"/>
      <c r="D1578" s="299" t="s">
        <v>44</v>
      </c>
      <c r="E1578" s="170" t="s">
        <v>1051</v>
      </c>
    </row>
    <row r="1579" spans="1:5" x14ac:dyDescent="0.25">
      <c r="A1579" s="294"/>
      <c r="B1579" s="297"/>
      <c r="C1579" s="298"/>
      <c r="D1579" s="300"/>
      <c r="E1579" s="171" t="s">
        <v>1052</v>
      </c>
    </row>
    <row r="1580" spans="1:5" x14ac:dyDescent="0.25">
      <c r="A1580" s="168" t="s">
        <v>1820</v>
      </c>
      <c r="B1580" s="274"/>
      <c r="C1580" s="275"/>
      <c r="D1580" s="158" t="s">
        <v>44</v>
      </c>
      <c r="E1580" s="169"/>
    </row>
    <row r="1581" spans="1:5" x14ac:dyDescent="0.25">
      <c r="A1581" s="166" t="s">
        <v>1821</v>
      </c>
      <c r="B1581" s="276"/>
      <c r="C1581" s="277"/>
      <c r="D1581" s="157" t="s">
        <v>44</v>
      </c>
      <c r="E1581" s="167"/>
    </row>
    <row r="1582" spans="1:5" x14ac:dyDescent="0.25">
      <c r="A1582" s="168" t="s">
        <v>1822</v>
      </c>
      <c r="B1582" s="274"/>
      <c r="C1582" s="275"/>
      <c r="D1582" s="158" t="s">
        <v>44</v>
      </c>
      <c r="E1582" s="169"/>
    </row>
    <row r="1583" spans="1:5" x14ac:dyDescent="0.25">
      <c r="A1583" s="166" t="s">
        <v>1823</v>
      </c>
      <c r="B1583" s="276"/>
      <c r="C1583" s="277"/>
      <c r="D1583" s="157" t="s">
        <v>44</v>
      </c>
      <c r="E1583" s="167"/>
    </row>
    <row r="1584" spans="1:5" x14ac:dyDescent="0.25">
      <c r="A1584" s="168" t="s">
        <v>1824</v>
      </c>
      <c r="B1584" s="274"/>
      <c r="C1584" s="275"/>
      <c r="D1584" s="158" t="s">
        <v>44</v>
      </c>
      <c r="E1584" s="169"/>
    </row>
    <row r="1585" spans="1:5" x14ac:dyDescent="0.25">
      <c r="A1585" s="166" t="s">
        <v>1825</v>
      </c>
      <c r="B1585" s="276"/>
      <c r="C1585" s="277"/>
      <c r="D1585" s="157" t="s">
        <v>44</v>
      </c>
      <c r="E1585" s="167"/>
    </row>
    <row r="1586" spans="1:5" x14ac:dyDescent="0.25">
      <c r="A1586" s="168" t="s">
        <v>1826</v>
      </c>
      <c r="B1586" s="274"/>
      <c r="C1586" s="275"/>
      <c r="D1586" s="158" t="s">
        <v>44</v>
      </c>
      <c r="E1586" s="169"/>
    </row>
    <row r="1587" spans="1:5" x14ac:dyDescent="0.25">
      <c r="A1587" s="293" t="s">
        <v>1827</v>
      </c>
      <c r="B1587" s="295" t="s">
        <v>1828</v>
      </c>
      <c r="C1587" s="296"/>
      <c r="D1587" s="299" t="s">
        <v>44</v>
      </c>
      <c r="E1587" s="170" t="s">
        <v>1051</v>
      </c>
    </row>
    <row r="1588" spans="1:5" x14ac:dyDescent="0.25">
      <c r="A1588" s="294"/>
      <c r="B1588" s="297"/>
      <c r="C1588" s="298"/>
      <c r="D1588" s="300"/>
      <c r="E1588" s="171" t="s">
        <v>1052</v>
      </c>
    </row>
    <row r="1589" spans="1:5" x14ac:dyDescent="0.25">
      <c r="A1589" s="285" t="s">
        <v>1829</v>
      </c>
      <c r="B1589" s="287" t="s">
        <v>1828</v>
      </c>
      <c r="C1589" s="288"/>
      <c r="D1589" s="291" t="s">
        <v>44</v>
      </c>
      <c r="E1589" s="172" t="s">
        <v>1051</v>
      </c>
    </row>
    <row r="1590" spans="1:5" x14ac:dyDescent="0.25">
      <c r="A1590" s="286"/>
      <c r="B1590" s="289"/>
      <c r="C1590" s="290"/>
      <c r="D1590" s="292"/>
      <c r="E1590" s="173" t="s">
        <v>1052</v>
      </c>
    </row>
    <row r="1591" spans="1:5" x14ac:dyDescent="0.25">
      <c r="A1591" s="293" t="s">
        <v>1830</v>
      </c>
      <c r="B1591" s="295" t="s">
        <v>1828</v>
      </c>
      <c r="C1591" s="296"/>
      <c r="D1591" s="299" t="s">
        <v>44</v>
      </c>
      <c r="E1591" s="170" t="s">
        <v>1051</v>
      </c>
    </row>
    <row r="1592" spans="1:5" x14ac:dyDescent="0.25">
      <c r="A1592" s="294"/>
      <c r="B1592" s="297"/>
      <c r="C1592" s="298"/>
      <c r="D1592" s="300"/>
      <c r="E1592" s="171" t="s">
        <v>1052</v>
      </c>
    </row>
    <row r="1593" spans="1:5" x14ac:dyDescent="0.25">
      <c r="A1593" s="285" t="s">
        <v>1831</v>
      </c>
      <c r="B1593" s="287" t="s">
        <v>1828</v>
      </c>
      <c r="C1593" s="288"/>
      <c r="D1593" s="291" t="s">
        <v>44</v>
      </c>
      <c r="E1593" s="172" t="s">
        <v>1051</v>
      </c>
    </row>
    <row r="1594" spans="1:5" x14ac:dyDescent="0.25">
      <c r="A1594" s="286"/>
      <c r="B1594" s="289"/>
      <c r="C1594" s="290"/>
      <c r="D1594" s="292"/>
      <c r="E1594" s="173" t="s">
        <v>1052</v>
      </c>
    </row>
    <row r="1595" spans="1:5" x14ac:dyDescent="0.25">
      <c r="A1595" s="293" t="s">
        <v>1832</v>
      </c>
      <c r="B1595" s="295" t="s">
        <v>1828</v>
      </c>
      <c r="C1595" s="296"/>
      <c r="D1595" s="299" t="s">
        <v>44</v>
      </c>
      <c r="E1595" s="170" t="s">
        <v>1051</v>
      </c>
    </row>
    <row r="1596" spans="1:5" x14ac:dyDescent="0.25">
      <c r="A1596" s="294"/>
      <c r="B1596" s="297"/>
      <c r="C1596" s="298"/>
      <c r="D1596" s="300"/>
      <c r="E1596" s="171" t="s">
        <v>1052</v>
      </c>
    </row>
    <row r="1597" spans="1:5" x14ac:dyDescent="0.25">
      <c r="A1597" s="285" t="s">
        <v>1833</v>
      </c>
      <c r="B1597" s="287" t="s">
        <v>1828</v>
      </c>
      <c r="C1597" s="288"/>
      <c r="D1597" s="291" t="s">
        <v>44</v>
      </c>
      <c r="E1597" s="172" t="s">
        <v>1051</v>
      </c>
    </row>
    <row r="1598" spans="1:5" x14ac:dyDescent="0.25">
      <c r="A1598" s="286"/>
      <c r="B1598" s="289"/>
      <c r="C1598" s="290"/>
      <c r="D1598" s="292"/>
      <c r="E1598" s="173" t="s">
        <v>1052</v>
      </c>
    </row>
    <row r="1599" spans="1:5" x14ac:dyDescent="0.25">
      <c r="A1599" s="293" t="s">
        <v>1834</v>
      </c>
      <c r="B1599" s="295" t="s">
        <v>1828</v>
      </c>
      <c r="C1599" s="296"/>
      <c r="D1599" s="299" t="s">
        <v>44</v>
      </c>
      <c r="E1599" s="170" t="s">
        <v>1051</v>
      </c>
    </row>
    <row r="1600" spans="1:5" x14ac:dyDescent="0.25">
      <c r="A1600" s="294"/>
      <c r="B1600" s="297"/>
      <c r="C1600" s="298"/>
      <c r="D1600" s="300"/>
      <c r="E1600" s="171" t="s">
        <v>1052</v>
      </c>
    </row>
    <row r="1601" spans="1:5" x14ac:dyDescent="0.25">
      <c r="A1601" s="285" t="s">
        <v>1835</v>
      </c>
      <c r="B1601" s="287" t="s">
        <v>1828</v>
      </c>
      <c r="C1601" s="288"/>
      <c r="D1601" s="291" t="s">
        <v>44</v>
      </c>
      <c r="E1601" s="172" t="s">
        <v>1051</v>
      </c>
    </row>
    <row r="1602" spans="1:5" x14ac:dyDescent="0.25">
      <c r="A1602" s="286"/>
      <c r="B1602" s="289"/>
      <c r="C1602" s="290"/>
      <c r="D1602" s="292"/>
      <c r="E1602" s="173" t="s">
        <v>1052</v>
      </c>
    </row>
    <row r="1603" spans="1:5" x14ac:dyDescent="0.25">
      <c r="A1603" s="293" t="s">
        <v>1836</v>
      </c>
      <c r="B1603" s="295" t="s">
        <v>1828</v>
      </c>
      <c r="C1603" s="296"/>
      <c r="D1603" s="299" t="s">
        <v>44</v>
      </c>
      <c r="E1603" s="170" t="s">
        <v>1051</v>
      </c>
    </row>
    <row r="1604" spans="1:5" x14ac:dyDescent="0.25">
      <c r="A1604" s="294"/>
      <c r="B1604" s="297"/>
      <c r="C1604" s="298"/>
      <c r="D1604" s="300"/>
      <c r="E1604" s="171" t="s">
        <v>1052</v>
      </c>
    </row>
    <row r="1605" spans="1:5" x14ac:dyDescent="0.25">
      <c r="A1605" s="285" t="s">
        <v>1837</v>
      </c>
      <c r="B1605" s="287" t="s">
        <v>1828</v>
      </c>
      <c r="C1605" s="288"/>
      <c r="D1605" s="291" t="s">
        <v>44</v>
      </c>
      <c r="E1605" s="172" t="s">
        <v>1051</v>
      </c>
    </row>
    <row r="1606" spans="1:5" x14ac:dyDescent="0.25">
      <c r="A1606" s="286"/>
      <c r="B1606" s="289"/>
      <c r="C1606" s="290"/>
      <c r="D1606" s="292"/>
      <c r="E1606" s="173" t="s">
        <v>1052</v>
      </c>
    </row>
    <row r="1607" spans="1:5" x14ac:dyDescent="0.25">
      <c r="A1607" s="293" t="s">
        <v>1838</v>
      </c>
      <c r="B1607" s="295" t="s">
        <v>1828</v>
      </c>
      <c r="C1607" s="296"/>
      <c r="D1607" s="299" t="s">
        <v>44</v>
      </c>
      <c r="E1607" s="170" t="s">
        <v>1051</v>
      </c>
    </row>
    <row r="1608" spans="1:5" x14ac:dyDescent="0.25">
      <c r="A1608" s="294"/>
      <c r="B1608" s="297"/>
      <c r="C1608" s="298"/>
      <c r="D1608" s="300"/>
      <c r="E1608" s="171" t="s">
        <v>1052</v>
      </c>
    </row>
    <row r="1609" spans="1:5" x14ac:dyDescent="0.25">
      <c r="A1609" s="285" t="s">
        <v>1839</v>
      </c>
      <c r="B1609" s="287" t="s">
        <v>1828</v>
      </c>
      <c r="C1609" s="288"/>
      <c r="D1609" s="291" t="s">
        <v>44</v>
      </c>
      <c r="E1609" s="172" t="s">
        <v>1051</v>
      </c>
    </row>
    <row r="1610" spans="1:5" x14ac:dyDescent="0.25">
      <c r="A1610" s="286"/>
      <c r="B1610" s="289"/>
      <c r="C1610" s="290"/>
      <c r="D1610" s="292"/>
      <c r="E1610" s="173" t="s">
        <v>1052</v>
      </c>
    </row>
    <row r="1611" spans="1:5" x14ac:dyDescent="0.25">
      <c r="A1611" s="293" t="s">
        <v>1840</v>
      </c>
      <c r="B1611" s="295" t="s">
        <v>1828</v>
      </c>
      <c r="C1611" s="296"/>
      <c r="D1611" s="299" t="s">
        <v>44</v>
      </c>
      <c r="E1611" s="170" t="s">
        <v>1051</v>
      </c>
    </row>
    <row r="1612" spans="1:5" x14ac:dyDescent="0.25">
      <c r="A1612" s="294"/>
      <c r="B1612" s="297"/>
      <c r="C1612" s="298"/>
      <c r="D1612" s="300"/>
      <c r="E1612" s="171" t="s">
        <v>1052</v>
      </c>
    </row>
    <row r="1613" spans="1:5" x14ac:dyDescent="0.25">
      <c r="A1613" s="285" t="s">
        <v>1841</v>
      </c>
      <c r="B1613" s="287" t="s">
        <v>1828</v>
      </c>
      <c r="C1613" s="288"/>
      <c r="D1613" s="291" t="s">
        <v>44</v>
      </c>
      <c r="E1613" s="172" t="s">
        <v>1051</v>
      </c>
    </row>
    <row r="1614" spans="1:5" x14ac:dyDescent="0.25">
      <c r="A1614" s="286"/>
      <c r="B1614" s="289"/>
      <c r="C1614" s="290"/>
      <c r="D1614" s="292"/>
      <c r="E1614" s="173" t="s">
        <v>1052</v>
      </c>
    </row>
    <row r="1615" spans="1:5" x14ac:dyDescent="0.25">
      <c r="A1615" s="293" t="s">
        <v>1842</v>
      </c>
      <c r="B1615" s="295" t="s">
        <v>1828</v>
      </c>
      <c r="C1615" s="296"/>
      <c r="D1615" s="299" t="s">
        <v>44</v>
      </c>
      <c r="E1615" s="170" t="s">
        <v>1051</v>
      </c>
    </row>
    <row r="1616" spans="1:5" x14ac:dyDescent="0.25">
      <c r="A1616" s="294"/>
      <c r="B1616" s="297"/>
      <c r="C1616" s="298"/>
      <c r="D1616" s="300"/>
      <c r="E1616" s="171" t="s">
        <v>1052</v>
      </c>
    </row>
    <row r="1617" spans="1:5" x14ac:dyDescent="0.25">
      <c r="A1617" s="285" t="s">
        <v>1843</v>
      </c>
      <c r="B1617" s="287" t="s">
        <v>1828</v>
      </c>
      <c r="C1617" s="288"/>
      <c r="D1617" s="291" t="s">
        <v>44</v>
      </c>
      <c r="E1617" s="172" t="s">
        <v>1051</v>
      </c>
    </row>
    <row r="1618" spans="1:5" x14ac:dyDescent="0.25">
      <c r="A1618" s="286"/>
      <c r="B1618" s="289"/>
      <c r="C1618" s="290"/>
      <c r="D1618" s="292"/>
      <c r="E1618" s="173" t="s">
        <v>1052</v>
      </c>
    </row>
    <row r="1619" spans="1:5" x14ac:dyDescent="0.25">
      <c r="A1619" s="293" t="s">
        <v>1844</v>
      </c>
      <c r="B1619" s="295" t="s">
        <v>1828</v>
      </c>
      <c r="C1619" s="296"/>
      <c r="D1619" s="299" t="s">
        <v>44</v>
      </c>
      <c r="E1619" s="170" t="s">
        <v>1051</v>
      </c>
    </row>
    <row r="1620" spans="1:5" x14ac:dyDescent="0.25">
      <c r="A1620" s="294"/>
      <c r="B1620" s="297"/>
      <c r="C1620" s="298"/>
      <c r="D1620" s="300"/>
      <c r="E1620" s="171" t="s">
        <v>1052</v>
      </c>
    </row>
    <row r="1621" spans="1:5" x14ac:dyDescent="0.25">
      <c r="A1621" s="285" t="s">
        <v>1845</v>
      </c>
      <c r="B1621" s="287" t="s">
        <v>1828</v>
      </c>
      <c r="C1621" s="288"/>
      <c r="D1621" s="291" t="s">
        <v>44</v>
      </c>
      <c r="E1621" s="172" t="s">
        <v>1051</v>
      </c>
    </row>
    <row r="1622" spans="1:5" x14ac:dyDescent="0.25">
      <c r="A1622" s="286"/>
      <c r="B1622" s="289"/>
      <c r="C1622" s="290"/>
      <c r="D1622" s="292"/>
      <c r="E1622" s="173" t="s">
        <v>1052</v>
      </c>
    </row>
    <row r="1623" spans="1:5" x14ac:dyDescent="0.25">
      <c r="A1623" s="293" t="s">
        <v>1846</v>
      </c>
      <c r="B1623" s="295" t="s">
        <v>1828</v>
      </c>
      <c r="C1623" s="296"/>
      <c r="D1623" s="299" t="s">
        <v>44</v>
      </c>
      <c r="E1623" s="170" t="s">
        <v>1051</v>
      </c>
    </row>
    <row r="1624" spans="1:5" x14ac:dyDescent="0.25">
      <c r="A1624" s="294"/>
      <c r="B1624" s="297"/>
      <c r="C1624" s="298"/>
      <c r="D1624" s="300"/>
      <c r="E1624" s="171" t="s">
        <v>1052</v>
      </c>
    </row>
    <row r="1625" spans="1:5" x14ac:dyDescent="0.25">
      <c r="A1625" s="285" t="s">
        <v>1847</v>
      </c>
      <c r="B1625" s="287" t="s">
        <v>1828</v>
      </c>
      <c r="C1625" s="288"/>
      <c r="D1625" s="291" t="s">
        <v>44</v>
      </c>
      <c r="E1625" s="172" t="s">
        <v>1051</v>
      </c>
    </row>
    <row r="1626" spans="1:5" x14ac:dyDescent="0.25">
      <c r="A1626" s="286"/>
      <c r="B1626" s="289"/>
      <c r="C1626" s="290"/>
      <c r="D1626" s="292"/>
      <c r="E1626" s="173" t="s">
        <v>1052</v>
      </c>
    </row>
    <row r="1627" spans="1:5" x14ac:dyDescent="0.25">
      <c r="A1627" s="293" t="s">
        <v>1848</v>
      </c>
      <c r="B1627" s="295" t="s">
        <v>1828</v>
      </c>
      <c r="C1627" s="296"/>
      <c r="D1627" s="299" t="s">
        <v>44</v>
      </c>
      <c r="E1627" s="170" t="s">
        <v>1051</v>
      </c>
    </row>
    <row r="1628" spans="1:5" x14ac:dyDescent="0.25">
      <c r="A1628" s="294"/>
      <c r="B1628" s="297"/>
      <c r="C1628" s="298"/>
      <c r="D1628" s="300"/>
      <c r="E1628" s="171" t="s">
        <v>1052</v>
      </c>
    </row>
    <row r="1629" spans="1:5" x14ac:dyDescent="0.25">
      <c r="A1629" s="285" t="s">
        <v>1849</v>
      </c>
      <c r="B1629" s="287" t="s">
        <v>1828</v>
      </c>
      <c r="C1629" s="288"/>
      <c r="D1629" s="291" t="s">
        <v>44</v>
      </c>
      <c r="E1629" s="172" t="s">
        <v>1051</v>
      </c>
    </row>
    <row r="1630" spans="1:5" x14ac:dyDescent="0.25">
      <c r="A1630" s="286"/>
      <c r="B1630" s="289"/>
      <c r="C1630" s="290"/>
      <c r="D1630" s="292"/>
      <c r="E1630" s="173" t="s">
        <v>1052</v>
      </c>
    </row>
    <row r="1631" spans="1:5" x14ac:dyDescent="0.25">
      <c r="A1631" s="293" t="s">
        <v>1850</v>
      </c>
      <c r="B1631" s="295" t="s">
        <v>1828</v>
      </c>
      <c r="C1631" s="296"/>
      <c r="D1631" s="299" t="s">
        <v>44</v>
      </c>
      <c r="E1631" s="170" t="s">
        <v>1051</v>
      </c>
    </row>
    <row r="1632" spans="1:5" x14ac:dyDescent="0.25">
      <c r="A1632" s="294"/>
      <c r="B1632" s="297"/>
      <c r="C1632" s="298"/>
      <c r="D1632" s="300"/>
      <c r="E1632" s="171" t="s">
        <v>1052</v>
      </c>
    </row>
    <row r="1633" spans="1:5" x14ac:dyDescent="0.25">
      <c r="A1633" s="285" t="s">
        <v>1851</v>
      </c>
      <c r="B1633" s="287" t="s">
        <v>1828</v>
      </c>
      <c r="C1633" s="288"/>
      <c r="D1633" s="291" t="s">
        <v>44</v>
      </c>
      <c r="E1633" s="172" t="s">
        <v>1051</v>
      </c>
    </row>
    <row r="1634" spans="1:5" x14ac:dyDescent="0.25">
      <c r="A1634" s="286"/>
      <c r="B1634" s="289"/>
      <c r="C1634" s="290"/>
      <c r="D1634" s="292"/>
      <c r="E1634" s="173" t="s">
        <v>1052</v>
      </c>
    </row>
    <row r="1635" spans="1:5" x14ac:dyDescent="0.25">
      <c r="A1635" s="293" t="s">
        <v>1852</v>
      </c>
      <c r="B1635" s="295" t="s">
        <v>1853</v>
      </c>
      <c r="C1635" s="296"/>
      <c r="D1635" s="299" t="s">
        <v>44</v>
      </c>
      <c r="E1635" s="170" t="s">
        <v>1051</v>
      </c>
    </row>
    <row r="1636" spans="1:5" x14ac:dyDescent="0.25">
      <c r="A1636" s="294"/>
      <c r="B1636" s="297"/>
      <c r="C1636" s="298"/>
      <c r="D1636" s="300"/>
      <c r="E1636" s="171" t="s">
        <v>1052</v>
      </c>
    </row>
    <row r="1637" spans="1:5" x14ac:dyDescent="0.25">
      <c r="A1637" s="285" t="s">
        <v>1854</v>
      </c>
      <c r="B1637" s="287" t="s">
        <v>1853</v>
      </c>
      <c r="C1637" s="288"/>
      <c r="D1637" s="291" t="s">
        <v>44</v>
      </c>
      <c r="E1637" s="172" t="s">
        <v>1051</v>
      </c>
    </row>
    <row r="1638" spans="1:5" x14ac:dyDescent="0.25">
      <c r="A1638" s="286"/>
      <c r="B1638" s="289"/>
      <c r="C1638" s="290"/>
      <c r="D1638" s="292"/>
      <c r="E1638" s="173" t="s">
        <v>1052</v>
      </c>
    </row>
    <row r="1639" spans="1:5" x14ac:dyDescent="0.25">
      <c r="A1639" s="293" t="s">
        <v>1855</v>
      </c>
      <c r="B1639" s="295" t="s">
        <v>1853</v>
      </c>
      <c r="C1639" s="296"/>
      <c r="D1639" s="299" t="s">
        <v>44</v>
      </c>
      <c r="E1639" s="170" t="s">
        <v>1051</v>
      </c>
    </row>
    <row r="1640" spans="1:5" x14ac:dyDescent="0.25">
      <c r="A1640" s="294"/>
      <c r="B1640" s="297"/>
      <c r="C1640" s="298"/>
      <c r="D1640" s="300"/>
      <c r="E1640" s="171" t="s">
        <v>1052</v>
      </c>
    </row>
    <row r="1641" spans="1:5" x14ac:dyDescent="0.25">
      <c r="A1641" s="285" t="s">
        <v>1856</v>
      </c>
      <c r="B1641" s="287" t="s">
        <v>1853</v>
      </c>
      <c r="C1641" s="288"/>
      <c r="D1641" s="291" t="s">
        <v>44</v>
      </c>
      <c r="E1641" s="172" t="s">
        <v>1051</v>
      </c>
    </row>
    <row r="1642" spans="1:5" x14ac:dyDescent="0.25">
      <c r="A1642" s="286"/>
      <c r="B1642" s="289"/>
      <c r="C1642" s="290"/>
      <c r="D1642" s="292"/>
      <c r="E1642" s="173" t="s">
        <v>1052</v>
      </c>
    </row>
    <row r="1643" spans="1:5" x14ac:dyDescent="0.25">
      <c r="A1643" s="293" t="s">
        <v>1857</v>
      </c>
      <c r="B1643" s="295" t="s">
        <v>1853</v>
      </c>
      <c r="C1643" s="296"/>
      <c r="D1643" s="299" t="s">
        <v>44</v>
      </c>
      <c r="E1643" s="170" t="s">
        <v>1051</v>
      </c>
    </row>
    <row r="1644" spans="1:5" x14ac:dyDescent="0.25">
      <c r="A1644" s="294"/>
      <c r="B1644" s="297"/>
      <c r="C1644" s="298"/>
      <c r="D1644" s="300"/>
      <c r="E1644" s="171" t="s">
        <v>1052</v>
      </c>
    </row>
    <row r="1645" spans="1:5" x14ac:dyDescent="0.25">
      <c r="A1645" s="285" t="s">
        <v>1858</v>
      </c>
      <c r="B1645" s="287" t="s">
        <v>1853</v>
      </c>
      <c r="C1645" s="288"/>
      <c r="D1645" s="291" t="s">
        <v>44</v>
      </c>
      <c r="E1645" s="172" t="s">
        <v>1051</v>
      </c>
    </row>
    <row r="1646" spans="1:5" x14ac:dyDescent="0.25">
      <c r="A1646" s="286"/>
      <c r="B1646" s="289"/>
      <c r="C1646" s="290"/>
      <c r="D1646" s="292"/>
      <c r="E1646" s="173" t="s">
        <v>1052</v>
      </c>
    </row>
    <row r="1647" spans="1:5" x14ac:dyDescent="0.25">
      <c r="A1647" s="293" t="s">
        <v>1859</v>
      </c>
      <c r="B1647" s="295" t="s">
        <v>1853</v>
      </c>
      <c r="C1647" s="296"/>
      <c r="D1647" s="299" t="s">
        <v>44</v>
      </c>
      <c r="E1647" s="170" t="s">
        <v>1051</v>
      </c>
    </row>
    <row r="1648" spans="1:5" x14ac:dyDescent="0.25">
      <c r="A1648" s="294"/>
      <c r="B1648" s="297"/>
      <c r="C1648" s="298"/>
      <c r="D1648" s="300"/>
      <c r="E1648" s="171" t="s">
        <v>1052</v>
      </c>
    </row>
    <row r="1649" spans="1:5" x14ac:dyDescent="0.25">
      <c r="A1649" s="285" t="s">
        <v>1860</v>
      </c>
      <c r="B1649" s="287" t="s">
        <v>1861</v>
      </c>
      <c r="C1649" s="288"/>
      <c r="D1649" s="291" t="s">
        <v>44</v>
      </c>
      <c r="E1649" s="172" t="s">
        <v>1051</v>
      </c>
    </row>
    <row r="1650" spans="1:5" x14ac:dyDescent="0.25">
      <c r="A1650" s="286"/>
      <c r="B1650" s="289"/>
      <c r="C1650" s="290"/>
      <c r="D1650" s="292"/>
      <c r="E1650" s="173" t="s">
        <v>1052</v>
      </c>
    </row>
    <row r="1651" spans="1:5" x14ac:dyDescent="0.25">
      <c r="A1651" s="293" t="s">
        <v>1862</v>
      </c>
      <c r="B1651" s="295" t="s">
        <v>1861</v>
      </c>
      <c r="C1651" s="296"/>
      <c r="D1651" s="299" t="s">
        <v>44</v>
      </c>
      <c r="E1651" s="170" t="s">
        <v>1051</v>
      </c>
    </row>
    <row r="1652" spans="1:5" x14ac:dyDescent="0.25">
      <c r="A1652" s="294"/>
      <c r="B1652" s="297"/>
      <c r="C1652" s="298"/>
      <c r="D1652" s="300"/>
      <c r="E1652" s="171" t="s">
        <v>1052</v>
      </c>
    </row>
    <row r="1653" spans="1:5" x14ac:dyDescent="0.25">
      <c r="A1653" s="285" t="s">
        <v>1863</v>
      </c>
      <c r="B1653" s="287" t="s">
        <v>1861</v>
      </c>
      <c r="C1653" s="288"/>
      <c r="D1653" s="291" t="s">
        <v>44</v>
      </c>
      <c r="E1653" s="172" t="s">
        <v>1051</v>
      </c>
    </row>
    <row r="1654" spans="1:5" x14ac:dyDescent="0.25">
      <c r="A1654" s="286"/>
      <c r="B1654" s="289"/>
      <c r="C1654" s="290"/>
      <c r="D1654" s="292"/>
      <c r="E1654" s="173" t="s">
        <v>1052</v>
      </c>
    </row>
    <row r="1655" spans="1:5" x14ac:dyDescent="0.25">
      <c r="A1655" s="293" t="s">
        <v>1864</v>
      </c>
      <c r="B1655" s="295" t="s">
        <v>1861</v>
      </c>
      <c r="C1655" s="296"/>
      <c r="D1655" s="299" t="s">
        <v>44</v>
      </c>
      <c r="E1655" s="170" t="s">
        <v>1051</v>
      </c>
    </row>
    <row r="1656" spans="1:5" x14ac:dyDescent="0.25">
      <c r="A1656" s="294"/>
      <c r="B1656" s="297"/>
      <c r="C1656" s="298"/>
      <c r="D1656" s="300"/>
      <c r="E1656" s="171" t="s">
        <v>1052</v>
      </c>
    </row>
    <row r="1657" spans="1:5" x14ac:dyDescent="0.25">
      <c r="A1657" s="285" t="s">
        <v>1865</v>
      </c>
      <c r="B1657" s="287" t="s">
        <v>1861</v>
      </c>
      <c r="C1657" s="288"/>
      <c r="D1657" s="291" t="s">
        <v>44</v>
      </c>
      <c r="E1657" s="172" t="s">
        <v>1051</v>
      </c>
    </row>
    <row r="1658" spans="1:5" x14ac:dyDescent="0.25">
      <c r="A1658" s="286"/>
      <c r="B1658" s="289"/>
      <c r="C1658" s="290"/>
      <c r="D1658" s="292"/>
      <c r="E1658" s="173" t="s">
        <v>1052</v>
      </c>
    </row>
    <row r="1659" spans="1:5" x14ac:dyDescent="0.25">
      <c r="A1659" s="293" t="s">
        <v>1866</v>
      </c>
      <c r="B1659" s="295" t="s">
        <v>1861</v>
      </c>
      <c r="C1659" s="296"/>
      <c r="D1659" s="299" t="s">
        <v>44</v>
      </c>
      <c r="E1659" s="170" t="s">
        <v>1051</v>
      </c>
    </row>
    <row r="1660" spans="1:5" x14ac:dyDescent="0.25">
      <c r="A1660" s="294"/>
      <c r="B1660" s="297"/>
      <c r="C1660" s="298"/>
      <c r="D1660" s="300"/>
      <c r="E1660" s="171" t="s">
        <v>1052</v>
      </c>
    </row>
    <row r="1661" spans="1:5" x14ac:dyDescent="0.25">
      <c r="A1661" s="285" t="s">
        <v>1867</v>
      </c>
      <c r="B1661" s="287" t="s">
        <v>1861</v>
      </c>
      <c r="C1661" s="288"/>
      <c r="D1661" s="291" t="s">
        <v>44</v>
      </c>
      <c r="E1661" s="172" t="s">
        <v>1051</v>
      </c>
    </row>
    <row r="1662" spans="1:5" x14ac:dyDescent="0.25">
      <c r="A1662" s="286"/>
      <c r="B1662" s="289"/>
      <c r="C1662" s="290"/>
      <c r="D1662" s="292"/>
      <c r="E1662" s="173" t="s">
        <v>1052</v>
      </c>
    </row>
    <row r="1663" spans="1:5" x14ac:dyDescent="0.25">
      <c r="A1663" s="293" t="s">
        <v>1868</v>
      </c>
      <c r="B1663" s="295" t="s">
        <v>1861</v>
      </c>
      <c r="C1663" s="296"/>
      <c r="D1663" s="299" t="s">
        <v>44</v>
      </c>
      <c r="E1663" s="170" t="s">
        <v>1051</v>
      </c>
    </row>
    <row r="1664" spans="1:5" x14ac:dyDescent="0.25">
      <c r="A1664" s="294"/>
      <c r="B1664" s="297"/>
      <c r="C1664" s="298"/>
      <c r="D1664" s="300"/>
      <c r="E1664" s="171" t="s">
        <v>1052</v>
      </c>
    </row>
    <row r="1665" spans="1:5" x14ac:dyDescent="0.25">
      <c r="A1665" s="285" t="s">
        <v>1869</v>
      </c>
      <c r="B1665" s="287" t="s">
        <v>1870</v>
      </c>
      <c r="C1665" s="288"/>
      <c r="D1665" s="291" t="s">
        <v>44</v>
      </c>
      <c r="E1665" s="172" t="s">
        <v>1051</v>
      </c>
    </row>
    <row r="1666" spans="1:5" x14ac:dyDescent="0.25">
      <c r="A1666" s="286"/>
      <c r="B1666" s="289"/>
      <c r="C1666" s="290"/>
      <c r="D1666" s="292"/>
      <c r="E1666" s="173" t="s">
        <v>1052</v>
      </c>
    </row>
    <row r="1667" spans="1:5" x14ac:dyDescent="0.25">
      <c r="A1667" s="293" t="s">
        <v>1871</v>
      </c>
      <c r="B1667" s="295" t="s">
        <v>1870</v>
      </c>
      <c r="C1667" s="296"/>
      <c r="D1667" s="299" t="s">
        <v>44</v>
      </c>
      <c r="E1667" s="170" t="s">
        <v>1051</v>
      </c>
    </row>
    <row r="1668" spans="1:5" x14ac:dyDescent="0.25">
      <c r="A1668" s="294"/>
      <c r="B1668" s="297"/>
      <c r="C1668" s="298"/>
      <c r="D1668" s="300"/>
      <c r="E1668" s="171" t="s">
        <v>1052</v>
      </c>
    </row>
    <row r="1669" spans="1:5" x14ac:dyDescent="0.25">
      <c r="A1669" s="285" t="s">
        <v>1872</v>
      </c>
      <c r="B1669" s="287" t="s">
        <v>1870</v>
      </c>
      <c r="C1669" s="288"/>
      <c r="D1669" s="291" t="s">
        <v>44</v>
      </c>
      <c r="E1669" s="172" t="s">
        <v>1051</v>
      </c>
    </row>
    <row r="1670" spans="1:5" x14ac:dyDescent="0.25">
      <c r="A1670" s="286"/>
      <c r="B1670" s="289"/>
      <c r="C1670" s="290"/>
      <c r="D1670" s="292"/>
      <c r="E1670" s="173" t="s">
        <v>1052</v>
      </c>
    </row>
    <row r="1671" spans="1:5" x14ac:dyDescent="0.25">
      <c r="A1671" s="293" t="s">
        <v>1873</v>
      </c>
      <c r="B1671" s="295" t="s">
        <v>1870</v>
      </c>
      <c r="C1671" s="296"/>
      <c r="D1671" s="299" t="s">
        <v>44</v>
      </c>
      <c r="E1671" s="170" t="s">
        <v>1051</v>
      </c>
    </row>
    <row r="1672" spans="1:5" x14ac:dyDescent="0.25">
      <c r="A1672" s="294"/>
      <c r="B1672" s="297"/>
      <c r="C1672" s="298"/>
      <c r="D1672" s="300"/>
      <c r="E1672" s="171" t="s">
        <v>1052</v>
      </c>
    </row>
    <row r="1673" spans="1:5" x14ac:dyDescent="0.25">
      <c r="A1673" s="285" t="s">
        <v>1874</v>
      </c>
      <c r="B1673" s="287" t="s">
        <v>1870</v>
      </c>
      <c r="C1673" s="288"/>
      <c r="D1673" s="291" t="s">
        <v>44</v>
      </c>
      <c r="E1673" s="172" t="s">
        <v>1051</v>
      </c>
    </row>
    <row r="1674" spans="1:5" x14ac:dyDescent="0.25">
      <c r="A1674" s="286"/>
      <c r="B1674" s="289"/>
      <c r="C1674" s="290"/>
      <c r="D1674" s="292"/>
      <c r="E1674" s="173" t="s">
        <v>1052</v>
      </c>
    </row>
    <row r="1675" spans="1:5" x14ac:dyDescent="0.25">
      <c r="A1675" s="293" t="s">
        <v>1875</v>
      </c>
      <c r="B1675" s="295" t="s">
        <v>1876</v>
      </c>
      <c r="C1675" s="296"/>
      <c r="D1675" s="299" t="s">
        <v>44</v>
      </c>
      <c r="E1675" s="170" t="s">
        <v>1051</v>
      </c>
    </row>
    <row r="1676" spans="1:5" x14ac:dyDescent="0.25">
      <c r="A1676" s="294"/>
      <c r="B1676" s="297"/>
      <c r="C1676" s="298"/>
      <c r="D1676" s="300"/>
      <c r="E1676" s="171" t="s">
        <v>1052</v>
      </c>
    </row>
    <row r="1677" spans="1:5" x14ac:dyDescent="0.25">
      <c r="A1677" s="285" t="s">
        <v>1877</v>
      </c>
      <c r="B1677" s="287" t="s">
        <v>1870</v>
      </c>
      <c r="C1677" s="288"/>
      <c r="D1677" s="291" t="s">
        <v>44</v>
      </c>
      <c r="E1677" s="172" t="s">
        <v>1051</v>
      </c>
    </row>
    <row r="1678" spans="1:5" x14ac:dyDescent="0.25">
      <c r="A1678" s="286"/>
      <c r="B1678" s="289"/>
      <c r="C1678" s="290"/>
      <c r="D1678" s="292"/>
      <c r="E1678" s="173" t="s">
        <v>1052</v>
      </c>
    </row>
    <row r="1679" spans="1:5" x14ac:dyDescent="0.25">
      <c r="A1679" s="293" t="s">
        <v>1878</v>
      </c>
      <c r="B1679" s="295" t="s">
        <v>1870</v>
      </c>
      <c r="C1679" s="296"/>
      <c r="D1679" s="299" t="s">
        <v>44</v>
      </c>
      <c r="E1679" s="170" t="s">
        <v>1051</v>
      </c>
    </row>
    <row r="1680" spans="1:5" x14ac:dyDescent="0.25">
      <c r="A1680" s="294"/>
      <c r="B1680" s="297"/>
      <c r="C1680" s="298"/>
      <c r="D1680" s="300"/>
      <c r="E1680" s="171" t="s">
        <v>1052</v>
      </c>
    </row>
    <row r="1681" spans="1:5" x14ac:dyDescent="0.25">
      <c r="A1681" s="285" t="s">
        <v>1879</v>
      </c>
      <c r="B1681" s="287" t="s">
        <v>1876</v>
      </c>
      <c r="C1681" s="288"/>
      <c r="D1681" s="291" t="s">
        <v>44</v>
      </c>
      <c r="E1681" s="172" t="s">
        <v>1051</v>
      </c>
    </row>
    <row r="1682" spans="1:5" x14ac:dyDescent="0.25">
      <c r="A1682" s="286"/>
      <c r="B1682" s="289"/>
      <c r="C1682" s="290"/>
      <c r="D1682" s="292"/>
      <c r="E1682" s="173" t="s">
        <v>1052</v>
      </c>
    </row>
    <row r="1683" spans="1:5" x14ac:dyDescent="0.25">
      <c r="A1683" s="293" t="s">
        <v>1880</v>
      </c>
      <c r="B1683" s="295" t="s">
        <v>1876</v>
      </c>
      <c r="C1683" s="296"/>
      <c r="D1683" s="299" t="s">
        <v>44</v>
      </c>
      <c r="E1683" s="170" t="s">
        <v>1051</v>
      </c>
    </row>
    <row r="1684" spans="1:5" x14ac:dyDescent="0.25">
      <c r="A1684" s="294"/>
      <c r="B1684" s="297"/>
      <c r="C1684" s="298"/>
      <c r="D1684" s="300"/>
      <c r="E1684" s="171" t="s">
        <v>1052</v>
      </c>
    </row>
    <row r="1685" spans="1:5" x14ac:dyDescent="0.25">
      <c r="A1685" s="285" t="s">
        <v>1881</v>
      </c>
      <c r="B1685" s="287" t="s">
        <v>1870</v>
      </c>
      <c r="C1685" s="288"/>
      <c r="D1685" s="291" t="s">
        <v>44</v>
      </c>
      <c r="E1685" s="172" t="s">
        <v>1051</v>
      </c>
    </row>
    <row r="1686" spans="1:5" x14ac:dyDescent="0.25">
      <c r="A1686" s="286"/>
      <c r="B1686" s="289"/>
      <c r="C1686" s="290"/>
      <c r="D1686" s="292"/>
      <c r="E1686" s="173" t="s">
        <v>1052</v>
      </c>
    </row>
    <row r="1687" spans="1:5" x14ac:dyDescent="0.25">
      <c r="A1687" s="293" t="s">
        <v>1882</v>
      </c>
      <c r="B1687" s="295" t="s">
        <v>1870</v>
      </c>
      <c r="C1687" s="296"/>
      <c r="D1687" s="299" t="s">
        <v>44</v>
      </c>
      <c r="E1687" s="170" t="s">
        <v>1051</v>
      </c>
    </row>
    <row r="1688" spans="1:5" x14ac:dyDescent="0.25">
      <c r="A1688" s="294"/>
      <c r="B1688" s="297"/>
      <c r="C1688" s="298"/>
      <c r="D1688" s="300"/>
      <c r="E1688" s="171" t="s">
        <v>1052</v>
      </c>
    </row>
    <row r="1689" spans="1:5" x14ac:dyDescent="0.25">
      <c r="A1689" s="285" t="s">
        <v>1883</v>
      </c>
      <c r="B1689" s="287" t="s">
        <v>1870</v>
      </c>
      <c r="C1689" s="288"/>
      <c r="D1689" s="291" t="s">
        <v>44</v>
      </c>
      <c r="E1689" s="172" t="s">
        <v>1051</v>
      </c>
    </row>
    <row r="1690" spans="1:5" x14ac:dyDescent="0.25">
      <c r="A1690" s="286"/>
      <c r="B1690" s="289"/>
      <c r="C1690" s="290"/>
      <c r="D1690" s="292"/>
      <c r="E1690" s="173" t="s">
        <v>1052</v>
      </c>
    </row>
    <row r="1691" spans="1:5" x14ac:dyDescent="0.25">
      <c r="A1691" s="293" t="s">
        <v>1884</v>
      </c>
      <c r="B1691" s="295" t="s">
        <v>1876</v>
      </c>
      <c r="C1691" s="296"/>
      <c r="D1691" s="299" t="s">
        <v>44</v>
      </c>
      <c r="E1691" s="170" t="s">
        <v>1051</v>
      </c>
    </row>
    <row r="1692" spans="1:5" x14ac:dyDescent="0.25">
      <c r="A1692" s="294"/>
      <c r="B1692" s="297"/>
      <c r="C1692" s="298"/>
      <c r="D1692" s="300"/>
      <c r="E1692" s="171" t="s">
        <v>1052</v>
      </c>
    </row>
    <row r="1693" spans="1:5" x14ac:dyDescent="0.25">
      <c r="A1693" s="285" t="s">
        <v>1885</v>
      </c>
      <c r="B1693" s="287" t="s">
        <v>1870</v>
      </c>
      <c r="C1693" s="288"/>
      <c r="D1693" s="291" t="s">
        <v>44</v>
      </c>
      <c r="E1693" s="172" t="s">
        <v>1051</v>
      </c>
    </row>
    <row r="1694" spans="1:5" x14ac:dyDescent="0.25">
      <c r="A1694" s="286"/>
      <c r="B1694" s="289"/>
      <c r="C1694" s="290"/>
      <c r="D1694" s="292"/>
      <c r="E1694" s="173" t="s">
        <v>1052</v>
      </c>
    </row>
    <row r="1695" spans="1:5" x14ac:dyDescent="0.25">
      <c r="A1695" s="293" t="s">
        <v>1886</v>
      </c>
      <c r="B1695" s="295" t="s">
        <v>1870</v>
      </c>
      <c r="C1695" s="296"/>
      <c r="D1695" s="299" t="s">
        <v>44</v>
      </c>
      <c r="E1695" s="170" t="s">
        <v>1051</v>
      </c>
    </row>
    <row r="1696" spans="1:5" x14ac:dyDescent="0.25">
      <c r="A1696" s="294"/>
      <c r="B1696" s="297"/>
      <c r="C1696" s="298"/>
      <c r="D1696" s="300"/>
      <c r="E1696" s="171" t="s">
        <v>1052</v>
      </c>
    </row>
    <row r="1697" spans="1:5" x14ac:dyDescent="0.25">
      <c r="A1697" s="285" t="s">
        <v>1887</v>
      </c>
      <c r="B1697" s="287" t="s">
        <v>1870</v>
      </c>
      <c r="C1697" s="288"/>
      <c r="D1697" s="291" t="s">
        <v>44</v>
      </c>
      <c r="E1697" s="172" t="s">
        <v>1051</v>
      </c>
    </row>
    <row r="1698" spans="1:5" x14ac:dyDescent="0.25">
      <c r="A1698" s="286"/>
      <c r="B1698" s="289"/>
      <c r="C1698" s="290"/>
      <c r="D1698" s="292"/>
      <c r="E1698" s="173" t="s">
        <v>1052</v>
      </c>
    </row>
    <row r="1699" spans="1:5" x14ac:dyDescent="0.25">
      <c r="A1699" s="293" t="s">
        <v>1888</v>
      </c>
      <c r="B1699" s="295" t="s">
        <v>1870</v>
      </c>
      <c r="C1699" s="296"/>
      <c r="D1699" s="299" t="s">
        <v>44</v>
      </c>
      <c r="E1699" s="170" t="s">
        <v>1051</v>
      </c>
    </row>
    <row r="1700" spans="1:5" x14ac:dyDescent="0.25">
      <c r="A1700" s="294"/>
      <c r="B1700" s="297"/>
      <c r="C1700" s="298"/>
      <c r="D1700" s="300"/>
      <c r="E1700" s="171" t="s">
        <v>1052</v>
      </c>
    </row>
    <row r="1701" spans="1:5" x14ac:dyDescent="0.25">
      <c r="A1701" s="285" t="s">
        <v>1889</v>
      </c>
      <c r="B1701" s="287" t="s">
        <v>1870</v>
      </c>
      <c r="C1701" s="288"/>
      <c r="D1701" s="291" t="s">
        <v>44</v>
      </c>
      <c r="E1701" s="172" t="s">
        <v>1051</v>
      </c>
    </row>
    <row r="1702" spans="1:5" x14ac:dyDescent="0.25">
      <c r="A1702" s="286"/>
      <c r="B1702" s="289"/>
      <c r="C1702" s="290"/>
      <c r="D1702" s="292"/>
      <c r="E1702" s="173" t="s">
        <v>1052</v>
      </c>
    </row>
    <row r="1703" spans="1:5" x14ac:dyDescent="0.25">
      <c r="A1703" s="293" t="s">
        <v>1890</v>
      </c>
      <c r="B1703" s="295" t="s">
        <v>1870</v>
      </c>
      <c r="C1703" s="296"/>
      <c r="D1703" s="299" t="s">
        <v>44</v>
      </c>
      <c r="E1703" s="170" t="s">
        <v>1051</v>
      </c>
    </row>
    <row r="1704" spans="1:5" x14ac:dyDescent="0.25">
      <c r="A1704" s="294"/>
      <c r="B1704" s="297"/>
      <c r="C1704" s="298"/>
      <c r="D1704" s="300"/>
      <c r="E1704" s="171" t="s">
        <v>1052</v>
      </c>
    </row>
    <row r="1705" spans="1:5" x14ac:dyDescent="0.25">
      <c r="A1705" s="285" t="s">
        <v>1891</v>
      </c>
      <c r="B1705" s="287" t="s">
        <v>1892</v>
      </c>
      <c r="C1705" s="288"/>
      <c r="D1705" s="291" t="s">
        <v>44</v>
      </c>
      <c r="E1705" s="172" t="s">
        <v>1051</v>
      </c>
    </row>
    <row r="1706" spans="1:5" x14ac:dyDescent="0.25">
      <c r="A1706" s="286"/>
      <c r="B1706" s="289"/>
      <c r="C1706" s="290"/>
      <c r="D1706" s="292"/>
      <c r="E1706" s="173" t="s">
        <v>1052</v>
      </c>
    </row>
    <row r="1707" spans="1:5" x14ac:dyDescent="0.25">
      <c r="A1707" s="293" t="s">
        <v>1893</v>
      </c>
      <c r="B1707" s="295" t="s">
        <v>1892</v>
      </c>
      <c r="C1707" s="296"/>
      <c r="D1707" s="299" t="s">
        <v>44</v>
      </c>
      <c r="E1707" s="170" t="s">
        <v>1051</v>
      </c>
    </row>
    <row r="1708" spans="1:5" x14ac:dyDescent="0.25">
      <c r="A1708" s="294"/>
      <c r="B1708" s="297"/>
      <c r="C1708" s="298"/>
      <c r="D1708" s="300"/>
      <c r="E1708" s="171" t="s">
        <v>1052</v>
      </c>
    </row>
    <row r="1709" spans="1:5" x14ac:dyDescent="0.25">
      <c r="A1709" s="285" t="s">
        <v>1894</v>
      </c>
      <c r="B1709" s="287" t="s">
        <v>1892</v>
      </c>
      <c r="C1709" s="288"/>
      <c r="D1709" s="291" t="s">
        <v>44</v>
      </c>
      <c r="E1709" s="172" t="s">
        <v>1051</v>
      </c>
    </row>
    <row r="1710" spans="1:5" x14ac:dyDescent="0.25">
      <c r="A1710" s="286"/>
      <c r="B1710" s="289"/>
      <c r="C1710" s="290"/>
      <c r="D1710" s="292"/>
      <c r="E1710" s="173" t="s">
        <v>1052</v>
      </c>
    </row>
    <row r="1711" spans="1:5" x14ac:dyDescent="0.25">
      <c r="A1711" s="293" t="s">
        <v>1895</v>
      </c>
      <c r="B1711" s="295" t="s">
        <v>1892</v>
      </c>
      <c r="C1711" s="296"/>
      <c r="D1711" s="299" t="s">
        <v>44</v>
      </c>
      <c r="E1711" s="170" t="s">
        <v>1051</v>
      </c>
    </row>
    <row r="1712" spans="1:5" x14ac:dyDescent="0.25">
      <c r="A1712" s="294"/>
      <c r="B1712" s="297"/>
      <c r="C1712" s="298"/>
      <c r="D1712" s="300"/>
      <c r="E1712" s="171" t="s">
        <v>1052</v>
      </c>
    </row>
    <row r="1713" spans="1:5" x14ac:dyDescent="0.25">
      <c r="A1713" s="285" t="s">
        <v>1896</v>
      </c>
      <c r="B1713" s="287" t="s">
        <v>1892</v>
      </c>
      <c r="C1713" s="288"/>
      <c r="D1713" s="291" t="s">
        <v>44</v>
      </c>
      <c r="E1713" s="172" t="s">
        <v>1051</v>
      </c>
    </row>
    <row r="1714" spans="1:5" x14ac:dyDescent="0.25">
      <c r="A1714" s="286"/>
      <c r="B1714" s="289"/>
      <c r="C1714" s="290"/>
      <c r="D1714" s="292"/>
      <c r="E1714" s="173" t="s">
        <v>1052</v>
      </c>
    </row>
    <row r="1715" spans="1:5" x14ac:dyDescent="0.25">
      <c r="A1715" s="293" t="s">
        <v>1897</v>
      </c>
      <c r="B1715" s="295" t="s">
        <v>1892</v>
      </c>
      <c r="C1715" s="296"/>
      <c r="D1715" s="299" t="s">
        <v>44</v>
      </c>
      <c r="E1715" s="170" t="s">
        <v>1051</v>
      </c>
    </row>
    <row r="1716" spans="1:5" x14ac:dyDescent="0.25">
      <c r="A1716" s="294"/>
      <c r="B1716" s="297"/>
      <c r="C1716" s="298"/>
      <c r="D1716" s="300"/>
      <c r="E1716" s="171" t="s">
        <v>1052</v>
      </c>
    </row>
    <row r="1717" spans="1:5" x14ac:dyDescent="0.25">
      <c r="A1717" s="285" t="s">
        <v>1898</v>
      </c>
      <c r="B1717" s="287" t="s">
        <v>1892</v>
      </c>
      <c r="C1717" s="288"/>
      <c r="D1717" s="291" t="s">
        <v>44</v>
      </c>
      <c r="E1717" s="172" t="s">
        <v>1051</v>
      </c>
    </row>
    <row r="1718" spans="1:5" x14ac:dyDescent="0.25">
      <c r="A1718" s="286"/>
      <c r="B1718" s="289"/>
      <c r="C1718" s="290"/>
      <c r="D1718" s="292"/>
      <c r="E1718" s="173" t="s">
        <v>1052</v>
      </c>
    </row>
    <row r="1719" spans="1:5" x14ac:dyDescent="0.25">
      <c r="A1719" s="293" t="s">
        <v>1860</v>
      </c>
      <c r="B1719" s="295" t="s">
        <v>1892</v>
      </c>
      <c r="C1719" s="296"/>
      <c r="D1719" s="299" t="s">
        <v>44</v>
      </c>
      <c r="E1719" s="170" t="s">
        <v>1051</v>
      </c>
    </row>
    <row r="1720" spans="1:5" x14ac:dyDescent="0.25">
      <c r="A1720" s="294"/>
      <c r="B1720" s="297"/>
      <c r="C1720" s="298"/>
      <c r="D1720" s="300"/>
      <c r="E1720" s="171" t="s">
        <v>1052</v>
      </c>
    </row>
    <row r="1721" spans="1:5" x14ac:dyDescent="0.25">
      <c r="A1721" s="285" t="s">
        <v>1899</v>
      </c>
      <c r="B1721" s="287" t="s">
        <v>1900</v>
      </c>
      <c r="C1721" s="288"/>
      <c r="D1721" s="291" t="s">
        <v>44</v>
      </c>
      <c r="E1721" s="172" t="s">
        <v>1051</v>
      </c>
    </row>
    <row r="1722" spans="1:5" x14ac:dyDescent="0.25">
      <c r="A1722" s="286"/>
      <c r="B1722" s="289"/>
      <c r="C1722" s="290"/>
      <c r="D1722" s="292"/>
      <c r="E1722" s="173" t="s">
        <v>1052</v>
      </c>
    </row>
    <row r="1723" spans="1:5" x14ac:dyDescent="0.25">
      <c r="A1723" s="293" t="s">
        <v>1901</v>
      </c>
      <c r="B1723" s="295" t="s">
        <v>1900</v>
      </c>
      <c r="C1723" s="296"/>
      <c r="D1723" s="299" t="s">
        <v>44</v>
      </c>
      <c r="E1723" s="170" t="s">
        <v>1051</v>
      </c>
    </row>
    <row r="1724" spans="1:5" x14ac:dyDescent="0.25">
      <c r="A1724" s="294"/>
      <c r="B1724" s="297"/>
      <c r="C1724" s="298"/>
      <c r="D1724" s="300"/>
      <c r="E1724" s="171" t="s">
        <v>1052</v>
      </c>
    </row>
    <row r="1725" spans="1:5" x14ac:dyDescent="0.25">
      <c r="A1725" s="285" t="s">
        <v>1902</v>
      </c>
      <c r="B1725" s="287" t="s">
        <v>1900</v>
      </c>
      <c r="C1725" s="288"/>
      <c r="D1725" s="291" t="s">
        <v>44</v>
      </c>
      <c r="E1725" s="172" t="s">
        <v>1051</v>
      </c>
    </row>
    <row r="1726" spans="1:5" x14ac:dyDescent="0.25">
      <c r="A1726" s="286"/>
      <c r="B1726" s="289"/>
      <c r="C1726" s="290"/>
      <c r="D1726" s="292"/>
      <c r="E1726" s="173" t="s">
        <v>1052</v>
      </c>
    </row>
    <row r="1727" spans="1:5" x14ac:dyDescent="0.25">
      <c r="A1727" s="293" t="s">
        <v>1903</v>
      </c>
      <c r="B1727" s="295" t="s">
        <v>1900</v>
      </c>
      <c r="C1727" s="296"/>
      <c r="D1727" s="299" t="s">
        <v>44</v>
      </c>
      <c r="E1727" s="170" t="s">
        <v>1051</v>
      </c>
    </row>
    <row r="1728" spans="1:5" x14ac:dyDescent="0.25">
      <c r="A1728" s="294"/>
      <c r="B1728" s="297"/>
      <c r="C1728" s="298"/>
      <c r="D1728" s="300"/>
      <c r="E1728" s="171" t="s">
        <v>1052</v>
      </c>
    </row>
    <row r="1729" spans="1:5" x14ac:dyDescent="0.25">
      <c r="A1729" s="285" t="s">
        <v>1904</v>
      </c>
      <c r="B1729" s="287" t="s">
        <v>1900</v>
      </c>
      <c r="C1729" s="288"/>
      <c r="D1729" s="291" t="s">
        <v>44</v>
      </c>
      <c r="E1729" s="172" t="s">
        <v>1051</v>
      </c>
    </row>
    <row r="1730" spans="1:5" x14ac:dyDescent="0.25">
      <c r="A1730" s="286"/>
      <c r="B1730" s="289"/>
      <c r="C1730" s="290"/>
      <c r="D1730" s="292"/>
      <c r="E1730" s="173" t="s">
        <v>1052</v>
      </c>
    </row>
    <row r="1731" spans="1:5" x14ac:dyDescent="0.25">
      <c r="A1731" s="293" t="s">
        <v>1905</v>
      </c>
      <c r="B1731" s="295" t="s">
        <v>1900</v>
      </c>
      <c r="C1731" s="296"/>
      <c r="D1731" s="299" t="s">
        <v>44</v>
      </c>
      <c r="E1731" s="170" t="s">
        <v>1051</v>
      </c>
    </row>
    <row r="1732" spans="1:5" x14ac:dyDescent="0.25">
      <c r="A1732" s="294"/>
      <c r="B1732" s="297"/>
      <c r="C1732" s="298"/>
      <c r="D1732" s="300"/>
      <c r="E1732" s="171" t="s">
        <v>1052</v>
      </c>
    </row>
    <row r="1733" spans="1:5" x14ac:dyDescent="0.25">
      <c r="A1733" s="285" t="s">
        <v>1906</v>
      </c>
      <c r="B1733" s="287" t="s">
        <v>1900</v>
      </c>
      <c r="C1733" s="288"/>
      <c r="D1733" s="291" t="s">
        <v>44</v>
      </c>
      <c r="E1733" s="172" t="s">
        <v>1051</v>
      </c>
    </row>
    <row r="1734" spans="1:5" x14ac:dyDescent="0.25">
      <c r="A1734" s="286"/>
      <c r="B1734" s="289"/>
      <c r="C1734" s="290"/>
      <c r="D1734" s="292"/>
      <c r="E1734" s="173" t="s">
        <v>1052</v>
      </c>
    </row>
    <row r="1735" spans="1:5" x14ac:dyDescent="0.25">
      <c r="A1735" s="293" t="s">
        <v>1907</v>
      </c>
      <c r="B1735" s="295" t="s">
        <v>1900</v>
      </c>
      <c r="C1735" s="296"/>
      <c r="D1735" s="299" t="s">
        <v>44</v>
      </c>
      <c r="E1735" s="170" t="s">
        <v>1051</v>
      </c>
    </row>
    <row r="1736" spans="1:5" x14ac:dyDescent="0.25">
      <c r="A1736" s="294"/>
      <c r="B1736" s="297"/>
      <c r="C1736" s="298"/>
      <c r="D1736" s="300"/>
      <c r="E1736" s="171" t="s">
        <v>1052</v>
      </c>
    </row>
    <row r="1737" spans="1:5" x14ac:dyDescent="0.25">
      <c r="A1737" s="285" t="s">
        <v>1908</v>
      </c>
      <c r="B1737" s="287" t="s">
        <v>1900</v>
      </c>
      <c r="C1737" s="288"/>
      <c r="D1737" s="291" t="s">
        <v>44</v>
      </c>
      <c r="E1737" s="172" t="s">
        <v>1051</v>
      </c>
    </row>
    <row r="1738" spans="1:5" x14ac:dyDescent="0.25">
      <c r="A1738" s="286"/>
      <c r="B1738" s="289"/>
      <c r="C1738" s="290"/>
      <c r="D1738" s="292"/>
      <c r="E1738" s="173" t="s">
        <v>1052</v>
      </c>
    </row>
    <row r="1739" spans="1:5" x14ac:dyDescent="0.25">
      <c r="A1739" s="293" t="s">
        <v>1909</v>
      </c>
      <c r="B1739" s="295" t="s">
        <v>1900</v>
      </c>
      <c r="C1739" s="296"/>
      <c r="D1739" s="299" t="s">
        <v>44</v>
      </c>
      <c r="E1739" s="170" t="s">
        <v>1051</v>
      </c>
    </row>
    <row r="1740" spans="1:5" x14ac:dyDescent="0.25">
      <c r="A1740" s="294"/>
      <c r="B1740" s="297"/>
      <c r="C1740" s="298"/>
      <c r="D1740" s="300"/>
      <c r="E1740" s="171" t="s">
        <v>1052</v>
      </c>
    </row>
    <row r="1741" spans="1:5" x14ac:dyDescent="0.25">
      <c r="A1741" s="285" t="s">
        <v>1910</v>
      </c>
      <c r="B1741" s="287" t="s">
        <v>1900</v>
      </c>
      <c r="C1741" s="288"/>
      <c r="D1741" s="291" t="s">
        <v>44</v>
      </c>
      <c r="E1741" s="172" t="s">
        <v>1051</v>
      </c>
    </row>
    <row r="1742" spans="1:5" x14ac:dyDescent="0.25">
      <c r="A1742" s="286"/>
      <c r="B1742" s="289"/>
      <c r="C1742" s="290"/>
      <c r="D1742" s="292"/>
      <c r="E1742" s="173" t="s">
        <v>1052</v>
      </c>
    </row>
    <row r="1743" spans="1:5" x14ac:dyDescent="0.25">
      <c r="A1743" s="293" t="s">
        <v>1911</v>
      </c>
      <c r="B1743" s="295" t="s">
        <v>1900</v>
      </c>
      <c r="C1743" s="296"/>
      <c r="D1743" s="299" t="s">
        <v>44</v>
      </c>
      <c r="E1743" s="170" t="s">
        <v>1051</v>
      </c>
    </row>
    <row r="1744" spans="1:5" x14ac:dyDescent="0.25">
      <c r="A1744" s="294"/>
      <c r="B1744" s="297"/>
      <c r="C1744" s="298"/>
      <c r="D1744" s="300"/>
      <c r="E1744" s="171" t="s">
        <v>1052</v>
      </c>
    </row>
    <row r="1745" spans="1:5" x14ac:dyDescent="0.25">
      <c r="A1745" s="285" t="s">
        <v>1912</v>
      </c>
      <c r="B1745" s="287" t="s">
        <v>1900</v>
      </c>
      <c r="C1745" s="288"/>
      <c r="D1745" s="291" t="s">
        <v>44</v>
      </c>
      <c r="E1745" s="172" t="s">
        <v>1051</v>
      </c>
    </row>
    <row r="1746" spans="1:5" x14ac:dyDescent="0.25">
      <c r="A1746" s="286"/>
      <c r="B1746" s="289"/>
      <c r="C1746" s="290"/>
      <c r="D1746" s="292"/>
      <c r="E1746" s="173" t="s">
        <v>1052</v>
      </c>
    </row>
    <row r="1747" spans="1:5" x14ac:dyDescent="0.25">
      <c r="A1747" s="293" t="s">
        <v>1913</v>
      </c>
      <c r="B1747" s="295" t="s">
        <v>1914</v>
      </c>
      <c r="C1747" s="296"/>
      <c r="D1747" s="299" t="s">
        <v>44</v>
      </c>
      <c r="E1747" s="170" t="s">
        <v>1051</v>
      </c>
    </row>
    <row r="1748" spans="1:5" x14ac:dyDescent="0.25">
      <c r="A1748" s="294"/>
      <c r="B1748" s="297"/>
      <c r="C1748" s="298"/>
      <c r="D1748" s="300"/>
      <c r="E1748" s="171" t="s">
        <v>1052</v>
      </c>
    </row>
    <row r="1749" spans="1:5" x14ac:dyDescent="0.25">
      <c r="A1749" s="285" t="s">
        <v>1915</v>
      </c>
      <c r="B1749" s="287" t="s">
        <v>1914</v>
      </c>
      <c r="C1749" s="288"/>
      <c r="D1749" s="291" t="s">
        <v>44</v>
      </c>
      <c r="E1749" s="172" t="s">
        <v>1051</v>
      </c>
    </row>
    <row r="1750" spans="1:5" x14ac:dyDescent="0.25">
      <c r="A1750" s="286"/>
      <c r="B1750" s="289"/>
      <c r="C1750" s="290"/>
      <c r="D1750" s="292"/>
      <c r="E1750" s="173" t="s">
        <v>1052</v>
      </c>
    </row>
    <row r="1751" spans="1:5" x14ac:dyDescent="0.25">
      <c r="A1751" s="293" t="s">
        <v>1916</v>
      </c>
      <c r="B1751" s="295" t="s">
        <v>1914</v>
      </c>
      <c r="C1751" s="296"/>
      <c r="D1751" s="299" t="s">
        <v>44</v>
      </c>
      <c r="E1751" s="170" t="s">
        <v>1051</v>
      </c>
    </row>
    <row r="1752" spans="1:5" x14ac:dyDescent="0.25">
      <c r="A1752" s="294"/>
      <c r="B1752" s="297"/>
      <c r="C1752" s="298"/>
      <c r="D1752" s="300"/>
      <c r="E1752" s="171" t="s">
        <v>1052</v>
      </c>
    </row>
    <row r="1753" spans="1:5" x14ac:dyDescent="0.25">
      <c r="A1753" s="285" t="s">
        <v>1917</v>
      </c>
      <c r="B1753" s="287" t="s">
        <v>1914</v>
      </c>
      <c r="C1753" s="288"/>
      <c r="D1753" s="291" t="s">
        <v>44</v>
      </c>
      <c r="E1753" s="172" t="s">
        <v>1051</v>
      </c>
    </row>
    <row r="1754" spans="1:5" x14ac:dyDescent="0.25">
      <c r="A1754" s="286"/>
      <c r="B1754" s="289"/>
      <c r="C1754" s="290"/>
      <c r="D1754" s="292"/>
      <c r="E1754" s="173" t="s">
        <v>1052</v>
      </c>
    </row>
    <row r="1755" spans="1:5" x14ac:dyDescent="0.25">
      <c r="A1755" s="293" t="s">
        <v>1918</v>
      </c>
      <c r="B1755" s="295" t="s">
        <v>1914</v>
      </c>
      <c r="C1755" s="296"/>
      <c r="D1755" s="299" t="s">
        <v>44</v>
      </c>
      <c r="E1755" s="170" t="s">
        <v>1051</v>
      </c>
    </row>
    <row r="1756" spans="1:5" x14ac:dyDescent="0.25">
      <c r="A1756" s="294"/>
      <c r="B1756" s="297"/>
      <c r="C1756" s="298"/>
      <c r="D1756" s="300"/>
      <c r="E1756" s="171" t="s">
        <v>1052</v>
      </c>
    </row>
    <row r="1757" spans="1:5" x14ac:dyDescent="0.25">
      <c r="A1757" s="285" t="s">
        <v>1919</v>
      </c>
      <c r="B1757" s="287" t="s">
        <v>1920</v>
      </c>
      <c r="C1757" s="288"/>
      <c r="D1757" s="291" t="s">
        <v>44</v>
      </c>
      <c r="E1757" s="172" t="s">
        <v>1051</v>
      </c>
    </row>
    <row r="1758" spans="1:5" x14ac:dyDescent="0.25">
      <c r="A1758" s="286"/>
      <c r="B1758" s="289"/>
      <c r="C1758" s="290"/>
      <c r="D1758" s="292"/>
      <c r="E1758" s="173" t="s">
        <v>1052</v>
      </c>
    </row>
    <row r="1759" spans="1:5" x14ac:dyDescent="0.25">
      <c r="A1759" s="293" t="s">
        <v>1921</v>
      </c>
      <c r="B1759" s="295" t="s">
        <v>1920</v>
      </c>
      <c r="C1759" s="296"/>
      <c r="D1759" s="299" t="s">
        <v>44</v>
      </c>
      <c r="E1759" s="170" t="s">
        <v>1051</v>
      </c>
    </row>
    <row r="1760" spans="1:5" x14ac:dyDescent="0.25">
      <c r="A1760" s="294"/>
      <c r="B1760" s="297"/>
      <c r="C1760" s="298"/>
      <c r="D1760" s="300"/>
      <c r="E1760" s="171" t="s">
        <v>1052</v>
      </c>
    </row>
    <row r="1761" spans="1:5" x14ac:dyDescent="0.25">
      <c r="A1761" s="285" t="s">
        <v>1922</v>
      </c>
      <c r="B1761" s="287" t="s">
        <v>1920</v>
      </c>
      <c r="C1761" s="288"/>
      <c r="D1761" s="291" t="s">
        <v>44</v>
      </c>
      <c r="E1761" s="172" t="s">
        <v>1051</v>
      </c>
    </row>
    <row r="1762" spans="1:5" x14ac:dyDescent="0.25">
      <c r="A1762" s="286"/>
      <c r="B1762" s="289"/>
      <c r="C1762" s="290"/>
      <c r="D1762" s="292"/>
      <c r="E1762" s="173" t="s">
        <v>1052</v>
      </c>
    </row>
    <row r="1763" spans="1:5" x14ac:dyDescent="0.25">
      <c r="A1763" s="293" t="s">
        <v>1923</v>
      </c>
      <c r="B1763" s="295" t="s">
        <v>1920</v>
      </c>
      <c r="C1763" s="296"/>
      <c r="D1763" s="299" t="s">
        <v>44</v>
      </c>
      <c r="E1763" s="170" t="s">
        <v>1051</v>
      </c>
    </row>
    <row r="1764" spans="1:5" x14ac:dyDescent="0.25">
      <c r="A1764" s="294"/>
      <c r="B1764" s="297"/>
      <c r="C1764" s="298"/>
      <c r="D1764" s="300"/>
      <c r="E1764" s="171" t="s">
        <v>1052</v>
      </c>
    </row>
    <row r="1765" spans="1:5" x14ac:dyDescent="0.25">
      <c r="A1765" s="285" t="s">
        <v>1924</v>
      </c>
      <c r="B1765" s="287" t="s">
        <v>1925</v>
      </c>
      <c r="C1765" s="288"/>
      <c r="D1765" s="291" t="s">
        <v>44</v>
      </c>
      <c r="E1765" s="172" t="s">
        <v>1051</v>
      </c>
    </row>
    <row r="1766" spans="1:5" x14ac:dyDescent="0.25">
      <c r="A1766" s="286"/>
      <c r="B1766" s="289"/>
      <c r="C1766" s="290"/>
      <c r="D1766" s="292"/>
      <c r="E1766" s="173" t="s">
        <v>1052</v>
      </c>
    </row>
    <row r="1767" spans="1:5" x14ac:dyDescent="0.25">
      <c r="A1767" s="293" t="s">
        <v>1926</v>
      </c>
      <c r="B1767" s="295" t="s">
        <v>1925</v>
      </c>
      <c r="C1767" s="296"/>
      <c r="D1767" s="299" t="s">
        <v>44</v>
      </c>
      <c r="E1767" s="170" t="s">
        <v>1051</v>
      </c>
    </row>
    <row r="1768" spans="1:5" x14ac:dyDescent="0.25">
      <c r="A1768" s="294"/>
      <c r="B1768" s="297"/>
      <c r="C1768" s="298"/>
      <c r="D1768" s="300"/>
      <c r="E1768" s="171" t="s">
        <v>1052</v>
      </c>
    </row>
    <row r="1769" spans="1:5" x14ac:dyDescent="0.25">
      <c r="A1769" s="285" t="s">
        <v>1927</v>
      </c>
      <c r="B1769" s="287" t="s">
        <v>1925</v>
      </c>
      <c r="C1769" s="288"/>
      <c r="D1769" s="291" t="s">
        <v>44</v>
      </c>
      <c r="E1769" s="172" t="s">
        <v>1051</v>
      </c>
    </row>
    <row r="1770" spans="1:5" x14ac:dyDescent="0.25">
      <c r="A1770" s="286"/>
      <c r="B1770" s="289"/>
      <c r="C1770" s="290"/>
      <c r="D1770" s="292"/>
      <c r="E1770" s="173" t="s">
        <v>1052</v>
      </c>
    </row>
    <row r="1771" spans="1:5" x14ac:dyDescent="0.25">
      <c r="A1771" s="293" t="s">
        <v>1928</v>
      </c>
      <c r="B1771" s="295" t="s">
        <v>1925</v>
      </c>
      <c r="C1771" s="296"/>
      <c r="D1771" s="299" t="s">
        <v>44</v>
      </c>
      <c r="E1771" s="170" t="s">
        <v>1051</v>
      </c>
    </row>
    <row r="1772" spans="1:5" x14ac:dyDescent="0.25">
      <c r="A1772" s="294"/>
      <c r="B1772" s="297"/>
      <c r="C1772" s="298"/>
      <c r="D1772" s="300"/>
      <c r="E1772" s="171" t="s">
        <v>1052</v>
      </c>
    </row>
    <row r="1773" spans="1:5" x14ac:dyDescent="0.25">
      <c r="A1773" s="285" t="s">
        <v>1929</v>
      </c>
      <c r="B1773" s="287" t="s">
        <v>1925</v>
      </c>
      <c r="C1773" s="288"/>
      <c r="D1773" s="291" t="s">
        <v>44</v>
      </c>
      <c r="E1773" s="172" t="s">
        <v>1051</v>
      </c>
    </row>
    <row r="1774" spans="1:5" x14ac:dyDescent="0.25">
      <c r="A1774" s="286"/>
      <c r="B1774" s="289"/>
      <c r="C1774" s="290"/>
      <c r="D1774" s="292"/>
      <c r="E1774" s="173" t="s">
        <v>1052</v>
      </c>
    </row>
    <row r="1775" spans="1:5" x14ac:dyDescent="0.25">
      <c r="A1775" s="293" t="s">
        <v>1930</v>
      </c>
      <c r="B1775" s="295" t="s">
        <v>1925</v>
      </c>
      <c r="C1775" s="296"/>
      <c r="D1775" s="299" t="s">
        <v>44</v>
      </c>
      <c r="E1775" s="170" t="s">
        <v>1051</v>
      </c>
    </row>
    <row r="1776" spans="1:5" x14ac:dyDescent="0.25">
      <c r="A1776" s="294"/>
      <c r="B1776" s="297"/>
      <c r="C1776" s="298"/>
      <c r="D1776" s="300"/>
      <c r="E1776" s="171" t="s">
        <v>1052</v>
      </c>
    </row>
    <row r="1777" spans="1:5" x14ac:dyDescent="0.25">
      <c r="A1777" s="285" t="s">
        <v>1931</v>
      </c>
      <c r="B1777" s="287" t="s">
        <v>1925</v>
      </c>
      <c r="C1777" s="288"/>
      <c r="D1777" s="291" t="s">
        <v>44</v>
      </c>
      <c r="E1777" s="172" t="s">
        <v>1051</v>
      </c>
    </row>
    <row r="1778" spans="1:5" x14ac:dyDescent="0.25">
      <c r="A1778" s="286"/>
      <c r="B1778" s="289"/>
      <c r="C1778" s="290"/>
      <c r="D1778" s="292"/>
      <c r="E1778" s="173" t="s">
        <v>1052</v>
      </c>
    </row>
    <row r="1779" spans="1:5" x14ac:dyDescent="0.25">
      <c r="A1779" s="293" t="s">
        <v>1932</v>
      </c>
      <c r="B1779" s="295" t="s">
        <v>1925</v>
      </c>
      <c r="C1779" s="296"/>
      <c r="D1779" s="299" t="s">
        <v>44</v>
      </c>
      <c r="E1779" s="170" t="s">
        <v>1051</v>
      </c>
    </row>
    <row r="1780" spans="1:5" x14ac:dyDescent="0.25">
      <c r="A1780" s="294"/>
      <c r="B1780" s="297"/>
      <c r="C1780" s="298"/>
      <c r="D1780" s="300"/>
      <c r="E1780" s="171" t="s">
        <v>1052</v>
      </c>
    </row>
    <row r="1781" spans="1:5" x14ac:dyDescent="0.25">
      <c r="A1781" s="285" t="s">
        <v>1933</v>
      </c>
      <c r="B1781" s="287" t="s">
        <v>1925</v>
      </c>
      <c r="C1781" s="288"/>
      <c r="D1781" s="291" t="s">
        <v>44</v>
      </c>
      <c r="E1781" s="172" t="s">
        <v>1051</v>
      </c>
    </row>
    <row r="1782" spans="1:5" x14ac:dyDescent="0.25">
      <c r="A1782" s="286"/>
      <c r="B1782" s="289"/>
      <c r="C1782" s="290"/>
      <c r="D1782" s="292"/>
      <c r="E1782" s="173" t="s">
        <v>1052</v>
      </c>
    </row>
    <row r="1783" spans="1:5" x14ac:dyDescent="0.25">
      <c r="A1783" s="293" t="s">
        <v>1934</v>
      </c>
      <c r="B1783" s="295" t="s">
        <v>1935</v>
      </c>
      <c r="C1783" s="296"/>
      <c r="D1783" s="299" t="s">
        <v>44</v>
      </c>
      <c r="E1783" s="170" t="s">
        <v>1051</v>
      </c>
    </row>
    <row r="1784" spans="1:5" x14ac:dyDescent="0.25">
      <c r="A1784" s="294"/>
      <c r="B1784" s="297"/>
      <c r="C1784" s="298"/>
      <c r="D1784" s="300"/>
      <c r="E1784" s="171" t="s">
        <v>1052</v>
      </c>
    </row>
    <row r="1785" spans="1:5" x14ac:dyDescent="0.25">
      <c r="A1785" s="285" t="s">
        <v>1936</v>
      </c>
      <c r="B1785" s="287" t="s">
        <v>1935</v>
      </c>
      <c r="C1785" s="288"/>
      <c r="D1785" s="291" t="s">
        <v>44</v>
      </c>
      <c r="E1785" s="172" t="s">
        <v>1051</v>
      </c>
    </row>
    <row r="1786" spans="1:5" x14ac:dyDescent="0.25">
      <c r="A1786" s="286"/>
      <c r="B1786" s="289"/>
      <c r="C1786" s="290"/>
      <c r="D1786" s="292"/>
      <c r="E1786" s="173" t="s">
        <v>1052</v>
      </c>
    </row>
    <row r="1787" spans="1:5" x14ac:dyDescent="0.25">
      <c r="A1787" s="293" t="s">
        <v>1937</v>
      </c>
      <c r="B1787" s="295" t="s">
        <v>1935</v>
      </c>
      <c r="C1787" s="296"/>
      <c r="D1787" s="299" t="s">
        <v>44</v>
      </c>
      <c r="E1787" s="170" t="s">
        <v>1051</v>
      </c>
    </row>
    <row r="1788" spans="1:5" x14ac:dyDescent="0.25">
      <c r="A1788" s="294"/>
      <c r="B1788" s="297"/>
      <c r="C1788" s="298"/>
      <c r="D1788" s="300"/>
      <c r="E1788" s="171" t="s">
        <v>1052</v>
      </c>
    </row>
    <row r="1789" spans="1:5" x14ac:dyDescent="0.25">
      <c r="A1789" s="285" t="s">
        <v>1938</v>
      </c>
      <c r="B1789" s="287" t="s">
        <v>1935</v>
      </c>
      <c r="C1789" s="288"/>
      <c r="D1789" s="291" t="s">
        <v>44</v>
      </c>
      <c r="E1789" s="172" t="s">
        <v>1051</v>
      </c>
    </row>
    <row r="1790" spans="1:5" x14ac:dyDescent="0.25">
      <c r="A1790" s="286"/>
      <c r="B1790" s="289"/>
      <c r="C1790" s="290"/>
      <c r="D1790" s="292"/>
      <c r="E1790" s="173" t="s">
        <v>1052</v>
      </c>
    </row>
    <row r="1791" spans="1:5" x14ac:dyDescent="0.25">
      <c r="A1791" s="293" t="s">
        <v>1939</v>
      </c>
      <c r="B1791" s="295" t="s">
        <v>1935</v>
      </c>
      <c r="C1791" s="296"/>
      <c r="D1791" s="299" t="s">
        <v>44</v>
      </c>
      <c r="E1791" s="170" t="s">
        <v>1051</v>
      </c>
    </row>
    <row r="1792" spans="1:5" x14ac:dyDescent="0.25">
      <c r="A1792" s="294"/>
      <c r="B1792" s="297"/>
      <c r="C1792" s="298"/>
      <c r="D1792" s="300"/>
      <c r="E1792" s="171" t="s">
        <v>1052</v>
      </c>
    </row>
    <row r="1793" spans="1:5" x14ac:dyDescent="0.25">
      <c r="A1793" s="285" t="s">
        <v>1940</v>
      </c>
      <c r="B1793" s="287" t="s">
        <v>1935</v>
      </c>
      <c r="C1793" s="288"/>
      <c r="D1793" s="291" t="s">
        <v>44</v>
      </c>
      <c r="E1793" s="172" t="s">
        <v>1051</v>
      </c>
    </row>
    <row r="1794" spans="1:5" x14ac:dyDescent="0.25">
      <c r="A1794" s="286"/>
      <c r="B1794" s="289"/>
      <c r="C1794" s="290"/>
      <c r="D1794" s="292"/>
      <c r="E1794" s="173" t="s">
        <v>1052</v>
      </c>
    </row>
    <row r="1795" spans="1:5" x14ac:dyDescent="0.25">
      <c r="A1795" s="293" t="s">
        <v>1941</v>
      </c>
      <c r="B1795" s="295" t="s">
        <v>1935</v>
      </c>
      <c r="C1795" s="296"/>
      <c r="D1795" s="299" t="s">
        <v>44</v>
      </c>
      <c r="E1795" s="170" t="s">
        <v>1051</v>
      </c>
    </row>
    <row r="1796" spans="1:5" x14ac:dyDescent="0.25">
      <c r="A1796" s="294"/>
      <c r="B1796" s="297"/>
      <c r="C1796" s="298"/>
      <c r="D1796" s="300"/>
      <c r="E1796" s="171" t="s">
        <v>1052</v>
      </c>
    </row>
    <row r="1797" spans="1:5" x14ac:dyDescent="0.25">
      <c r="A1797" s="285" t="s">
        <v>1942</v>
      </c>
      <c r="B1797" s="287" t="s">
        <v>1935</v>
      </c>
      <c r="C1797" s="288"/>
      <c r="D1797" s="291" t="s">
        <v>44</v>
      </c>
      <c r="E1797" s="172" t="s">
        <v>1051</v>
      </c>
    </row>
    <row r="1798" spans="1:5" x14ac:dyDescent="0.25">
      <c r="A1798" s="286"/>
      <c r="B1798" s="289"/>
      <c r="C1798" s="290"/>
      <c r="D1798" s="292"/>
      <c r="E1798" s="173" t="s">
        <v>1052</v>
      </c>
    </row>
    <row r="1799" spans="1:5" x14ac:dyDescent="0.25">
      <c r="A1799" s="293" t="s">
        <v>1943</v>
      </c>
      <c r="B1799" s="295" t="s">
        <v>1944</v>
      </c>
      <c r="C1799" s="296"/>
      <c r="D1799" s="299" t="s">
        <v>44</v>
      </c>
      <c r="E1799" s="170" t="s">
        <v>1051</v>
      </c>
    </row>
    <row r="1800" spans="1:5" x14ac:dyDescent="0.25">
      <c r="A1800" s="294"/>
      <c r="B1800" s="297"/>
      <c r="C1800" s="298"/>
      <c r="D1800" s="300"/>
      <c r="E1800" s="171" t="s">
        <v>1052</v>
      </c>
    </row>
    <row r="1801" spans="1:5" x14ac:dyDescent="0.25">
      <c r="A1801" s="285" t="s">
        <v>1945</v>
      </c>
      <c r="B1801" s="287" t="s">
        <v>1944</v>
      </c>
      <c r="C1801" s="288"/>
      <c r="D1801" s="291" t="s">
        <v>44</v>
      </c>
      <c r="E1801" s="172" t="s">
        <v>1051</v>
      </c>
    </row>
    <row r="1802" spans="1:5" x14ac:dyDescent="0.25">
      <c r="A1802" s="286"/>
      <c r="B1802" s="289"/>
      <c r="C1802" s="290"/>
      <c r="D1802" s="292"/>
      <c r="E1802" s="173" t="s">
        <v>1052</v>
      </c>
    </row>
    <row r="1803" spans="1:5" x14ac:dyDescent="0.25">
      <c r="A1803" s="293" t="s">
        <v>1946</v>
      </c>
      <c r="B1803" s="295" t="s">
        <v>1944</v>
      </c>
      <c r="C1803" s="296"/>
      <c r="D1803" s="299" t="s">
        <v>44</v>
      </c>
      <c r="E1803" s="170" t="s">
        <v>1051</v>
      </c>
    </row>
    <row r="1804" spans="1:5" x14ac:dyDescent="0.25">
      <c r="A1804" s="294"/>
      <c r="B1804" s="297"/>
      <c r="C1804" s="298"/>
      <c r="D1804" s="300"/>
      <c r="E1804" s="171" t="s">
        <v>1052</v>
      </c>
    </row>
    <row r="1805" spans="1:5" x14ac:dyDescent="0.25">
      <c r="A1805" s="285" t="s">
        <v>1947</v>
      </c>
      <c r="B1805" s="287" t="s">
        <v>1944</v>
      </c>
      <c r="C1805" s="288"/>
      <c r="D1805" s="291" t="s">
        <v>44</v>
      </c>
      <c r="E1805" s="172" t="s">
        <v>1051</v>
      </c>
    </row>
    <row r="1806" spans="1:5" x14ac:dyDescent="0.25">
      <c r="A1806" s="286"/>
      <c r="B1806" s="289"/>
      <c r="C1806" s="290"/>
      <c r="D1806" s="292"/>
      <c r="E1806" s="173" t="s">
        <v>1052</v>
      </c>
    </row>
    <row r="1807" spans="1:5" x14ac:dyDescent="0.25">
      <c r="A1807" s="293" t="s">
        <v>1948</v>
      </c>
      <c r="B1807" s="295" t="s">
        <v>1944</v>
      </c>
      <c r="C1807" s="296"/>
      <c r="D1807" s="299" t="s">
        <v>44</v>
      </c>
      <c r="E1807" s="170" t="s">
        <v>1051</v>
      </c>
    </row>
    <row r="1808" spans="1:5" x14ac:dyDescent="0.25">
      <c r="A1808" s="294"/>
      <c r="B1808" s="297"/>
      <c r="C1808" s="298"/>
      <c r="D1808" s="300"/>
      <c r="E1808" s="171" t="s">
        <v>1052</v>
      </c>
    </row>
    <row r="1809" spans="1:5" x14ac:dyDescent="0.25">
      <c r="A1809" s="285" t="s">
        <v>1949</v>
      </c>
      <c r="B1809" s="287" t="s">
        <v>1944</v>
      </c>
      <c r="C1809" s="288"/>
      <c r="D1809" s="291" t="s">
        <v>44</v>
      </c>
      <c r="E1809" s="172" t="s">
        <v>1051</v>
      </c>
    </row>
    <row r="1810" spans="1:5" x14ac:dyDescent="0.25">
      <c r="A1810" s="286"/>
      <c r="B1810" s="289"/>
      <c r="C1810" s="290"/>
      <c r="D1810" s="292"/>
      <c r="E1810" s="173" t="s">
        <v>1052</v>
      </c>
    </row>
    <row r="1811" spans="1:5" x14ac:dyDescent="0.25">
      <c r="A1811" s="293" t="s">
        <v>1950</v>
      </c>
      <c r="B1811" s="295" t="s">
        <v>1944</v>
      </c>
      <c r="C1811" s="296"/>
      <c r="D1811" s="299" t="s">
        <v>44</v>
      </c>
      <c r="E1811" s="170" t="s">
        <v>1051</v>
      </c>
    </row>
    <row r="1812" spans="1:5" x14ac:dyDescent="0.25">
      <c r="A1812" s="294"/>
      <c r="B1812" s="297"/>
      <c r="C1812" s="298"/>
      <c r="D1812" s="300"/>
      <c r="E1812" s="171" t="s">
        <v>1052</v>
      </c>
    </row>
    <row r="1813" spans="1:5" x14ac:dyDescent="0.25">
      <c r="A1813" s="285" t="s">
        <v>1951</v>
      </c>
      <c r="B1813" s="287" t="s">
        <v>1944</v>
      </c>
      <c r="C1813" s="288"/>
      <c r="D1813" s="291" t="s">
        <v>44</v>
      </c>
      <c r="E1813" s="172" t="s">
        <v>1051</v>
      </c>
    </row>
    <row r="1814" spans="1:5" x14ac:dyDescent="0.25">
      <c r="A1814" s="286"/>
      <c r="B1814" s="289"/>
      <c r="C1814" s="290"/>
      <c r="D1814" s="292"/>
      <c r="E1814" s="173" t="s">
        <v>1052</v>
      </c>
    </row>
    <row r="1815" spans="1:5" x14ac:dyDescent="0.25">
      <c r="A1815" s="293" t="s">
        <v>1952</v>
      </c>
      <c r="B1815" s="295" t="s">
        <v>1944</v>
      </c>
      <c r="C1815" s="296"/>
      <c r="D1815" s="299" t="s">
        <v>44</v>
      </c>
      <c r="E1815" s="170" t="s">
        <v>1051</v>
      </c>
    </row>
    <row r="1816" spans="1:5" x14ac:dyDescent="0.25">
      <c r="A1816" s="294"/>
      <c r="B1816" s="297"/>
      <c r="C1816" s="298"/>
      <c r="D1816" s="300"/>
      <c r="E1816" s="171" t="s">
        <v>1052</v>
      </c>
    </row>
    <row r="1817" spans="1:5" x14ac:dyDescent="0.25">
      <c r="A1817" s="285" t="s">
        <v>1953</v>
      </c>
      <c r="B1817" s="287" t="s">
        <v>1944</v>
      </c>
      <c r="C1817" s="288"/>
      <c r="D1817" s="291" t="s">
        <v>44</v>
      </c>
      <c r="E1817" s="172" t="s">
        <v>1051</v>
      </c>
    </row>
    <row r="1818" spans="1:5" x14ac:dyDescent="0.25">
      <c r="A1818" s="286"/>
      <c r="B1818" s="289"/>
      <c r="C1818" s="290"/>
      <c r="D1818" s="292"/>
      <c r="E1818" s="173" t="s">
        <v>1052</v>
      </c>
    </row>
    <row r="1819" spans="1:5" x14ac:dyDescent="0.25">
      <c r="A1819" s="293" t="s">
        <v>1954</v>
      </c>
      <c r="B1819" s="295" t="s">
        <v>1944</v>
      </c>
      <c r="C1819" s="296"/>
      <c r="D1819" s="299" t="s">
        <v>44</v>
      </c>
      <c r="E1819" s="170" t="s">
        <v>1051</v>
      </c>
    </row>
    <row r="1820" spans="1:5" x14ac:dyDescent="0.25">
      <c r="A1820" s="294"/>
      <c r="B1820" s="297"/>
      <c r="C1820" s="298"/>
      <c r="D1820" s="300"/>
      <c r="E1820" s="171" t="s">
        <v>1052</v>
      </c>
    </row>
    <row r="1821" spans="1:5" x14ac:dyDescent="0.25">
      <c r="A1821" s="285" t="s">
        <v>1955</v>
      </c>
      <c r="B1821" s="287" t="s">
        <v>1944</v>
      </c>
      <c r="C1821" s="288"/>
      <c r="D1821" s="291" t="s">
        <v>44</v>
      </c>
      <c r="E1821" s="172" t="s">
        <v>1051</v>
      </c>
    </row>
    <row r="1822" spans="1:5" x14ac:dyDescent="0.25">
      <c r="A1822" s="286"/>
      <c r="B1822" s="289"/>
      <c r="C1822" s="290"/>
      <c r="D1822" s="292"/>
      <c r="E1822" s="173" t="s">
        <v>1052</v>
      </c>
    </row>
    <row r="1823" spans="1:5" x14ac:dyDescent="0.25">
      <c r="A1823" s="293" t="s">
        <v>1956</v>
      </c>
      <c r="B1823" s="295" t="s">
        <v>1944</v>
      </c>
      <c r="C1823" s="296"/>
      <c r="D1823" s="299" t="s">
        <v>44</v>
      </c>
      <c r="E1823" s="170" t="s">
        <v>1051</v>
      </c>
    </row>
    <row r="1824" spans="1:5" x14ac:dyDescent="0.25">
      <c r="A1824" s="294"/>
      <c r="B1824" s="297"/>
      <c r="C1824" s="298"/>
      <c r="D1824" s="300"/>
      <c r="E1824" s="171" t="s">
        <v>1052</v>
      </c>
    </row>
    <row r="1825" spans="1:5" x14ac:dyDescent="0.25">
      <c r="A1825" s="285" t="s">
        <v>1957</v>
      </c>
      <c r="B1825" s="287" t="s">
        <v>1944</v>
      </c>
      <c r="C1825" s="288"/>
      <c r="D1825" s="291" t="s">
        <v>44</v>
      </c>
      <c r="E1825" s="172" t="s">
        <v>1051</v>
      </c>
    </row>
    <row r="1826" spans="1:5" x14ac:dyDescent="0.25">
      <c r="A1826" s="286"/>
      <c r="B1826" s="289"/>
      <c r="C1826" s="290"/>
      <c r="D1826" s="292"/>
      <c r="E1826" s="173" t="s">
        <v>1052</v>
      </c>
    </row>
    <row r="1827" spans="1:5" x14ac:dyDescent="0.25">
      <c r="A1827" s="293" t="s">
        <v>1958</v>
      </c>
      <c r="B1827" s="295" t="s">
        <v>1944</v>
      </c>
      <c r="C1827" s="296"/>
      <c r="D1827" s="299" t="s">
        <v>44</v>
      </c>
      <c r="E1827" s="170" t="s">
        <v>1051</v>
      </c>
    </row>
    <row r="1828" spans="1:5" x14ac:dyDescent="0.25">
      <c r="A1828" s="294"/>
      <c r="B1828" s="297"/>
      <c r="C1828" s="298"/>
      <c r="D1828" s="300"/>
      <c r="E1828" s="171" t="s">
        <v>1052</v>
      </c>
    </row>
    <row r="1829" spans="1:5" x14ac:dyDescent="0.25">
      <c r="A1829" s="285" t="s">
        <v>1959</v>
      </c>
      <c r="B1829" s="287" t="s">
        <v>1960</v>
      </c>
      <c r="C1829" s="288"/>
      <c r="D1829" s="291" t="s">
        <v>44</v>
      </c>
      <c r="E1829" s="172" t="s">
        <v>1051</v>
      </c>
    </row>
    <row r="1830" spans="1:5" x14ac:dyDescent="0.25">
      <c r="A1830" s="286"/>
      <c r="B1830" s="289"/>
      <c r="C1830" s="290"/>
      <c r="D1830" s="292"/>
      <c r="E1830" s="173" t="s">
        <v>1052</v>
      </c>
    </row>
    <row r="1831" spans="1:5" x14ac:dyDescent="0.25">
      <c r="A1831" s="293" t="s">
        <v>1961</v>
      </c>
      <c r="B1831" s="295" t="s">
        <v>1960</v>
      </c>
      <c r="C1831" s="296"/>
      <c r="D1831" s="299" t="s">
        <v>44</v>
      </c>
      <c r="E1831" s="170" t="s">
        <v>1051</v>
      </c>
    </row>
    <row r="1832" spans="1:5" x14ac:dyDescent="0.25">
      <c r="A1832" s="294"/>
      <c r="B1832" s="297"/>
      <c r="C1832" s="298"/>
      <c r="D1832" s="300"/>
      <c r="E1832" s="171" t="s">
        <v>1052</v>
      </c>
    </row>
    <row r="1833" spans="1:5" x14ac:dyDescent="0.25">
      <c r="A1833" s="285" t="s">
        <v>1962</v>
      </c>
      <c r="B1833" s="287" t="s">
        <v>1960</v>
      </c>
      <c r="C1833" s="288"/>
      <c r="D1833" s="291" t="s">
        <v>44</v>
      </c>
      <c r="E1833" s="172" t="s">
        <v>1051</v>
      </c>
    </row>
    <row r="1834" spans="1:5" x14ac:dyDescent="0.25">
      <c r="A1834" s="286"/>
      <c r="B1834" s="289"/>
      <c r="C1834" s="290"/>
      <c r="D1834" s="292"/>
      <c r="E1834" s="173" t="s">
        <v>1052</v>
      </c>
    </row>
    <row r="1835" spans="1:5" x14ac:dyDescent="0.25">
      <c r="A1835" s="293" t="s">
        <v>1963</v>
      </c>
      <c r="B1835" s="295" t="s">
        <v>1960</v>
      </c>
      <c r="C1835" s="296"/>
      <c r="D1835" s="299" t="s">
        <v>44</v>
      </c>
      <c r="E1835" s="170" t="s">
        <v>1051</v>
      </c>
    </row>
    <row r="1836" spans="1:5" x14ac:dyDescent="0.25">
      <c r="A1836" s="294"/>
      <c r="B1836" s="297"/>
      <c r="C1836" s="298"/>
      <c r="D1836" s="300"/>
      <c r="E1836" s="171" t="s">
        <v>1052</v>
      </c>
    </row>
    <row r="1837" spans="1:5" x14ac:dyDescent="0.25">
      <c r="A1837" s="285" t="s">
        <v>1964</v>
      </c>
      <c r="B1837" s="287" t="s">
        <v>1960</v>
      </c>
      <c r="C1837" s="288"/>
      <c r="D1837" s="291" t="s">
        <v>44</v>
      </c>
      <c r="E1837" s="172" t="s">
        <v>1051</v>
      </c>
    </row>
    <row r="1838" spans="1:5" x14ac:dyDescent="0.25">
      <c r="A1838" s="286"/>
      <c r="B1838" s="289"/>
      <c r="C1838" s="290"/>
      <c r="D1838" s="292"/>
      <c r="E1838" s="173" t="s">
        <v>1052</v>
      </c>
    </row>
    <row r="1839" spans="1:5" x14ac:dyDescent="0.25">
      <c r="A1839" s="293" t="s">
        <v>1965</v>
      </c>
      <c r="B1839" s="295" t="s">
        <v>1960</v>
      </c>
      <c r="C1839" s="296"/>
      <c r="D1839" s="299" t="s">
        <v>44</v>
      </c>
      <c r="E1839" s="170" t="s">
        <v>1051</v>
      </c>
    </row>
    <row r="1840" spans="1:5" x14ac:dyDescent="0.25">
      <c r="A1840" s="294"/>
      <c r="B1840" s="297"/>
      <c r="C1840" s="298"/>
      <c r="D1840" s="300"/>
      <c r="E1840" s="171" t="s">
        <v>1052</v>
      </c>
    </row>
    <row r="1841" spans="1:5" x14ac:dyDescent="0.25">
      <c r="A1841" s="285" t="s">
        <v>1966</v>
      </c>
      <c r="B1841" s="287" t="s">
        <v>1960</v>
      </c>
      <c r="C1841" s="288"/>
      <c r="D1841" s="291" t="s">
        <v>44</v>
      </c>
      <c r="E1841" s="172" t="s">
        <v>1051</v>
      </c>
    </row>
    <row r="1842" spans="1:5" x14ac:dyDescent="0.25">
      <c r="A1842" s="286"/>
      <c r="B1842" s="289"/>
      <c r="C1842" s="290"/>
      <c r="D1842" s="292"/>
      <c r="E1842" s="173" t="s">
        <v>1052</v>
      </c>
    </row>
    <row r="1843" spans="1:5" x14ac:dyDescent="0.25">
      <c r="A1843" s="293" t="s">
        <v>1967</v>
      </c>
      <c r="B1843" s="295" t="s">
        <v>1960</v>
      </c>
      <c r="C1843" s="296"/>
      <c r="D1843" s="299" t="s">
        <v>44</v>
      </c>
      <c r="E1843" s="170" t="s">
        <v>1051</v>
      </c>
    </row>
    <row r="1844" spans="1:5" x14ac:dyDescent="0.25">
      <c r="A1844" s="294"/>
      <c r="B1844" s="297"/>
      <c r="C1844" s="298"/>
      <c r="D1844" s="300"/>
      <c r="E1844" s="171" t="s">
        <v>1052</v>
      </c>
    </row>
    <row r="1845" spans="1:5" x14ac:dyDescent="0.25">
      <c r="A1845" s="285" t="s">
        <v>1968</v>
      </c>
      <c r="B1845" s="287" t="s">
        <v>1960</v>
      </c>
      <c r="C1845" s="288"/>
      <c r="D1845" s="291" t="s">
        <v>44</v>
      </c>
      <c r="E1845" s="172" t="s">
        <v>1051</v>
      </c>
    </row>
    <row r="1846" spans="1:5" x14ac:dyDescent="0.25">
      <c r="A1846" s="286"/>
      <c r="B1846" s="289"/>
      <c r="C1846" s="290"/>
      <c r="D1846" s="292"/>
      <c r="E1846" s="173" t="s">
        <v>1052</v>
      </c>
    </row>
    <row r="1847" spans="1:5" x14ac:dyDescent="0.25">
      <c r="A1847" s="293" t="s">
        <v>1969</v>
      </c>
      <c r="B1847" s="295" t="s">
        <v>1960</v>
      </c>
      <c r="C1847" s="296"/>
      <c r="D1847" s="299" t="s">
        <v>44</v>
      </c>
      <c r="E1847" s="170" t="s">
        <v>1051</v>
      </c>
    </row>
    <row r="1848" spans="1:5" x14ac:dyDescent="0.25">
      <c r="A1848" s="294"/>
      <c r="B1848" s="297"/>
      <c r="C1848" s="298"/>
      <c r="D1848" s="300"/>
      <c r="E1848" s="171" t="s">
        <v>1052</v>
      </c>
    </row>
    <row r="1849" spans="1:5" x14ac:dyDescent="0.25">
      <c r="A1849" s="285" t="s">
        <v>1970</v>
      </c>
      <c r="B1849" s="287" t="s">
        <v>1960</v>
      </c>
      <c r="C1849" s="288"/>
      <c r="D1849" s="291" t="s">
        <v>44</v>
      </c>
      <c r="E1849" s="172" t="s">
        <v>1051</v>
      </c>
    </row>
    <row r="1850" spans="1:5" x14ac:dyDescent="0.25">
      <c r="A1850" s="286"/>
      <c r="B1850" s="289"/>
      <c r="C1850" s="290"/>
      <c r="D1850" s="292"/>
      <c r="E1850" s="173" t="s">
        <v>1052</v>
      </c>
    </row>
    <row r="1851" spans="1:5" x14ac:dyDescent="0.25">
      <c r="A1851" s="293" t="s">
        <v>1971</v>
      </c>
      <c r="B1851" s="295" t="s">
        <v>1960</v>
      </c>
      <c r="C1851" s="296"/>
      <c r="D1851" s="299" t="s">
        <v>44</v>
      </c>
      <c r="E1851" s="170" t="s">
        <v>1051</v>
      </c>
    </row>
    <row r="1852" spans="1:5" x14ac:dyDescent="0.25">
      <c r="A1852" s="294"/>
      <c r="B1852" s="297"/>
      <c r="C1852" s="298"/>
      <c r="D1852" s="300"/>
      <c r="E1852" s="171" t="s">
        <v>1052</v>
      </c>
    </row>
    <row r="1853" spans="1:5" x14ac:dyDescent="0.25">
      <c r="A1853" s="285" t="s">
        <v>1972</v>
      </c>
      <c r="B1853" s="287" t="s">
        <v>1960</v>
      </c>
      <c r="C1853" s="288"/>
      <c r="D1853" s="291" t="s">
        <v>44</v>
      </c>
      <c r="E1853" s="172" t="s">
        <v>1051</v>
      </c>
    </row>
    <row r="1854" spans="1:5" x14ac:dyDescent="0.25">
      <c r="A1854" s="286"/>
      <c r="B1854" s="289"/>
      <c r="C1854" s="290"/>
      <c r="D1854" s="292"/>
      <c r="E1854" s="173" t="s">
        <v>1052</v>
      </c>
    </row>
    <row r="1855" spans="1:5" x14ac:dyDescent="0.25">
      <c r="A1855" s="293" t="s">
        <v>1973</v>
      </c>
      <c r="B1855" s="295" t="s">
        <v>1960</v>
      </c>
      <c r="C1855" s="296"/>
      <c r="D1855" s="299" t="s">
        <v>44</v>
      </c>
      <c r="E1855" s="170" t="s">
        <v>1051</v>
      </c>
    </row>
    <row r="1856" spans="1:5" x14ac:dyDescent="0.25">
      <c r="A1856" s="294"/>
      <c r="B1856" s="297"/>
      <c r="C1856" s="298"/>
      <c r="D1856" s="300"/>
      <c r="E1856" s="171" t="s">
        <v>1052</v>
      </c>
    </row>
    <row r="1857" spans="1:5" x14ac:dyDescent="0.25">
      <c r="A1857" s="285" t="s">
        <v>1974</v>
      </c>
      <c r="B1857" s="287" t="s">
        <v>1960</v>
      </c>
      <c r="C1857" s="288"/>
      <c r="D1857" s="291" t="s">
        <v>44</v>
      </c>
      <c r="E1857" s="172" t="s">
        <v>1051</v>
      </c>
    </row>
    <row r="1858" spans="1:5" x14ac:dyDescent="0.25">
      <c r="A1858" s="286"/>
      <c r="B1858" s="289"/>
      <c r="C1858" s="290"/>
      <c r="D1858" s="292"/>
      <c r="E1858" s="173" t="s">
        <v>1052</v>
      </c>
    </row>
    <row r="1859" spans="1:5" x14ac:dyDescent="0.25">
      <c r="A1859" s="293" t="s">
        <v>1975</v>
      </c>
      <c r="B1859" s="295" t="s">
        <v>1960</v>
      </c>
      <c r="C1859" s="296"/>
      <c r="D1859" s="299" t="s">
        <v>44</v>
      </c>
      <c r="E1859" s="170" t="s">
        <v>1051</v>
      </c>
    </row>
    <row r="1860" spans="1:5" x14ac:dyDescent="0.25">
      <c r="A1860" s="294"/>
      <c r="B1860" s="297"/>
      <c r="C1860" s="298"/>
      <c r="D1860" s="300"/>
      <c r="E1860" s="171" t="s">
        <v>1052</v>
      </c>
    </row>
    <row r="1861" spans="1:5" x14ac:dyDescent="0.25">
      <c r="A1861" s="285" t="s">
        <v>1976</v>
      </c>
      <c r="B1861" s="287" t="s">
        <v>1960</v>
      </c>
      <c r="C1861" s="288"/>
      <c r="D1861" s="291" t="s">
        <v>44</v>
      </c>
      <c r="E1861" s="172" t="s">
        <v>1051</v>
      </c>
    </row>
    <row r="1862" spans="1:5" x14ac:dyDescent="0.25">
      <c r="A1862" s="286"/>
      <c r="B1862" s="289"/>
      <c r="C1862" s="290"/>
      <c r="D1862" s="292"/>
      <c r="E1862" s="173" t="s">
        <v>1052</v>
      </c>
    </row>
    <row r="1863" spans="1:5" x14ac:dyDescent="0.25">
      <c r="A1863" s="293" t="s">
        <v>1977</v>
      </c>
      <c r="B1863" s="295" t="s">
        <v>1978</v>
      </c>
      <c r="C1863" s="296"/>
      <c r="D1863" s="299" t="s">
        <v>44</v>
      </c>
      <c r="E1863" s="170" t="s">
        <v>1051</v>
      </c>
    </row>
    <row r="1864" spans="1:5" x14ac:dyDescent="0.25">
      <c r="A1864" s="294"/>
      <c r="B1864" s="297"/>
      <c r="C1864" s="298"/>
      <c r="D1864" s="300"/>
      <c r="E1864" s="171" t="s">
        <v>1052</v>
      </c>
    </row>
    <row r="1865" spans="1:5" x14ac:dyDescent="0.25">
      <c r="A1865" s="285" t="s">
        <v>1979</v>
      </c>
      <c r="B1865" s="287" t="s">
        <v>1978</v>
      </c>
      <c r="C1865" s="288"/>
      <c r="D1865" s="291" t="s">
        <v>44</v>
      </c>
      <c r="E1865" s="172" t="s">
        <v>1051</v>
      </c>
    </row>
    <row r="1866" spans="1:5" x14ac:dyDescent="0.25">
      <c r="A1866" s="286"/>
      <c r="B1866" s="289"/>
      <c r="C1866" s="290"/>
      <c r="D1866" s="292"/>
      <c r="E1866" s="173" t="s">
        <v>1052</v>
      </c>
    </row>
    <row r="1867" spans="1:5" x14ac:dyDescent="0.25">
      <c r="A1867" s="293" t="s">
        <v>1779</v>
      </c>
      <c r="B1867" s="295" t="s">
        <v>1978</v>
      </c>
      <c r="C1867" s="296"/>
      <c r="D1867" s="299" t="s">
        <v>44</v>
      </c>
      <c r="E1867" s="170" t="s">
        <v>1051</v>
      </c>
    </row>
    <row r="1868" spans="1:5" x14ac:dyDescent="0.25">
      <c r="A1868" s="294"/>
      <c r="B1868" s="297"/>
      <c r="C1868" s="298"/>
      <c r="D1868" s="300"/>
      <c r="E1868" s="171" t="s">
        <v>1052</v>
      </c>
    </row>
    <row r="1869" spans="1:5" x14ac:dyDescent="0.25">
      <c r="A1869" s="285" t="s">
        <v>1538</v>
      </c>
      <c r="B1869" s="287" t="s">
        <v>1978</v>
      </c>
      <c r="C1869" s="288"/>
      <c r="D1869" s="291" t="s">
        <v>44</v>
      </c>
      <c r="E1869" s="172" t="s">
        <v>1051</v>
      </c>
    </row>
    <row r="1870" spans="1:5" x14ac:dyDescent="0.25">
      <c r="A1870" s="286"/>
      <c r="B1870" s="289"/>
      <c r="C1870" s="290"/>
      <c r="D1870" s="292"/>
      <c r="E1870" s="173" t="s">
        <v>1052</v>
      </c>
    </row>
    <row r="1871" spans="1:5" x14ac:dyDescent="0.25">
      <c r="A1871" s="293" t="s">
        <v>1980</v>
      </c>
      <c r="B1871" s="295" t="s">
        <v>1978</v>
      </c>
      <c r="C1871" s="296"/>
      <c r="D1871" s="299" t="s">
        <v>44</v>
      </c>
      <c r="E1871" s="170" t="s">
        <v>1051</v>
      </c>
    </row>
    <row r="1872" spans="1:5" x14ac:dyDescent="0.25">
      <c r="A1872" s="294"/>
      <c r="B1872" s="297"/>
      <c r="C1872" s="298"/>
      <c r="D1872" s="300"/>
      <c r="E1872" s="171" t="s">
        <v>1052</v>
      </c>
    </row>
    <row r="1873" spans="1:5" x14ac:dyDescent="0.25">
      <c r="A1873" s="285" t="s">
        <v>1981</v>
      </c>
      <c r="B1873" s="287" t="s">
        <v>1978</v>
      </c>
      <c r="C1873" s="288"/>
      <c r="D1873" s="291" t="s">
        <v>44</v>
      </c>
      <c r="E1873" s="172" t="s">
        <v>1051</v>
      </c>
    </row>
    <row r="1874" spans="1:5" x14ac:dyDescent="0.25">
      <c r="A1874" s="286"/>
      <c r="B1874" s="289"/>
      <c r="C1874" s="290"/>
      <c r="D1874" s="292"/>
      <c r="E1874" s="173" t="s">
        <v>1052</v>
      </c>
    </row>
    <row r="1875" spans="1:5" x14ac:dyDescent="0.25">
      <c r="A1875" s="293" t="s">
        <v>1982</v>
      </c>
      <c r="B1875" s="295" t="s">
        <v>1978</v>
      </c>
      <c r="C1875" s="296"/>
      <c r="D1875" s="299" t="s">
        <v>44</v>
      </c>
      <c r="E1875" s="170" t="s">
        <v>1051</v>
      </c>
    </row>
    <row r="1876" spans="1:5" x14ac:dyDescent="0.25">
      <c r="A1876" s="294"/>
      <c r="B1876" s="297"/>
      <c r="C1876" s="298"/>
      <c r="D1876" s="300"/>
      <c r="E1876" s="171" t="s">
        <v>1052</v>
      </c>
    </row>
    <row r="1877" spans="1:5" x14ac:dyDescent="0.25">
      <c r="A1877" s="285" t="s">
        <v>1983</v>
      </c>
      <c r="B1877" s="287" t="s">
        <v>1984</v>
      </c>
      <c r="C1877" s="288"/>
      <c r="D1877" s="291" t="s">
        <v>44</v>
      </c>
      <c r="E1877" s="172" t="s">
        <v>1051</v>
      </c>
    </row>
    <row r="1878" spans="1:5" x14ac:dyDescent="0.25">
      <c r="A1878" s="286"/>
      <c r="B1878" s="289"/>
      <c r="C1878" s="290"/>
      <c r="D1878" s="292"/>
      <c r="E1878" s="173" t="s">
        <v>1052</v>
      </c>
    </row>
    <row r="1879" spans="1:5" x14ac:dyDescent="0.25">
      <c r="A1879" s="293" t="s">
        <v>1985</v>
      </c>
      <c r="B1879" s="295" t="s">
        <v>1984</v>
      </c>
      <c r="C1879" s="296"/>
      <c r="D1879" s="299" t="s">
        <v>44</v>
      </c>
      <c r="E1879" s="170" t="s">
        <v>1051</v>
      </c>
    </row>
    <row r="1880" spans="1:5" x14ac:dyDescent="0.25">
      <c r="A1880" s="294"/>
      <c r="B1880" s="297"/>
      <c r="C1880" s="298"/>
      <c r="D1880" s="300"/>
      <c r="E1880" s="171" t="s">
        <v>1052</v>
      </c>
    </row>
    <row r="1881" spans="1:5" x14ac:dyDescent="0.25">
      <c r="A1881" s="285" t="s">
        <v>1986</v>
      </c>
      <c r="B1881" s="287" t="s">
        <v>1984</v>
      </c>
      <c r="C1881" s="288"/>
      <c r="D1881" s="291" t="s">
        <v>44</v>
      </c>
      <c r="E1881" s="172" t="s">
        <v>1051</v>
      </c>
    </row>
    <row r="1882" spans="1:5" x14ac:dyDescent="0.25">
      <c r="A1882" s="286"/>
      <c r="B1882" s="289"/>
      <c r="C1882" s="290"/>
      <c r="D1882" s="292"/>
      <c r="E1882" s="173" t="s">
        <v>1052</v>
      </c>
    </row>
    <row r="1883" spans="1:5" x14ac:dyDescent="0.25">
      <c r="A1883" s="293" t="s">
        <v>1987</v>
      </c>
      <c r="B1883" s="295" t="s">
        <v>1984</v>
      </c>
      <c r="C1883" s="296"/>
      <c r="D1883" s="299" t="s">
        <v>44</v>
      </c>
      <c r="E1883" s="170" t="s">
        <v>1051</v>
      </c>
    </row>
    <row r="1884" spans="1:5" x14ac:dyDescent="0.25">
      <c r="A1884" s="294"/>
      <c r="B1884" s="297"/>
      <c r="C1884" s="298"/>
      <c r="D1884" s="300"/>
      <c r="E1884" s="171" t="s">
        <v>1052</v>
      </c>
    </row>
    <row r="1885" spans="1:5" x14ac:dyDescent="0.25">
      <c r="A1885" s="285" t="s">
        <v>1988</v>
      </c>
      <c r="B1885" s="287" t="s">
        <v>1984</v>
      </c>
      <c r="C1885" s="288"/>
      <c r="D1885" s="291" t="s">
        <v>44</v>
      </c>
      <c r="E1885" s="172" t="s">
        <v>1051</v>
      </c>
    </row>
    <row r="1886" spans="1:5" x14ac:dyDescent="0.25">
      <c r="A1886" s="286"/>
      <c r="B1886" s="289"/>
      <c r="C1886" s="290"/>
      <c r="D1886" s="292"/>
      <c r="E1886" s="173" t="s">
        <v>1052</v>
      </c>
    </row>
    <row r="1887" spans="1:5" x14ac:dyDescent="0.25">
      <c r="A1887" s="293" t="s">
        <v>1989</v>
      </c>
      <c r="B1887" s="295" t="s">
        <v>1984</v>
      </c>
      <c r="C1887" s="296"/>
      <c r="D1887" s="299" t="s">
        <v>44</v>
      </c>
      <c r="E1887" s="170" t="s">
        <v>1051</v>
      </c>
    </row>
    <row r="1888" spans="1:5" x14ac:dyDescent="0.25">
      <c r="A1888" s="294"/>
      <c r="B1888" s="297"/>
      <c r="C1888" s="298"/>
      <c r="D1888" s="300"/>
      <c r="E1888" s="171" t="s">
        <v>1052</v>
      </c>
    </row>
    <row r="1889" spans="1:5" x14ac:dyDescent="0.25">
      <c r="A1889" s="285" t="s">
        <v>1990</v>
      </c>
      <c r="B1889" s="287" t="s">
        <v>1984</v>
      </c>
      <c r="C1889" s="288"/>
      <c r="D1889" s="291" t="s">
        <v>44</v>
      </c>
      <c r="E1889" s="172" t="s">
        <v>1051</v>
      </c>
    </row>
    <row r="1890" spans="1:5" x14ac:dyDescent="0.25">
      <c r="A1890" s="286"/>
      <c r="B1890" s="289"/>
      <c r="C1890" s="290"/>
      <c r="D1890" s="292"/>
      <c r="E1890" s="173" t="s">
        <v>1052</v>
      </c>
    </row>
    <row r="1891" spans="1:5" x14ac:dyDescent="0.25">
      <c r="A1891" s="293" t="s">
        <v>1991</v>
      </c>
      <c r="B1891" s="295" t="s">
        <v>1984</v>
      </c>
      <c r="C1891" s="296"/>
      <c r="D1891" s="299" t="s">
        <v>44</v>
      </c>
      <c r="E1891" s="170" t="s">
        <v>1051</v>
      </c>
    </row>
    <row r="1892" spans="1:5" x14ac:dyDescent="0.25">
      <c r="A1892" s="294"/>
      <c r="B1892" s="297"/>
      <c r="C1892" s="298"/>
      <c r="D1892" s="300"/>
      <c r="E1892" s="171" t="s">
        <v>1052</v>
      </c>
    </row>
    <row r="1893" spans="1:5" x14ac:dyDescent="0.25">
      <c r="A1893" s="285" t="s">
        <v>1992</v>
      </c>
      <c r="B1893" s="287" t="s">
        <v>1984</v>
      </c>
      <c r="C1893" s="288"/>
      <c r="D1893" s="291" t="s">
        <v>44</v>
      </c>
      <c r="E1893" s="172" t="s">
        <v>1051</v>
      </c>
    </row>
    <row r="1894" spans="1:5" x14ac:dyDescent="0.25">
      <c r="A1894" s="286"/>
      <c r="B1894" s="289"/>
      <c r="C1894" s="290"/>
      <c r="D1894" s="292"/>
      <c r="E1894" s="173" t="s">
        <v>1052</v>
      </c>
    </row>
    <row r="1895" spans="1:5" x14ac:dyDescent="0.25">
      <c r="A1895" s="293" t="s">
        <v>1993</v>
      </c>
      <c r="B1895" s="295" t="s">
        <v>1984</v>
      </c>
      <c r="C1895" s="296"/>
      <c r="D1895" s="299" t="s">
        <v>44</v>
      </c>
      <c r="E1895" s="170" t="s">
        <v>1051</v>
      </c>
    </row>
    <row r="1896" spans="1:5" x14ac:dyDescent="0.25">
      <c r="A1896" s="294"/>
      <c r="B1896" s="297"/>
      <c r="C1896" s="298"/>
      <c r="D1896" s="300"/>
      <c r="E1896" s="171" t="s">
        <v>1052</v>
      </c>
    </row>
    <row r="1897" spans="1:5" x14ac:dyDescent="0.25">
      <c r="A1897" s="285" t="s">
        <v>1994</v>
      </c>
      <c r="B1897" s="287" t="s">
        <v>1984</v>
      </c>
      <c r="C1897" s="288"/>
      <c r="D1897" s="291" t="s">
        <v>44</v>
      </c>
      <c r="E1897" s="172" t="s">
        <v>1051</v>
      </c>
    </row>
    <row r="1898" spans="1:5" x14ac:dyDescent="0.25">
      <c r="A1898" s="286"/>
      <c r="B1898" s="289"/>
      <c r="C1898" s="290"/>
      <c r="D1898" s="292"/>
      <c r="E1898" s="173" t="s">
        <v>1052</v>
      </c>
    </row>
    <row r="1899" spans="1:5" x14ac:dyDescent="0.25">
      <c r="A1899" s="293" t="s">
        <v>1995</v>
      </c>
      <c r="B1899" s="295" t="s">
        <v>1984</v>
      </c>
      <c r="C1899" s="296"/>
      <c r="D1899" s="299" t="s">
        <v>44</v>
      </c>
      <c r="E1899" s="170" t="s">
        <v>1051</v>
      </c>
    </row>
    <row r="1900" spans="1:5" x14ac:dyDescent="0.25">
      <c r="A1900" s="294"/>
      <c r="B1900" s="297"/>
      <c r="C1900" s="298"/>
      <c r="D1900" s="300"/>
      <c r="E1900" s="171" t="s">
        <v>1052</v>
      </c>
    </row>
    <row r="1901" spans="1:5" x14ac:dyDescent="0.25">
      <c r="A1901" s="285" t="s">
        <v>1996</v>
      </c>
      <c r="B1901" s="287" t="s">
        <v>1997</v>
      </c>
      <c r="C1901" s="288"/>
      <c r="D1901" s="291" t="s">
        <v>44</v>
      </c>
      <c r="E1901" s="172" t="s">
        <v>1051</v>
      </c>
    </row>
    <row r="1902" spans="1:5" x14ac:dyDescent="0.25">
      <c r="A1902" s="286"/>
      <c r="B1902" s="289"/>
      <c r="C1902" s="290"/>
      <c r="D1902" s="292"/>
      <c r="E1902" s="173" t="s">
        <v>1052</v>
      </c>
    </row>
    <row r="1903" spans="1:5" x14ac:dyDescent="0.25">
      <c r="A1903" s="293" t="s">
        <v>1998</v>
      </c>
      <c r="B1903" s="295" t="s">
        <v>1997</v>
      </c>
      <c r="C1903" s="296"/>
      <c r="D1903" s="299" t="s">
        <v>44</v>
      </c>
      <c r="E1903" s="170" t="s">
        <v>1051</v>
      </c>
    </row>
    <row r="1904" spans="1:5" x14ac:dyDescent="0.25">
      <c r="A1904" s="294"/>
      <c r="B1904" s="297"/>
      <c r="C1904" s="298"/>
      <c r="D1904" s="300"/>
      <c r="E1904" s="171" t="s">
        <v>1052</v>
      </c>
    </row>
    <row r="1905" spans="1:5" x14ac:dyDescent="0.25">
      <c r="A1905" s="285" t="s">
        <v>1624</v>
      </c>
      <c r="B1905" s="287" t="s">
        <v>1997</v>
      </c>
      <c r="C1905" s="288"/>
      <c r="D1905" s="291" t="s">
        <v>44</v>
      </c>
      <c r="E1905" s="172" t="s">
        <v>1051</v>
      </c>
    </row>
    <row r="1906" spans="1:5" x14ac:dyDescent="0.25">
      <c r="A1906" s="286"/>
      <c r="B1906" s="289"/>
      <c r="C1906" s="290"/>
      <c r="D1906" s="292"/>
      <c r="E1906" s="173" t="s">
        <v>1052</v>
      </c>
    </row>
    <row r="1907" spans="1:5" x14ac:dyDescent="0.25">
      <c r="A1907" s="293" t="s">
        <v>1999</v>
      </c>
      <c r="B1907" s="295" t="s">
        <v>1997</v>
      </c>
      <c r="C1907" s="296"/>
      <c r="D1907" s="299" t="s">
        <v>44</v>
      </c>
      <c r="E1907" s="170" t="s">
        <v>1051</v>
      </c>
    </row>
    <row r="1908" spans="1:5" x14ac:dyDescent="0.25">
      <c r="A1908" s="294"/>
      <c r="B1908" s="297"/>
      <c r="C1908" s="298"/>
      <c r="D1908" s="300"/>
      <c r="E1908" s="171" t="s">
        <v>1052</v>
      </c>
    </row>
    <row r="1909" spans="1:5" x14ac:dyDescent="0.25">
      <c r="A1909" s="285" t="s">
        <v>2000</v>
      </c>
      <c r="B1909" s="287" t="s">
        <v>1997</v>
      </c>
      <c r="C1909" s="288"/>
      <c r="D1909" s="291" t="s">
        <v>44</v>
      </c>
      <c r="E1909" s="172" t="s">
        <v>1051</v>
      </c>
    </row>
    <row r="1910" spans="1:5" x14ac:dyDescent="0.25">
      <c r="A1910" s="286"/>
      <c r="B1910" s="289"/>
      <c r="C1910" s="290"/>
      <c r="D1910" s="292"/>
      <c r="E1910" s="173" t="s">
        <v>1052</v>
      </c>
    </row>
    <row r="1911" spans="1:5" x14ac:dyDescent="0.25">
      <c r="A1911" s="293" t="s">
        <v>2001</v>
      </c>
      <c r="B1911" s="295" t="s">
        <v>2002</v>
      </c>
      <c r="C1911" s="296"/>
      <c r="D1911" s="299" t="s">
        <v>44</v>
      </c>
      <c r="E1911" s="170" t="s">
        <v>1051</v>
      </c>
    </row>
    <row r="1912" spans="1:5" x14ac:dyDescent="0.25">
      <c r="A1912" s="294"/>
      <c r="B1912" s="297"/>
      <c r="C1912" s="298"/>
      <c r="D1912" s="300"/>
      <c r="E1912" s="171" t="s">
        <v>1052</v>
      </c>
    </row>
    <row r="1913" spans="1:5" x14ac:dyDescent="0.25">
      <c r="A1913" s="285" t="s">
        <v>2003</v>
      </c>
      <c r="B1913" s="287" t="s">
        <v>2002</v>
      </c>
      <c r="C1913" s="288"/>
      <c r="D1913" s="291" t="s">
        <v>44</v>
      </c>
      <c r="E1913" s="172" t="s">
        <v>1051</v>
      </c>
    </row>
    <row r="1914" spans="1:5" x14ac:dyDescent="0.25">
      <c r="A1914" s="286"/>
      <c r="B1914" s="289"/>
      <c r="C1914" s="290"/>
      <c r="D1914" s="292"/>
      <c r="E1914" s="173" t="s">
        <v>1052</v>
      </c>
    </row>
    <row r="1915" spans="1:5" x14ac:dyDescent="0.25">
      <c r="A1915" s="293" t="s">
        <v>2004</v>
      </c>
      <c r="B1915" s="295" t="s">
        <v>2002</v>
      </c>
      <c r="C1915" s="296"/>
      <c r="D1915" s="299" t="s">
        <v>44</v>
      </c>
      <c r="E1915" s="170" t="s">
        <v>1051</v>
      </c>
    </row>
    <row r="1916" spans="1:5" x14ac:dyDescent="0.25">
      <c r="A1916" s="294"/>
      <c r="B1916" s="297"/>
      <c r="C1916" s="298"/>
      <c r="D1916" s="300"/>
      <c r="E1916" s="171" t="s">
        <v>1052</v>
      </c>
    </row>
    <row r="1917" spans="1:5" x14ac:dyDescent="0.25">
      <c r="A1917" s="285" t="s">
        <v>1352</v>
      </c>
      <c r="B1917" s="287" t="s">
        <v>2002</v>
      </c>
      <c r="C1917" s="288"/>
      <c r="D1917" s="291" t="s">
        <v>44</v>
      </c>
      <c r="E1917" s="172" t="s">
        <v>1051</v>
      </c>
    </row>
    <row r="1918" spans="1:5" x14ac:dyDescent="0.25">
      <c r="A1918" s="286"/>
      <c r="B1918" s="289"/>
      <c r="C1918" s="290"/>
      <c r="D1918" s="292"/>
      <c r="E1918" s="173" t="s">
        <v>1052</v>
      </c>
    </row>
    <row r="1919" spans="1:5" x14ac:dyDescent="0.25">
      <c r="A1919" s="293" t="s">
        <v>2005</v>
      </c>
      <c r="B1919" s="295" t="s">
        <v>2006</v>
      </c>
      <c r="C1919" s="296"/>
      <c r="D1919" s="299" t="s">
        <v>44</v>
      </c>
      <c r="E1919" s="170" t="s">
        <v>1051</v>
      </c>
    </row>
    <row r="1920" spans="1:5" x14ac:dyDescent="0.25">
      <c r="A1920" s="294"/>
      <c r="B1920" s="297"/>
      <c r="C1920" s="298"/>
      <c r="D1920" s="300"/>
      <c r="E1920" s="171" t="s">
        <v>1052</v>
      </c>
    </row>
    <row r="1921" spans="1:5" x14ac:dyDescent="0.25">
      <c r="A1921" s="285" t="s">
        <v>2007</v>
      </c>
      <c r="B1921" s="287" t="s">
        <v>2006</v>
      </c>
      <c r="C1921" s="288"/>
      <c r="D1921" s="291" t="s">
        <v>44</v>
      </c>
      <c r="E1921" s="172" t="s">
        <v>1051</v>
      </c>
    </row>
    <row r="1922" spans="1:5" x14ac:dyDescent="0.25">
      <c r="A1922" s="286"/>
      <c r="B1922" s="289"/>
      <c r="C1922" s="290"/>
      <c r="D1922" s="292"/>
      <c r="E1922" s="173" t="s">
        <v>1052</v>
      </c>
    </row>
    <row r="1923" spans="1:5" x14ac:dyDescent="0.25">
      <c r="A1923" s="293" t="s">
        <v>2008</v>
      </c>
      <c r="B1923" s="295" t="s">
        <v>2006</v>
      </c>
      <c r="C1923" s="296"/>
      <c r="D1923" s="299" t="s">
        <v>44</v>
      </c>
      <c r="E1923" s="170" t="s">
        <v>1051</v>
      </c>
    </row>
    <row r="1924" spans="1:5" x14ac:dyDescent="0.25">
      <c r="A1924" s="294"/>
      <c r="B1924" s="297"/>
      <c r="C1924" s="298"/>
      <c r="D1924" s="300"/>
      <c r="E1924" s="171" t="s">
        <v>1052</v>
      </c>
    </row>
    <row r="1925" spans="1:5" x14ac:dyDescent="0.25">
      <c r="A1925" s="285" t="s">
        <v>2009</v>
      </c>
      <c r="B1925" s="287" t="s">
        <v>2006</v>
      </c>
      <c r="C1925" s="288"/>
      <c r="D1925" s="291" t="s">
        <v>44</v>
      </c>
      <c r="E1925" s="172" t="s">
        <v>1051</v>
      </c>
    </row>
    <row r="1926" spans="1:5" x14ac:dyDescent="0.25">
      <c r="A1926" s="286"/>
      <c r="B1926" s="289"/>
      <c r="C1926" s="290"/>
      <c r="D1926" s="292"/>
      <c r="E1926" s="173" t="s">
        <v>1052</v>
      </c>
    </row>
    <row r="1927" spans="1:5" x14ac:dyDescent="0.25">
      <c r="A1927" s="293" t="s">
        <v>2010</v>
      </c>
      <c r="B1927" s="295" t="s">
        <v>2006</v>
      </c>
      <c r="C1927" s="296"/>
      <c r="D1927" s="299" t="s">
        <v>44</v>
      </c>
      <c r="E1927" s="170" t="s">
        <v>1051</v>
      </c>
    </row>
    <row r="1928" spans="1:5" x14ac:dyDescent="0.25">
      <c r="A1928" s="294"/>
      <c r="B1928" s="297"/>
      <c r="C1928" s="298"/>
      <c r="D1928" s="300"/>
      <c r="E1928" s="171" t="s">
        <v>1052</v>
      </c>
    </row>
    <row r="1929" spans="1:5" x14ac:dyDescent="0.25">
      <c r="A1929" s="285" t="s">
        <v>2011</v>
      </c>
      <c r="B1929" s="287" t="s">
        <v>2006</v>
      </c>
      <c r="C1929" s="288"/>
      <c r="D1929" s="291" t="s">
        <v>44</v>
      </c>
      <c r="E1929" s="172" t="s">
        <v>1051</v>
      </c>
    </row>
    <row r="1930" spans="1:5" x14ac:dyDescent="0.25">
      <c r="A1930" s="286"/>
      <c r="B1930" s="289"/>
      <c r="C1930" s="290"/>
      <c r="D1930" s="292"/>
      <c r="E1930" s="173" t="s">
        <v>1052</v>
      </c>
    </row>
    <row r="1931" spans="1:5" x14ac:dyDescent="0.25">
      <c r="A1931" s="293" t="s">
        <v>2012</v>
      </c>
      <c r="B1931" s="295" t="s">
        <v>2006</v>
      </c>
      <c r="C1931" s="296"/>
      <c r="D1931" s="299" t="s">
        <v>44</v>
      </c>
      <c r="E1931" s="170" t="s">
        <v>1051</v>
      </c>
    </row>
    <row r="1932" spans="1:5" x14ac:dyDescent="0.25">
      <c r="A1932" s="294"/>
      <c r="B1932" s="297"/>
      <c r="C1932" s="298"/>
      <c r="D1932" s="300"/>
      <c r="E1932" s="171" t="s">
        <v>1052</v>
      </c>
    </row>
    <row r="1933" spans="1:5" x14ac:dyDescent="0.25">
      <c r="A1933" s="285" t="s">
        <v>2013</v>
      </c>
      <c r="B1933" s="287" t="s">
        <v>2014</v>
      </c>
      <c r="C1933" s="288"/>
      <c r="D1933" s="291" t="s">
        <v>44</v>
      </c>
      <c r="E1933" s="172" t="s">
        <v>1051</v>
      </c>
    </row>
    <row r="1934" spans="1:5" x14ac:dyDescent="0.25">
      <c r="A1934" s="286"/>
      <c r="B1934" s="289"/>
      <c r="C1934" s="290"/>
      <c r="D1934" s="292"/>
      <c r="E1934" s="173" t="s">
        <v>1052</v>
      </c>
    </row>
    <row r="1935" spans="1:5" x14ac:dyDescent="0.25">
      <c r="A1935" s="293" t="s">
        <v>2015</v>
      </c>
      <c r="B1935" s="295" t="s">
        <v>2014</v>
      </c>
      <c r="C1935" s="296"/>
      <c r="D1935" s="299" t="s">
        <v>44</v>
      </c>
      <c r="E1935" s="170" t="s">
        <v>1051</v>
      </c>
    </row>
    <row r="1936" spans="1:5" x14ac:dyDescent="0.25">
      <c r="A1936" s="294"/>
      <c r="B1936" s="297"/>
      <c r="C1936" s="298"/>
      <c r="D1936" s="300"/>
      <c r="E1936" s="171" t="s">
        <v>1052</v>
      </c>
    </row>
    <row r="1937" spans="1:5" x14ac:dyDescent="0.25">
      <c r="A1937" s="285" t="s">
        <v>2016</v>
      </c>
      <c r="B1937" s="287" t="s">
        <v>2014</v>
      </c>
      <c r="C1937" s="288"/>
      <c r="D1937" s="291" t="s">
        <v>44</v>
      </c>
      <c r="E1937" s="172" t="s">
        <v>1051</v>
      </c>
    </row>
    <row r="1938" spans="1:5" x14ac:dyDescent="0.25">
      <c r="A1938" s="286"/>
      <c r="B1938" s="289"/>
      <c r="C1938" s="290"/>
      <c r="D1938" s="292"/>
      <c r="E1938" s="173" t="s">
        <v>1052</v>
      </c>
    </row>
    <row r="1939" spans="1:5" x14ac:dyDescent="0.25">
      <c r="A1939" s="293" t="s">
        <v>2017</v>
      </c>
      <c r="B1939" s="295" t="s">
        <v>2018</v>
      </c>
      <c r="C1939" s="296"/>
      <c r="D1939" s="299" t="s">
        <v>44</v>
      </c>
      <c r="E1939" s="170" t="s">
        <v>1051</v>
      </c>
    </row>
    <row r="1940" spans="1:5" x14ac:dyDescent="0.25">
      <c r="A1940" s="294"/>
      <c r="B1940" s="297"/>
      <c r="C1940" s="298"/>
      <c r="D1940" s="300"/>
      <c r="E1940" s="171" t="s">
        <v>1052</v>
      </c>
    </row>
    <row r="1941" spans="1:5" x14ac:dyDescent="0.25">
      <c r="A1941" s="285" t="s">
        <v>2019</v>
      </c>
      <c r="B1941" s="287" t="s">
        <v>2018</v>
      </c>
      <c r="C1941" s="288"/>
      <c r="D1941" s="291" t="s">
        <v>44</v>
      </c>
      <c r="E1941" s="172" t="s">
        <v>1051</v>
      </c>
    </row>
    <row r="1942" spans="1:5" x14ac:dyDescent="0.25">
      <c r="A1942" s="286"/>
      <c r="B1942" s="289"/>
      <c r="C1942" s="290"/>
      <c r="D1942" s="292"/>
      <c r="E1942" s="173" t="s">
        <v>1052</v>
      </c>
    </row>
    <row r="1943" spans="1:5" x14ac:dyDescent="0.25">
      <c r="A1943" s="293" t="s">
        <v>2020</v>
      </c>
      <c r="B1943" s="295" t="s">
        <v>2018</v>
      </c>
      <c r="C1943" s="296"/>
      <c r="D1943" s="299" t="s">
        <v>44</v>
      </c>
      <c r="E1943" s="170" t="s">
        <v>1051</v>
      </c>
    </row>
    <row r="1944" spans="1:5" x14ac:dyDescent="0.25">
      <c r="A1944" s="294"/>
      <c r="B1944" s="297"/>
      <c r="C1944" s="298"/>
      <c r="D1944" s="300"/>
      <c r="E1944" s="171" t="s">
        <v>1052</v>
      </c>
    </row>
    <row r="1945" spans="1:5" x14ac:dyDescent="0.25">
      <c r="A1945" s="285" t="s">
        <v>2021</v>
      </c>
      <c r="B1945" s="287" t="s">
        <v>2018</v>
      </c>
      <c r="C1945" s="288"/>
      <c r="D1945" s="291" t="s">
        <v>44</v>
      </c>
      <c r="E1945" s="172" t="s">
        <v>1051</v>
      </c>
    </row>
    <row r="1946" spans="1:5" x14ac:dyDescent="0.25">
      <c r="A1946" s="286"/>
      <c r="B1946" s="289"/>
      <c r="C1946" s="290"/>
      <c r="D1946" s="292"/>
      <c r="E1946" s="173" t="s">
        <v>1052</v>
      </c>
    </row>
    <row r="1947" spans="1:5" x14ac:dyDescent="0.25">
      <c r="A1947" s="293" t="s">
        <v>1828</v>
      </c>
      <c r="B1947" s="295"/>
      <c r="C1947" s="296"/>
      <c r="D1947" s="299" t="s">
        <v>44</v>
      </c>
      <c r="E1947" s="170" t="s">
        <v>1051</v>
      </c>
    </row>
    <row r="1948" spans="1:5" x14ac:dyDescent="0.25">
      <c r="A1948" s="294"/>
      <c r="B1948" s="297"/>
      <c r="C1948" s="298"/>
      <c r="D1948" s="300"/>
      <c r="E1948" s="171" t="s">
        <v>1052</v>
      </c>
    </row>
    <row r="1949" spans="1:5" x14ac:dyDescent="0.25">
      <c r="A1949" s="285" t="s">
        <v>1853</v>
      </c>
      <c r="B1949" s="287"/>
      <c r="C1949" s="288"/>
      <c r="D1949" s="291" t="s">
        <v>44</v>
      </c>
      <c r="E1949" s="172" t="s">
        <v>1051</v>
      </c>
    </row>
    <row r="1950" spans="1:5" x14ac:dyDescent="0.25">
      <c r="A1950" s="286"/>
      <c r="B1950" s="289"/>
      <c r="C1950" s="290"/>
      <c r="D1950" s="292"/>
      <c r="E1950" s="173" t="s">
        <v>1052</v>
      </c>
    </row>
    <row r="1951" spans="1:5" x14ac:dyDescent="0.25">
      <c r="A1951" s="293" t="s">
        <v>1861</v>
      </c>
      <c r="B1951" s="295"/>
      <c r="C1951" s="296"/>
      <c r="D1951" s="299" t="s">
        <v>44</v>
      </c>
      <c r="E1951" s="170" t="s">
        <v>1051</v>
      </c>
    </row>
    <row r="1952" spans="1:5" x14ac:dyDescent="0.25">
      <c r="A1952" s="294"/>
      <c r="B1952" s="297"/>
      <c r="C1952" s="298"/>
      <c r="D1952" s="300"/>
      <c r="E1952" s="171" t="s">
        <v>1052</v>
      </c>
    </row>
    <row r="1953" spans="1:5" x14ac:dyDescent="0.25">
      <c r="A1953" s="285" t="s">
        <v>1870</v>
      </c>
      <c r="B1953" s="287"/>
      <c r="C1953" s="288"/>
      <c r="D1953" s="291" t="s">
        <v>44</v>
      </c>
      <c r="E1953" s="172" t="s">
        <v>1051</v>
      </c>
    </row>
    <row r="1954" spans="1:5" x14ac:dyDescent="0.25">
      <c r="A1954" s="286"/>
      <c r="B1954" s="289"/>
      <c r="C1954" s="290"/>
      <c r="D1954" s="292"/>
      <c r="E1954" s="173" t="s">
        <v>1052</v>
      </c>
    </row>
    <row r="1955" spans="1:5" x14ac:dyDescent="0.25">
      <c r="A1955" s="293" t="s">
        <v>2022</v>
      </c>
      <c r="B1955" s="295"/>
      <c r="C1955" s="296"/>
      <c r="D1955" s="299" t="s">
        <v>44</v>
      </c>
      <c r="E1955" s="170" t="s">
        <v>1051</v>
      </c>
    </row>
    <row r="1956" spans="1:5" x14ac:dyDescent="0.25">
      <c r="A1956" s="294"/>
      <c r="B1956" s="297"/>
      <c r="C1956" s="298"/>
      <c r="D1956" s="300"/>
      <c r="E1956" s="171" t="s">
        <v>1052</v>
      </c>
    </row>
    <row r="1957" spans="1:5" x14ac:dyDescent="0.25">
      <c r="A1957" s="285" t="s">
        <v>1892</v>
      </c>
      <c r="B1957" s="287"/>
      <c r="C1957" s="288"/>
      <c r="D1957" s="291" t="s">
        <v>44</v>
      </c>
      <c r="E1957" s="172" t="s">
        <v>1051</v>
      </c>
    </row>
    <row r="1958" spans="1:5" x14ac:dyDescent="0.25">
      <c r="A1958" s="286"/>
      <c r="B1958" s="289"/>
      <c r="C1958" s="290"/>
      <c r="D1958" s="292"/>
      <c r="E1958" s="173" t="s">
        <v>1052</v>
      </c>
    </row>
    <row r="1959" spans="1:5" x14ac:dyDescent="0.25">
      <c r="A1959" s="293" t="s">
        <v>1900</v>
      </c>
      <c r="B1959" s="295"/>
      <c r="C1959" s="296"/>
      <c r="D1959" s="299" t="s">
        <v>44</v>
      </c>
      <c r="E1959" s="170" t="s">
        <v>1051</v>
      </c>
    </row>
    <row r="1960" spans="1:5" x14ac:dyDescent="0.25">
      <c r="A1960" s="294"/>
      <c r="B1960" s="297"/>
      <c r="C1960" s="298"/>
      <c r="D1960" s="300"/>
      <c r="E1960" s="171" t="s">
        <v>1052</v>
      </c>
    </row>
    <row r="1961" spans="1:5" x14ac:dyDescent="0.25">
      <c r="A1961" s="285" t="s">
        <v>1914</v>
      </c>
      <c r="B1961" s="287"/>
      <c r="C1961" s="288"/>
      <c r="D1961" s="291" t="s">
        <v>44</v>
      </c>
      <c r="E1961" s="172" t="s">
        <v>1051</v>
      </c>
    </row>
    <row r="1962" spans="1:5" x14ac:dyDescent="0.25">
      <c r="A1962" s="286"/>
      <c r="B1962" s="289"/>
      <c r="C1962" s="290"/>
      <c r="D1962" s="292"/>
      <c r="E1962" s="173" t="s">
        <v>1052</v>
      </c>
    </row>
    <row r="1963" spans="1:5" x14ac:dyDescent="0.25">
      <c r="A1963" s="293" t="s">
        <v>1920</v>
      </c>
      <c r="B1963" s="295"/>
      <c r="C1963" s="296"/>
      <c r="D1963" s="299" t="s">
        <v>44</v>
      </c>
      <c r="E1963" s="170" t="s">
        <v>1051</v>
      </c>
    </row>
    <row r="1964" spans="1:5" x14ac:dyDescent="0.25">
      <c r="A1964" s="294"/>
      <c r="B1964" s="297"/>
      <c r="C1964" s="298"/>
      <c r="D1964" s="300"/>
      <c r="E1964" s="171" t="s">
        <v>1052</v>
      </c>
    </row>
    <row r="1965" spans="1:5" x14ac:dyDescent="0.25">
      <c r="A1965" s="285" t="s">
        <v>1925</v>
      </c>
      <c r="B1965" s="287"/>
      <c r="C1965" s="288"/>
      <c r="D1965" s="291" t="s">
        <v>44</v>
      </c>
      <c r="E1965" s="172" t="s">
        <v>1051</v>
      </c>
    </row>
    <row r="1966" spans="1:5" x14ac:dyDescent="0.25">
      <c r="A1966" s="286"/>
      <c r="B1966" s="289"/>
      <c r="C1966" s="290"/>
      <c r="D1966" s="292"/>
      <c r="E1966" s="173" t="s">
        <v>1052</v>
      </c>
    </row>
    <row r="1967" spans="1:5" x14ac:dyDescent="0.25">
      <c r="A1967" s="293" t="s">
        <v>1935</v>
      </c>
      <c r="B1967" s="295"/>
      <c r="C1967" s="296"/>
      <c r="D1967" s="299" t="s">
        <v>44</v>
      </c>
      <c r="E1967" s="170" t="s">
        <v>1051</v>
      </c>
    </row>
    <row r="1968" spans="1:5" x14ac:dyDescent="0.25">
      <c r="A1968" s="294"/>
      <c r="B1968" s="297"/>
      <c r="C1968" s="298"/>
      <c r="D1968" s="300"/>
      <c r="E1968" s="171" t="s">
        <v>1052</v>
      </c>
    </row>
    <row r="1969" spans="1:5" x14ac:dyDescent="0.25">
      <c r="A1969" s="285" t="s">
        <v>1960</v>
      </c>
      <c r="B1969" s="287"/>
      <c r="C1969" s="288"/>
      <c r="D1969" s="291" t="s">
        <v>44</v>
      </c>
      <c r="E1969" s="172" t="s">
        <v>1051</v>
      </c>
    </row>
    <row r="1970" spans="1:5" x14ac:dyDescent="0.25">
      <c r="A1970" s="286"/>
      <c r="B1970" s="289"/>
      <c r="C1970" s="290"/>
      <c r="D1970" s="292"/>
      <c r="E1970" s="173" t="s">
        <v>1052</v>
      </c>
    </row>
    <row r="1971" spans="1:5" x14ac:dyDescent="0.25">
      <c r="A1971" s="293" t="s">
        <v>1978</v>
      </c>
      <c r="B1971" s="295"/>
      <c r="C1971" s="296"/>
      <c r="D1971" s="299" t="s">
        <v>44</v>
      </c>
      <c r="E1971" s="170" t="s">
        <v>1051</v>
      </c>
    </row>
    <row r="1972" spans="1:5" x14ac:dyDescent="0.25">
      <c r="A1972" s="294"/>
      <c r="B1972" s="297"/>
      <c r="C1972" s="298"/>
      <c r="D1972" s="300"/>
      <c r="E1972" s="171" t="s">
        <v>1052</v>
      </c>
    </row>
    <row r="1973" spans="1:5" x14ac:dyDescent="0.25">
      <c r="A1973" s="285" t="s">
        <v>1984</v>
      </c>
      <c r="B1973" s="287"/>
      <c r="C1973" s="288"/>
      <c r="D1973" s="291" t="s">
        <v>44</v>
      </c>
      <c r="E1973" s="172" t="s">
        <v>1051</v>
      </c>
    </row>
    <row r="1974" spans="1:5" x14ac:dyDescent="0.25">
      <c r="A1974" s="286"/>
      <c r="B1974" s="289"/>
      <c r="C1974" s="290"/>
      <c r="D1974" s="292"/>
      <c r="E1974" s="173" t="s">
        <v>1052</v>
      </c>
    </row>
    <row r="1975" spans="1:5" x14ac:dyDescent="0.25">
      <c r="A1975" s="293" t="s">
        <v>1997</v>
      </c>
      <c r="B1975" s="295"/>
      <c r="C1975" s="296"/>
      <c r="D1975" s="299" t="s">
        <v>44</v>
      </c>
      <c r="E1975" s="170" t="s">
        <v>1051</v>
      </c>
    </row>
    <row r="1976" spans="1:5" x14ac:dyDescent="0.25">
      <c r="A1976" s="294"/>
      <c r="B1976" s="297"/>
      <c r="C1976" s="298"/>
      <c r="D1976" s="300"/>
      <c r="E1976" s="171" t="s">
        <v>1052</v>
      </c>
    </row>
    <row r="1977" spans="1:5" x14ac:dyDescent="0.25">
      <c r="A1977" s="285" t="s">
        <v>2002</v>
      </c>
      <c r="B1977" s="287"/>
      <c r="C1977" s="288"/>
      <c r="D1977" s="291" t="s">
        <v>44</v>
      </c>
      <c r="E1977" s="172" t="s">
        <v>1051</v>
      </c>
    </row>
    <row r="1978" spans="1:5" x14ac:dyDescent="0.25">
      <c r="A1978" s="286"/>
      <c r="B1978" s="289"/>
      <c r="C1978" s="290"/>
      <c r="D1978" s="292"/>
      <c r="E1978" s="173" t="s">
        <v>1052</v>
      </c>
    </row>
    <row r="1979" spans="1:5" x14ac:dyDescent="0.25">
      <c r="A1979" s="293" t="s">
        <v>2006</v>
      </c>
      <c r="B1979" s="295"/>
      <c r="C1979" s="296"/>
      <c r="D1979" s="299" t="s">
        <v>44</v>
      </c>
      <c r="E1979" s="170" t="s">
        <v>1051</v>
      </c>
    </row>
    <row r="1980" spans="1:5" x14ac:dyDescent="0.25">
      <c r="A1980" s="294"/>
      <c r="B1980" s="297"/>
      <c r="C1980" s="298"/>
      <c r="D1980" s="300"/>
      <c r="E1980" s="171" t="s">
        <v>1052</v>
      </c>
    </row>
    <row r="1981" spans="1:5" x14ac:dyDescent="0.25">
      <c r="A1981" s="285" t="s">
        <v>2014</v>
      </c>
      <c r="B1981" s="287"/>
      <c r="C1981" s="288"/>
      <c r="D1981" s="291" t="s">
        <v>44</v>
      </c>
      <c r="E1981" s="172" t="s">
        <v>1051</v>
      </c>
    </row>
    <row r="1982" spans="1:5" x14ac:dyDescent="0.25">
      <c r="A1982" s="286"/>
      <c r="B1982" s="289"/>
      <c r="C1982" s="290"/>
      <c r="D1982" s="292"/>
      <c r="E1982" s="173" t="s">
        <v>1052</v>
      </c>
    </row>
    <row r="1983" spans="1:5" x14ac:dyDescent="0.25">
      <c r="A1983" s="293" t="s">
        <v>1944</v>
      </c>
      <c r="B1983" s="295"/>
      <c r="C1983" s="296"/>
      <c r="D1983" s="299" t="s">
        <v>44</v>
      </c>
      <c r="E1983" s="170" t="s">
        <v>1051</v>
      </c>
    </row>
    <row r="1984" spans="1:5" x14ac:dyDescent="0.25">
      <c r="A1984" s="294"/>
      <c r="B1984" s="297"/>
      <c r="C1984" s="298"/>
      <c r="D1984" s="300"/>
      <c r="E1984" s="171" t="s">
        <v>1052</v>
      </c>
    </row>
    <row r="1985" spans="1:5" x14ac:dyDescent="0.25">
      <c r="A1985" s="285" t="s">
        <v>2023</v>
      </c>
      <c r="B1985" s="287" t="s">
        <v>1828</v>
      </c>
      <c r="C1985" s="288"/>
      <c r="D1985" s="291" t="s">
        <v>44</v>
      </c>
      <c r="E1985" s="172" t="s">
        <v>1051</v>
      </c>
    </row>
    <row r="1986" spans="1:5" x14ac:dyDescent="0.25">
      <c r="A1986" s="286"/>
      <c r="B1986" s="289"/>
      <c r="C1986" s="290"/>
      <c r="D1986" s="292"/>
      <c r="E1986" s="173" t="s">
        <v>1052</v>
      </c>
    </row>
    <row r="1987" spans="1:5" x14ac:dyDescent="0.25">
      <c r="A1987" s="293" t="s">
        <v>2024</v>
      </c>
      <c r="B1987" s="295" t="s">
        <v>1828</v>
      </c>
      <c r="C1987" s="296"/>
      <c r="D1987" s="299" t="s">
        <v>44</v>
      </c>
      <c r="E1987" s="170" t="s">
        <v>1051</v>
      </c>
    </row>
    <row r="1988" spans="1:5" x14ac:dyDescent="0.25">
      <c r="A1988" s="294"/>
      <c r="B1988" s="297"/>
      <c r="C1988" s="298"/>
      <c r="D1988" s="300"/>
      <c r="E1988" s="171" t="s">
        <v>1052</v>
      </c>
    </row>
    <row r="1989" spans="1:5" x14ac:dyDescent="0.25">
      <c r="A1989" s="285" t="s">
        <v>2025</v>
      </c>
      <c r="B1989" s="287" t="s">
        <v>1828</v>
      </c>
      <c r="C1989" s="288"/>
      <c r="D1989" s="291" t="s">
        <v>44</v>
      </c>
      <c r="E1989" s="172" t="s">
        <v>1051</v>
      </c>
    </row>
    <row r="1990" spans="1:5" x14ac:dyDescent="0.25">
      <c r="A1990" s="286"/>
      <c r="B1990" s="289"/>
      <c r="C1990" s="290"/>
      <c r="D1990" s="292"/>
      <c r="E1990" s="173" t="s">
        <v>1052</v>
      </c>
    </row>
    <row r="1991" spans="1:5" x14ac:dyDescent="0.25">
      <c r="A1991" s="293" t="s">
        <v>2026</v>
      </c>
      <c r="B1991" s="295" t="s">
        <v>1853</v>
      </c>
      <c r="C1991" s="296"/>
      <c r="D1991" s="299" t="s">
        <v>44</v>
      </c>
      <c r="E1991" s="170" t="s">
        <v>1051</v>
      </c>
    </row>
    <row r="1992" spans="1:5" x14ac:dyDescent="0.25">
      <c r="A1992" s="294"/>
      <c r="B1992" s="297"/>
      <c r="C1992" s="298"/>
      <c r="D1992" s="300"/>
      <c r="E1992" s="171" t="s">
        <v>1052</v>
      </c>
    </row>
    <row r="1993" spans="1:5" x14ac:dyDescent="0.25">
      <c r="A1993" s="285" t="s">
        <v>2027</v>
      </c>
      <c r="B1993" s="287" t="s">
        <v>1853</v>
      </c>
      <c r="C1993" s="288"/>
      <c r="D1993" s="291" t="s">
        <v>44</v>
      </c>
      <c r="E1993" s="172" t="s">
        <v>1051</v>
      </c>
    </row>
    <row r="1994" spans="1:5" x14ac:dyDescent="0.25">
      <c r="A1994" s="286"/>
      <c r="B1994" s="289"/>
      <c r="C1994" s="290"/>
      <c r="D1994" s="292"/>
      <c r="E1994" s="173" t="s">
        <v>1052</v>
      </c>
    </row>
    <row r="1995" spans="1:5" x14ac:dyDescent="0.25">
      <c r="A1995" s="293" t="s">
        <v>1396</v>
      </c>
      <c r="B1995" s="295" t="s">
        <v>1861</v>
      </c>
      <c r="C1995" s="296"/>
      <c r="D1995" s="299" t="s">
        <v>44</v>
      </c>
      <c r="E1995" s="170" t="s">
        <v>1051</v>
      </c>
    </row>
    <row r="1996" spans="1:5" x14ac:dyDescent="0.25">
      <c r="A1996" s="294"/>
      <c r="B1996" s="297"/>
      <c r="C1996" s="298"/>
      <c r="D1996" s="300"/>
      <c r="E1996" s="171" t="s">
        <v>1052</v>
      </c>
    </row>
    <row r="1997" spans="1:5" x14ac:dyDescent="0.25">
      <c r="A1997" s="285" t="s">
        <v>2028</v>
      </c>
      <c r="B1997" s="287" t="s">
        <v>1861</v>
      </c>
      <c r="C1997" s="288"/>
      <c r="D1997" s="291" t="s">
        <v>44</v>
      </c>
      <c r="E1997" s="172" t="s">
        <v>1051</v>
      </c>
    </row>
    <row r="1998" spans="1:5" x14ac:dyDescent="0.25">
      <c r="A1998" s="286"/>
      <c r="B1998" s="289"/>
      <c r="C1998" s="290"/>
      <c r="D1998" s="292"/>
      <c r="E1998" s="173" t="s">
        <v>1052</v>
      </c>
    </row>
    <row r="1999" spans="1:5" x14ac:dyDescent="0.25">
      <c r="A1999" s="293" t="s">
        <v>2029</v>
      </c>
      <c r="B1999" s="295" t="s">
        <v>1861</v>
      </c>
      <c r="C1999" s="296"/>
      <c r="D1999" s="299" t="s">
        <v>44</v>
      </c>
      <c r="E1999" s="170" t="s">
        <v>1051</v>
      </c>
    </row>
    <row r="2000" spans="1:5" x14ac:dyDescent="0.25">
      <c r="A2000" s="294"/>
      <c r="B2000" s="297"/>
      <c r="C2000" s="298"/>
      <c r="D2000" s="300"/>
      <c r="E2000" s="171" t="s">
        <v>1052</v>
      </c>
    </row>
    <row r="2001" spans="1:5" x14ac:dyDescent="0.25">
      <c r="A2001" s="285" t="s">
        <v>2030</v>
      </c>
      <c r="B2001" s="287" t="s">
        <v>1892</v>
      </c>
      <c r="C2001" s="288"/>
      <c r="D2001" s="291" t="s">
        <v>44</v>
      </c>
      <c r="E2001" s="172" t="s">
        <v>1051</v>
      </c>
    </row>
    <row r="2002" spans="1:5" x14ac:dyDescent="0.25">
      <c r="A2002" s="286"/>
      <c r="B2002" s="289"/>
      <c r="C2002" s="290"/>
      <c r="D2002" s="292"/>
      <c r="E2002" s="173" t="s">
        <v>1052</v>
      </c>
    </row>
    <row r="2003" spans="1:5" x14ac:dyDescent="0.25">
      <c r="A2003" s="293" t="s">
        <v>2031</v>
      </c>
      <c r="B2003" s="295" t="s">
        <v>1900</v>
      </c>
      <c r="C2003" s="296"/>
      <c r="D2003" s="299" t="s">
        <v>44</v>
      </c>
      <c r="E2003" s="170" t="s">
        <v>1051</v>
      </c>
    </row>
    <row r="2004" spans="1:5" x14ac:dyDescent="0.25">
      <c r="A2004" s="294"/>
      <c r="B2004" s="297"/>
      <c r="C2004" s="298"/>
      <c r="D2004" s="300"/>
      <c r="E2004" s="171" t="s">
        <v>1052</v>
      </c>
    </row>
    <row r="2005" spans="1:5" x14ac:dyDescent="0.25">
      <c r="A2005" s="285" t="s">
        <v>2032</v>
      </c>
      <c r="B2005" s="287" t="s">
        <v>1914</v>
      </c>
      <c r="C2005" s="288"/>
      <c r="D2005" s="291" t="s">
        <v>44</v>
      </c>
      <c r="E2005" s="172" t="s">
        <v>1051</v>
      </c>
    </row>
    <row r="2006" spans="1:5" x14ac:dyDescent="0.25">
      <c r="A2006" s="286"/>
      <c r="B2006" s="289"/>
      <c r="C2006" s="290"/>
      <c r="D2006" s="292"/>
      <c r="E2006" s="173" t="s">
        <v>1052</v>
      </c>
    </row>
    <row r="2007" spans="1:5" x14ac:dyDescent="0.25">
      <c r="A2007" s="293" t="s">
        <v>2033</v>
      </c>
      <c r="B2007" s="295" t="s">
        <v>1925</v>
      </c>
      <c r="C2007" s="296"/>
      <c r="D2007" s="299" t="s">
        <v>44</v>
      </c>
      <c r="E2007" s="170" t="s">
        <v>1051</v>
      </c>
    </row>
    <row r="2008" spans="1:5" x14ac:dyDescent="0.25">
      <c r="A2008" s="294"/>
      <c r="B2008" s="297"/>
      <c r="C2008" s="298"/>
      <c r="D2008" s="300"/>
      <c r="E2008" s="171" t="s">
        <v>1052</v>
      </c>
    </row>
    <row r="2009" spans="1:5" x14ac:dyDescent="0.25">
      <c r="A2009" s="285" t="s">
        <v>2034</v>
      </c>
      <c r="B2009" s="287" t="s">
        <v>1925</v>
      </c>
      <c r="C2009" s="288"/>
      <c r="D2009" s="291" t="s">
        <v>44</v>
      </c>
      <c r="E2009" s="172" t="s">
        <v>1051</v>
      </c>
    </row>
    <row r="2010" spans="1:5" x14ac:dyDescent="0.25">
      <c r="A2010" s="286"/>
      <c r="B2010" s="289"/>
      <c r="C2010" s="290"/>
      <c r="D2010" s="292"/>
      <c r="E2010" s="173" t="s">
        <v>1052</v>
      </c>
    </row>
    <row r="2011" spans="1:5" x14ac:dyDescent="0.25">
      <c r="A2011" s="293" t="s">
        <v>2035</v>
      </c>
      <c r="B2011" s="295" t="s">
        <v>1935</v>
      </c>
      <c r="C2011" s="296"/>
      <c r="D2011" s="299" t="s">
        <v>44</v>
      </c>
      <c r="E2011" s="170" t="s">
        <v>1051</v>
      </c>
    </row>
    <row r="2012" spans="1:5" x14ac:dyDescent="0.25">
      <c r="A2012" s="294"/>
      <c r="B2012" s="297"/>
      <c r="C2012" s="298"/>
      <c r="D2012" s="300"/>
      <c r="E2012" s="171" t="s">
        <v>1052</v>
      </c>
    </row>
    <row r="2013" spans="1:5" x14ac:dyDescent="0.25">
      <c r="A2013" s="285" t="s">
        <v>2036</v>
      </c>
      <c r="B2013" s="287" t="s">
        <v>1935</v>
      </c>
      <c r="C2013" s="288"/>
      <c r="D2013" s="291" t="s">
        <v>44</v>
      </c>
      <c r="E2013" s="172" t="s">
        <v>1051</v>
      </c>
    </row>
    <row r="2014" spans="1:5" x14ac:dyDescent="0.25">
      <c r="A2014" s="286"/>
      <c r="B2014" s="289"/>
      <c r="C2014" s="290"/>
      <c r="D2014" s="292"/>
      <c r="E2014" s="173" t="s">
        <v>1052</v>
      </c>
    </row>
    <row r="2015" spans="1:5" x14ac:dyDescent="0.25">
      <c r="A2015" s="293" t="s">
        <v>2037</v>
      </c>
      <c r="B2015" s="295" t="s">
        <v>1978</v>
      </c>
      <c r="C2015" s="296"/>
      <c r="D2015" s="299" t="s">
        <v>44</v>
      </c>
      <c r="E2015" s="170" t="s">
        <v>1051</v>
      </c>
    </row>
    <row r="2016" spans="1:5" x14ac:dyDescent="0.25">
      <c r="A2016" s="294"/>
      <c r="B2016" s="297"/>
      <c r="C2016" s="298"/>
      <c r="D2016" s="300"/>
      <c r="E2016" s="171" t="s">
        <v>1052</v>
      </c>
    </row>
    <row r="2017" spans="1:5" x14ac:dyDescent="0.25">
      <c r="A2017" s="285" t="s">
        <v>2038</v>
      </c>
      <c r="B2017" s="287" t="s">
        <v>2006</v>
      </c>
      <c r="C2017" s="288"/>
      <c r="D2017" s="291" t="s">
        <v>44</v>
      </c>
      <c r="E2017" s="172" t="s">
        <v>1051</v>
      </c>
    </row>
    <row r="2018" spans="1:5" x14ac:dyDescent="0.25">
      <c r="A2018" s="286"/>
      <c r="B2018" s="289"/>
      <c r="C2018" s="290"/>
      <c r="D2018" s="292"/>
      <c r="E2018" s="173" t="s">
        <v>1052</v>
      </c>
    </row>
    <row r="2019" spans="1:5" x14ac:dyDescent="0.25">
      <c r="A2019" s="166" t="s">
        <v>2039</v>
      </c>
      <c r="B2019" s="276"/>
      <c r="C2019" s="277"/>
      <c r="D2019" s="157" t="s">
        <v>44</v>
      </c>
      <c r="E2019" s="167"/>
    </row>
    <row r="2020" spans="1:5" x14ac:dyDescent="0.25">
      <c r="A2020" s="285" t="s">
        <v>2040</v>
      </c>
      <c r="B2020" s="287" t="s">
        <v>1960</v>
      </c>
      <c r="C2020" s="288"/>
      <c r="D2020" s="291" t="s">
        <v>44</v>
      </c>
      <c r="E2020" s="172" t="s">
        <v>1051</v>
      </c>
    </row>
    <row r="2021" spans="1:5" x14ac:dyDescent="0.25">
      <c r="A2021" s="286"/>
      <c r="B2021" s="289"/>
      <c r="C2021" s="290"/>
      <c r="D2021" s="292"/>
      <c r="E2021" s="173" t="s">
        <v>1052</v>
      </c>
    </row>
    <row r="2022" spans="1:5" x14ac:dyDescent="0.25">
      <c r="A2022" s="293" t="s">
        <v>2041</v>
      </c>
      <c r="B2022" s="295" t="s">
        <v>1984</v>
      </c>
      <c r="C2022" s="296"/>
      <c r="D2022" s="299" t="s">
        <v>44</v>
      </c>
      <c r="E2022" s="170" t="s">
        <v>1051</v>
      </c>
    </row>
    <row r="2023" spans="1:5" x14ac:dyDescent="0.25">
      <c r="A2023" s="294"/>
      <c r="B2023" s="297"/>
      <c r="C2023" s="298"/>
      <c r="D2023" s="300"/>
      <c r="E2023" s="171" t="s">
        <v>1052</v>
      </c>
    </row>
    <row r="2024" spans="1:5" x14ac:dyDescent="0.25">
      <c r="A2024" s="285" t="s">
        <v>2042</v>
      </c>
      <c r="B2024" s="287" t="s">
        <v>2014</v>
      </c>
      <c r="C2024" s="288"/>
      <c r="D2024" s="291" t="s">
        <v>44</v>
      </c>
      <c r="E2024" s="172" t="s">
        <v>1051</v>
      </c>
    </row>
    <row r="2025" spans="1:5" x14ac:dyDescent="0.25">
      <c r="A2025" s="286"/>
      <c r="B2025" s="289"/>
      <c r="C2025" s="290"/>
      <c r="D2025" s="292"/>
      <c r="E2025" s="173" t="s">
        <v>1052</v>
      </c>
    </row>
    <row r="2026" spans="1:5" x14ac:dyDescent="0.25">
      <c r="A2026" s="293" t="s">
        <v>2043</v>
      </c>
      <c r="B2026" s="295" t="s">
        <v>2018</v>
      </c>
      <c r="C2026" s="296"/>
      <c r="D2026" s="299" t="s">
        <v>44</v>
      </c>
      <c r="E2026" s="170" t="s">
        <v>1051</v>
      </c>
    </row>
    <row r="2027" spans="1:5" x14ac:dyDescent="0.25">
      <c r="A2027" s="294"/>
      <c r="B2027" s="297"/>
      <c r="C2027" s="298"/>
      <c r="D2027" s="300"/>
      <c r="E2027" s="171" t="s">
        <v>1052</v>
      </c>
    </row>
    <row r="2028" spans="1:5" x14ac:dyDescent="0.25">
      <c r="A2028" s="285" t="s">
        <v>2044</v>
      </c>
      <c r="B2028" s="287" t="s">
        <v>1960</v>
      </c>
      <c r="C2028" s="288"/>
      <c r="D2028" s="291" t="s">
        <v>44</v>
      </c>
      <c r="E2028" s="172" t="s">
        <v>1051</v>
      </c>
    </row>
    <row r="2029" spans="1:5" x14ac:dyDescent="0.25">
      <c r="A2029" s="286"/>
      <c r="B2029" s="289"/>
      <c r="C2029" s="290"/>
      <c r="D2029" s="292"/>
      <c r="E2029" s="173" t="s">
        <v>1052</v>
      </c>
    </row>
    <row r="2030" spans="1:5" x14ac:dyDescent="0.25">
      <c r="A2030" s="293" t="s">
        <v>2045</v>
      </c>
      <c r="B2030" s="295" t="s">
        <v>1853</v>
      </c>
      <c r="C2030" s="296"/>
      <c r="D2030" s="299" t="s">
        <v>44</v>
      </c>
      <c r="E2030" s="170" t="s">
        <v>1051</v>
      </c>
    </row>
    <row r="2031" spans="1:5" x14ac:dyDescent="0.25">
      <c r="A2031" s="294"/>
      <c r="B2031" s="297"/>
      <c r="C2031" s="298"/>
      <c r="D2031" s="300"/>
      <c r="E2031" s="171" t="s">
        <v>1052</v>
      </c>
    </row>
    <row r="2032" spans="1:5" x14ac:dyDescent="0.25">
      <c r="A2032" s="285" t="s">
        <v>2046</v>
      </c>
      <c r="B2032" s="287" t="s">
        <v>1870</v>
      </c>
      <c r="C2032" s="288"/>
      <c r="D2032" s="291" t="s">
        <v>44</v>
      </c>
      <c r="E2032" s="172" t="s">
        <v>1051</v>
      </c>
    </row>
    <row r="2033" spans="1:5" x14ac:dyDescent="0.25">
      <c r="A2033" s="286"/>
      <c r="B2033" s="289"/>
      <c r="C2033" s="290"/>
      <c r="D2033" s="292"/>
      <c r="E2033" s="173" t="s">
        <v>1052</v>
      </c>
    </row>
    <row r="2034" spans="1:5" x14ac:dyDescent="0.25">
      <c r="A2034" s="293" t="s">
        <v>2047</v>
      </c>
      <c r="B2034" s="295" t="s">
        <v>1925</v>
      </c>
      <c r="C2034" s="296"/>
      <c r="D2034" s="299" t="s">
        <v>44</v>
      </c>
      <c r="E2034" s="170" t="s">
        <v>1051</v>
      </c>
    </row>
    <row r="2035" spans="1:5" x14ac:dyDescent="0.25">
      <c r="A2035" s="294"/>
      <c r="B2035" s="297"/>
      <c r="C2035" s="298"/>
      <c r="D2035" s="300"/>
      <c r="E2035" s="171" t="s">
        <v>1052</v>
      </c>
    </row>
    <row r="2036" spans="1:5" x14ac:dyDescent="0.25">
      <c r="A2036" s="285" t="s">
        <v>2048</v>
      </c>
      <c r="B2036" s="287" t="s">
        <v>1960</v>
      </c>
      <c r="C2036" s="288"/>
      <c r="D2036" s="291" t="s">
        <v>44</v>
      </c>
      <c r="E2036" s="172" t="s">
        <v>1051</v>
      </c>
    </row>
    <row r="2037" spans="1:5" x14ac:dyDescent="0.25">
      <c r="A2037" s="286"/>
      <c r="B2037" s="289"/>
      <c r="C2037" s="290"/>
      <c r="D2037" s="292"/>
      <c r="E2037" s="173" t="s">
        <v>1052</v>
      </c>
    </row>
    <row r="2038" spans="1:5" x14ac:dyDescent="0.25">
      <c r="A2038" s="293" t="s">
        <v>1476</v>
      </c>
      <c r="B2038" s="295" t="s">
        <v>1978</v>
      </c>
      <c r="C2038" s="296"/>
      <c r="D2038" s="299" t="s">
        <v>44</v>
      </c>
      <c r="E2038" s="170" t="s">
        <v>1051</v>
      </c>
    </row>
    <row r="2039" spans="1:5" x14ac:dyDescent="0.25">
      <c r="A2039" s="294"/>
      <c r="B2039" s="297"/>
      <c r="C2039" s="298"/>
      <c r="D2039" s="300"/>
      <c r="E2039" s="171" t="s">
        <v>1052</v>
      </c>
    </row>
    <row r="2040" spans="1:5" x14ac:dyDescent="0.25">
      <c r="A2040" s="285" t="s">
        <v>2049</v>
      </c>
      <c r="B2040" s="287" t="s">
        <v>1984</v>
      </c>
      <c r="C2040" s="288"/>
      <c r="D2040" s="291" t="s">
        <v>44</v>
      </c>
      <c r="E2040" s="172" t="s">
        <v>1051</v>
      </c>
    </row>
    <row r="2041" spans="1:5" x14ac:dyDescent="0.25">
      <c r="A2041" s="286"/>
      <c r="B2041" s="289"/>
      <c r="C2041" s="290"/>
      <c r="D2041" s="292"/>
      <c r="E2041" s="173" t="s">
        <v>1052</v>
      </c>
    </row>
    <row r="2042" spans="1:5" x14ac:dyDescent="0.25">
      <c r="A2042" s="293" t="s">
        <v>2050</v>
      </c>
      <c r="B2042" s="295" t="s">
        <v>2006</v>
      </c>
      <c r="C2042" s="296"/>
      <c r="D2042" s="299" t="s">
        <v>44</v>
      </c>
      <c r="E2042" s="170" t="s">
        <v>1051</v>
      </c>
    </row>
    <row r="2043" spans="1:5" x14ac:dyDescent="0.25">
      <c r="A2043" s="294"/>
      <c r="B2043" s="297"/>
      <c r="C2043" s="298"/>
      <c r="D2043" s="300"/>
      <c r="E2043" s="171" t="s">
        <v>1052</v>
      </c>
    </row>
    <row r="2044" spans="1:5" x14ac:dyDescent="0.25">
      <c r="A2044" s="285" t="s">
        <v>2051</v>
      </c>
      <c r="B2044" s="287" t="s">
        <v>1828</v>
      </c>
      <c r="C2044" s="288"/>
      <c r="D2044" s="291" t="s">
        <v>44</v>
      </c>
      <c r="E2044" s="172" t="s">
        <v>1051</v>
      </c>
    </row>
    <row r="2045" spans="1:5" x14ac:dyDescent="0.25">
      <c r="A2045" s="286"/>
      <c r="B2045" s="289"/>
      <c r="C2045" s="290"/>
      <c r="D2045" s="292"/>
      <c r="E2045" s="173" t="s">
        <v>1052</v>
      </c>
    </row>
    <row r="2046" spans="1:5" x14ac:dyDescent="0.25">
      <c r="A2046" s="293" t="s">
        <v>2052</v>
      </c>
      <c r="B2046" s="295" t="s">
        <v>1853</v>
      </c>
      <c r="C2046" s="296"/>
      <c r="D2046" s="299" t="s">
        <v>44</v>
      </c>
      <c r="E2046" s="170" t="s">
        <v>1051</v>
      </c>
    </row>
    <row r="2047" spans="1:5" x14ac:dyDescent="0.25">
      <c r="A2047" s="294"/>
      <c r="B2047" s="297"/>
      <c r="C2047" s="298"/>
      <c r="D2047" s="300"/>
      <c r="E2047" s="171" t="s">
        <v>1052</v>
      </c>
    </row>
    <row r="2048" spans="1:5" x14ac:dyDescent="0.25">
      <c r="A2048" s="285" t="s">
        <v>2018</v>
      </c>
      <c r="B2048" s="287"/>
      <c r="C2048" s="288"/>
      <c r="D2048" s="291" t="s">
        <v>44</v>
      </c>
      <c r="E2048" s="172" t="s">
        <v>1051</v>
      </c>
    </row>
    <row r="2049" spans="1:5" x14ac:dyDescent="0.25">
      <c r="A2049" s="286"/>
      <c r="B2049" s="289"/>
      <c r="C2049" s="290"/>
      <c r="D2049" s="292"/>
      <c r="E2049" s="173" t="s">
        <v>1052</v>
      </c>
    </row>
    <row r="2050" spans="1:5" x14ac:dyDescent="0.25">
      <c r="A2050" s="293" t="s">
        <v>1876</v>
      </c>
      <c r="B2050" s="295"/>
      <c r="C2050" s="296"/>
      <c r="D2050" s="299" t="s">
        <v>44</v>
      </c>
      <c r="E2050" s="170" t="s">
        <v>1051</v>
      </c>
    </row>
    <row r="2051" spans="1:5" ht="14.4" thickBot="1" x14ac:dyDescent="0.3">
      <c r="A2051" s="301"/>
      <c r="B2051" s="302"/>
      <c r="C2051" s="303"/>
      <c r="D2051" s="304"/>
      <c r="E2051" s="174" t="s">
        <v>1052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3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7" name="Control 1">
          <controlPr defaultSize="0" r:id="rId205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7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tabSelected="1" zoomScale="82" zoomScaleNormal="82" workbookViewId="0">
      <selection activeCell="S6" sqref="S6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5" t="s">
        <v>48</v>
      </c>
      <c r="L1" s="305"/>
    </row>
    <row r="2" spans="1:12" x14ac:dyDescent="0.6">
      <c r="A2" s="306" t="s">
        <v>49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x14ac:dyDescent="0.6">
      <c r="A3" s="306" t="str">
        <f>'1.สรุปรายงานการส่งงบ '!A3:H3</f>
        <v xml:space="preserve">สำหรับเดือน สิงหาคม 2568  ปีงบประมาณ พ.ศ.2568 (ข้อมูล ณ วันที่ 26 กันยายน 2568  เวลา 09.30 น.)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2" x14ac:dyDescent="0.6">
      <c r="A4" s="307" t="s">
        <v>50</v>
      </c>
      <c r="B4" s="307"/>
      <c r="C4" s="307" t="s">
        <v>51</v>
      </c>
      <c r="D4" s="307"/>
      <c r="E4" s="307" t="s">
        <v>52</v>
      </c>
      <c r="F4" s="307"/>
      <c r="G4" s="308" t="s">
        <v>53</v>
      </c>
      <c r="H4" s="308"/>
      <c r="I4" s="308" t="s">
        <v>54</v>
      </c>
      <c r="J4" s="308"/>
      <c r="K4" s="308" t="s">
        <v>55</v>
      </c>
      <c r="L4" s="308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40</v>
      </c>
      <c r="E6" s="3" t="s">
        <v>40</v>
      </c>
      <c r="F6" s="177">
        <v>30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30</v>
      </c>
      <c r="C8" s="10" t="s">
        <v>64</v>
      </c>
      <c r="D8" s="49">
        <v>35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40</v>
      </c>
      <c r="C9" s="10" t="s">
        <v>69</v>
      </c>
      <c r="D9" s="49">
        <v>40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45</v>
      </c>
      <c r="E11" s="3" t="s">
        <v>82</v>
      </c>
      <c r="F11" s="49">
        <v>50</v>
      </c>
      <c r="G11" s="254" t="s">
        <v>89</v>
      </c>
      <c r="H11" s="25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35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2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25</v>
      </c>
      <c r="G13" s="4"/>
      <c r="H13" s="25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43.75</v>
      </c>
      <c r="E14" s="3" t="s">
        <v>98</v>
      </c>
      <c r="F14" s="49">
        <v>50</v>
      </c>
      <c r="G14" s="4"/>
      <c r="H14" s="252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2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45.416666666666664</v>
      </c>
      <c r="E18" s="3" t="s">
        <v>110</v>
      </c>
      <c r="F18" s="49">
        <v>50</v>
      </c>
      <c r="H18" s="25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46.071428571428569</v>
      </c>
      <c r="H20" s="252"/>
      <c r="K20" s="3" t="s">
        <v>114</v>
      </c>
      <c r="L20" s="49">
        <v>50</v>
      </c>
    </row>
    <row r="21" spans="1:12" ht="21.6" thickTop="1" x14ac:dyDescent="0.6">
      <c r="H21" s="252"/>
      <c r="K21" s="3" t="s">
        <v>115</v>
      </c>
      <c r="L21" s="49">
        <v>50</v>
      </c>
    </row>
    <row r="22" spans="1:12" x14ac:dyDescent="0.6">
      <c r="H22" s="252"/>
      <c r="K22" s="3" t="s">
        <v>117</v>
      </c>
      <c r="L22" s="49">
        <v>50</v>
      </c>
    </row>
    <row r="23" spans="1:12" x14ac:dyDescent="0.6">
      <c r="G23" s="25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zoomScale="99" zoomScaleNormal="99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J3" sqref="J1:J1048576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6.5" style="71" customWidth="1"/>
    <col min="8" max="8" width="10.296875" style="199" hidden="1" customWidth="1"/>
    <col min="9" max="9" width="11.3984375" style="188" hidden="1" customWidth="1"/>
    <col min="10" max="10" width="18.59765625" style="78" customWidth="1"/>
    <col min="11" max="11" width="20.8984375" style="77" customWidth="1"/>
    <col min="12" max="12" width="16.296875" style="78" bestFit="1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2" t="s">
        <v>480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190" t="s">
        <v>481</v>
      </c>
    </row>
    <row r="2" spans="1:18" ht="24" customHeight="1" x14ac:dyDescent="0.7">
      <c r="A2" s="333" t="str">
        <f>'1.สรุปรายงานการส่งงบ '!A3:H3</f>
        <v xml:space="preserve">สำหรับเดือน สิงหาคม 2568  ปีงบประมาณ พ.ศ.2568 (ข้อมูล ณ วันที่ 26 กันยายน 2568  เวลา 09.30 น.) 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73"/>
      <c r="N2" s="74"/>
      <c r="O2" s="74"/>
      <c r="P2" s="74"/>
    </row>
    <row r="3" spans="1:18" s="191" customFormat="1" x14ac:dyDescent="0.25">
      <c r="A3" s="325" t="s">
        <v>45</v>
      </c>
      <c r="B3" s="325" t="s">
        <v>124</v>
      </c>
      <c r="C3" s="325" t="s">
        <v>125</v>
      </c>
      <c r="D3" s="325" t="s">
        <v>126</v>
      </c>
      <c r="E3" s="325" t="s">
        <v>56</v>
      </c>
      <c r="F3" s="325" t="s">
        <v>127</v>
      </c>
      <c r="G3" s="325" t="s">
        <v>128</v>
      </c>
      <c r="H3" s="327" t="s">
        <v>129</v>
      </c>
      <c r="I3" s="325" t="s">
        <v>130</v>
      </c>
      <c r="J3" s="322" t="s">
        <v>131</v>
      </c>
      <c r="K3" s="323" t="s">
        <v>132</v>
      </c>
      <c r="L3" s="313" t="s">
        <v>476</v>
      </c>
      <c r="M3" s="313" t="s">
        <v>4</v>
      </c>
      <c r="N3" s="310" t="s">
        <v>133</v>
      </c>
      <c r="O3" s="311"/>
      <c r="P3" s="312"/>
      <c r="Q3" s="315" t="s">
        <v>5</v>
      </c>
      <c r="R3" s="309" t="s">
        <v>479</v>
      </c>
    </row>
    <row r="4" spans="1:18" s="191" customFormat="1" ht="55.8" customHeight="1" x14ac:dyDescent="0.25">
      <c r="A4" s="326"/>
      <c r="B4" s="326"/>
      <c r="C4" s="326"/>
      <c r="D4" s="326"/>
      <c r="E4" s="326"/>
      <c r="F4" s="326"/>
      <c r="G4" s="326"/>
      <c r="H4" s="328"/>
      <c r="I4" s="326"/>
      <c r="J4" s="322"/>
      <c r="K4" s="324"/>
      <c r="L4" s="314"/>
      <c r="M4" s="314"/>
      <c r="N4" s="75" t="s">
        <v>134</v>
      </c>
      <c r="O4" s="75" t="s">
        <v>135</v>
      </c>
      <c r="P4" s="75" t="s">
        <v>47</v>
      </c>
      <c r="Q4" s="315"/>
      <c r="R4" s="309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1016</v>
      </c>
      <c r="E5" s="3" t="s">
        <v>137</v>
      </c>
      <c r="F5" s="3" t="s">
        <v>138</v>
      </c>
      <c r="G5" s="3" t="s">
        <v>139</v>
      </c>
      <c r="H5" s="205"/>
      <c r="I5" s="70"/>
      <c r="J5" s="206"/>
      <c r="K5" s="207"/>
      <c r="L5" s="208"/>
      <c r="M5" s="208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1016</v>
      </c>
      <c r="E6" s="3" t="s">
        <v>137</v>
      </c>
      <c r="F6" s="3" t="s">
        <v>141</v>
      </c>
      <c r="G6" s="3" t="s">
        <v>1029</v>
      </c>
      <c r="H6" s="205">
        <v>8185</v>
      </c>
      <c r="I6" s="70">
        <v>5</v>
      </c>
      <c r="J6" s="206">
        <f>บึงกาฬ!F10</f>
        <v>396988.12</v>
      </c>
      <c r="K6" s="207">
        <f>บึงกาฬ!AN10</f>
        <v>776627.87</v>
      </c>
      <c r="L6" s="208">
        <f>บึงกาฬ!AO10</f>
        <v>6645290.3599999994</v>
      </c>
      <c r="M6" s="208">
        <f>บึงกาฬ!AP10</f>
        <v>6947041.96</v>
      </c>
      <c r="N6" s="3"/>
      <c r="O6" s="3"/>
      <c r="P6" s="3"/>
      <c r="Q6" s="77">
        <f>L6-M6</f>
        <v>-301751.60000000056</v>
      </c>
      <c r="R6" s="78">
        <f>L6/H6</f>
        <v>811.88642150274882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1016</v>
      </c>
      <c r="E7" s="3" t="s">
        <v>137</v>
      </c>
      <c r="F7" s="3" t="s">
        <v>141</v>
      </c>
      <c r="G7" s="3" t="s">
        <v>144</v>
      </c>
      <c r="H7" s="205">
        <v>4332</v>
      </c>
      <c r="I7" s="70">
        <v>3</v>
      </c>
      <c r="J7" s="206">
        <f>บึงกาฬ!F11</f>
        <v>280158.18</v>
      </c>
      <c r="K7" s="207">
        <f>บึงกาฬ!AN11</f>
        <v>412968.53</v>
      </c>
      <c r="L7" s="208">
        <f>บึงกาฬ!AO11</f>
        <v>3008823.04</v>
      </c>
      <c r="M7" s="208">
        <f>บึงกาฬ!AP11</f>
        <v>3206208.2100000004</v>
      </c>
      <c r="N7" s="3"/>
      <c r="O7" s="3"/>
      <c r="P7" s="3"/>
      <c r="Q7" s="77">
        <f t="shared" ref="Q7:Q70" si="0">L7-M7</f>
        <v>-197385.17000000039</v>
      </c>
      <c r="R7" s="78">
        <f t="shared" ref="R7:R70" si="1">L7/H7</f>
        <v>694.55748845798712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1016</v>
      </c>
      <c r="E8" s="3" t="s">
        <v>137</v>
      </c>
      <c r="F8" s="3" t="s">
        <v>141</v>
      </c>
      <c r="G8" s="3" t="s">
        <v>146</v>
      </c>
      <c r="H8" s="205">
        <v>2987</v>
      </c>
      <c r="I8" s="70">
        <v>2</v>
      </c>
      <c r="J8" s="206">
        <f>บึงกาฬ!F12</f>
        <v>1315968.8400000001</v>
      </c>
      <c r="K8" s="207">
        <f>บึงกาฬ!AN12</f>
        <v>1150953.5000000002</v>
      </c>
      <c r="L8" s="208">
        <f>บึงกาฬ!AO12</f>
        <v>3442655.75</v>
      </c>
      <c r="M8" s="208">
        <f>บึงกาฬ!AP12</f>
        <v>3344686.03</v>
      </c>
      <c r="N8" s="3"/>
      <c r="O8" s="3"/>
      <c r="P8" s="3"/>
      <c r="Q8" s="77">
        <f t="shared" si="0"/>
        <v>97969.720000000205</v>
      </c>
      <c r="R8" s="78">
        <f t="shared" si="1"/>
        <v>1152.5462838968865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1016</v>
      </c>
      <c r="E9" s="3" t="s">
        <v>137</v>
      </c>
      <c r="F9" s="3" t="s">
        <v>141</v>
      </c>
      <c r="G9" s="3" t="s">
        <v>148</v>
      </c>
      <c r="H9" s="205">
        <v>2269</v>
      </c>
      <c r="I9" s="70">
        <v>2</v>
      </c>
      <c r="J9" s="206">
        <f>บึงกาฬ!F13</f>
        <v>1136789.01</v>
      </c>
      <c r="K9" s="207">
        <f>บึงกาฬ!AN13</f>
        <v>1155557.1399999999</v>
      </c>
      <c r="L9" s="208">
        <f>บึงกาฬ!AO13</f>
        <v>3381720.1900000004</v>
      </c>
      <c r="M9" s="208">
        <f>บึงกาฬ!AP13</f>
        <v>3504942</v>
      </c>
      <c r="N9" s="3"/>
      <c r="O9" s="3"/>
      <c r="P9" s="3"/>
      <c r="Q9" s="77">
        <f t="shared" si="0"/>
        <v>-123221.80999999959</v>
      </c>
      <c r="R9" s="78">
        <f t="shared" si="1"/>
        <v>1490.4011414720144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1016</v>
      </c>
      <c r="E10" s="3" t="s">
        <v>137</v>
      </c>
      <c r="F10" s="3" t="s">
        <v>141</v>
      </c>
      <c r="G10" s="3" t="s">
        <v>150</v>
      </c>
      <c r="H10" s="205">
        <v>6836</v>
      </c>
      <c r="I10" s="70">
        <v>5</v>
      </c>
      <c r="J10" s="206">
        <f>บึงกาฬ!F14</f>
        <v>1241685.7</v>
      </c>
      <c r="K10" s="207">
        <f>บึงกาฬ!AN14</f>
        <v>1345394.93</v>
      </c>
      <c r="L10" s="208">
        <f>บึงกาฬ!AO14</f>
        <v>5571436.8700000001</v>
      </c>
      <c r="M10" s="208">
        <f>บึงกาฬ!AP14</f>
        <v>5275308.38</v>
      </c>
      <c r="N10" s="3"/>
      <c r="O10" s="3"/>
      <c r="P10" s="3"/>
      <c r="Q10" s="77">
        <f t="shared" si="0"/>
        <v>296128.49000000022</v>
      </c>
      <c r="R10" s="78">
        <f t="shared" si="1"/>
        <v>815.01417056758339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1016</v>
      </c>
      <c r="E11" s="3" t="s">
        <v>137</v>
      </c>
      <c r="F11" s="3" t="s">
        <v>141</v>
      </c>
      <c r="G11" s="3" t="s">
        <v>152</v>
      </c>
      <c r="H11" s="205">
        <v>5382</v>
      </c>
      <c r="I11" s="70">
        <v>4</v>
      </c>
      <c r="J11" s="206">
        <f>บึงกาฬ!F15</f>
        <v>856985.4</v>
      </c>
      <c r="K11" s="207">
        <f>บึงกาฬ!AN15</f>
        <v>1244555.33</v>
      </c>
      <c r="L11" s="208">
        <f>บึงกาฬ!AO15</f>
        <v>5559816.5800000001</v>
      </c>
      <c r="M11" s="208">
        <f>บึงกาฬ!AP15</f>
        <v>4693704.8</v>
      </c>
      <c r="N11" s="3"/>
      <c r="O11" s="3"/>
      <c r="P11" s="3"/>
      <c r="Q11" s="77">
        <f t="shared" si="0"/>
        <v>866111.78000000026</v>
      </c>
      <c r="R11" s="78">
        <f t="shared" si="1"/>
        <v>1033.0391267186919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1016</v>
      </c>
      <c r="E12" s="3" t="s">
        <v>137</v>
      </c>
      <c r="F12" s="3" t="s">
        <v>141</v>
      </c>
      <c r="G12" s="3" t="s">
        <v>154</v>
      </c>
      <c r="H12" s="205">
        <v>5561</v>
      </c>
      <c r="I12" s="70">
        <v>4</v>
      </c>
      <c r="J12" s="206">
        <f>บึงกาฬ!F16</f>
        <v>74364.570000000007</v>
      </c>
      <c r="K12" s="207">
        <f>บึงกาฬ!AN16</f>
        <v>571795.17999999993</v>
      </c>
      <c r="L12" s="208">
        <f>บึงกาฬ!AO16</f>
        <v>4169312.6</v>
      </c>
      <c r="M12" s="208">
        <f>บึงกาฬ!AP16</f>
        <v>4082052.57</v>
      </c>
      <c r="N12" s="3"/>
      <c r="O12" s="3"/>
      <c r="P12" s="3"/>
      <c r="Q12" s="77">
        <f t="shared" si="0"/>
        <v>87260.030000000261</v>
      </c>
      <c r="R12" s="78">
        <f t="shared" si="1"/>
        <v>749.74152130911705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1016</v>
      </c>
      <c r="E13" s="3" t="s">
        <v>137</v>
      </c>
      <c r="F13" s="3" t="s">
        <v>141</v>
      </c>
      <c r="G13" s="3" t="s">
        <v>156</v>
      </c>
      <c r="H13" s="205">
        <v>3976</v>
      </c>
      <c r="I13" s="70">
        <v>3</v>
      </c>
      <c r="J13" s="206">
        <f>บึงกาฬ!F17</f>
        <v>140623.1</v>
      </c>
      <c r="K13" s="207">
        <f>บึงกาฬ!AN17</f>
        <v>374159.60000000003</v>
      </c>
      <c r="L13" s="208">
        <f>บึงกาฬ!AO17</f>
        <v>2810864.9999999995</v>
      </c>
      <c r="M13" s="208">
        <f>บึงกาฬ!AP17</f>
        <v>2689473.54</v>
      </c>
      <c r="N13" s="3"/>
      <c r="O13" s="3"/>
      <c r="P13" s="3"/>
      <c r="Q13" s="77">
        <f t="shared" si="0"/>
        <v>121391.4599999995</v>
      </c>
      <c r="R13" s="78">
        <f t="shared" si="1"/>
        <v>706.95799798792746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1016</v>
      </c>
      <c r="E14" s="3" t="s">
        <v>137</v>
      </c>
      <c r="F14" s="3" t="s">
        <v>141</v>
      </c>
      <c r="G14" s="3" t="s">
        <v>158</v>
      </c>
      <c r="H14" s="205">
        <v>2661</v>
      </c>
      <c r="I14" s="70">
        <v>2</v>
      </c>
      <c r="J14" s="206">
        <f>บึงกาฬ!F18</f>
        <v>407343.44</v>
      </c>
      <c r="K14" s="207">
        <f>บึงกาฬ!AN18</f>
        <v>445626.94</v>
      </c>
      <c r="L14" s="208">
        <f>บึงกาฬ!AO18</f>
        <v>2511034.81</v>
      </c>
      <c r="M14" s="208">
        <f>บึงกาฬ!AP18</f>
        <v>2738283.63</v>
      </c>
      <c r="N14" s="3"/>
      <c r="O14" s="3"/>
      <c r="P14" s="3"/>
      <c r="Q14" s="77">
        <f t="shared" si="0"/>
        <v>-227248.81999999983</v>
      </c>
      <c r="R14" s="78">
        <f t="shared" si="1"/>
        <v>943.6432957534762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1016</v>
      </c>
      <c r="E15" s="3" t="s">
        <v>137</v>
      </c>
      <c r="F15" s="3" t="s">
        <v>141</v>
      </c>
      <c r="G15" s="3" t="s">
        <v>160</v>
      </c>
      <c r="H15" s="205">
        <v>4126</v>
      </c>
      <c r="I15" s="70">
        <v>3</v>
      </c>
      <c r="J15" s="206">
        <f>บึงกาฬ!F19</f>
        <v>720828.67</v>
      </c>
      <c r="K15" s="207">
        <f>บึงกาฬ!AN19</f>
        <v>809793.16000000015</v>
      </c>
      <c r="L15" s="208">
        <f>บึงกาฬ!AO19</f>
        <v>4813656.68</v>
      </c>
      <c r="M15" s="208">
        <f>บึงกาฬ!AP19</f>
        <v>3903329.47</v>
      </c>
      <c r="N15" s="3"/>
      <c r="O15" s="3"/>
      <c r="P15" s="3"/>
      <c r="Q15" s="77">
        <f t="shared" si="0"/>
        <v>910327.2099999995</v>
      </c>
      <c r="R15" s="78">
        <f t="shared" si="1"/>
        <v>1166.6642462433349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1016</v>
      </c>
      <c r="E16" s="3" t="s">
        <v>137</v>
      </c>
      <c r="F16" s="3" t="s">
        <v>141</v>
      </c>
      <c r="G16" s="3" t="s">
        <v>162</v>
      </c>
      <c r="H16" s="205">
        <v>7075</v>
      </c>
      <c r="I16" s="70">
        <v>5</v>
      </c>
      <c r="J16" s="206">
        <f>บึงกาฬ!F20</f>
        <v>339570.27</v>
      </c>
      <c r="K16" s="207">
        <f>บึงกาฬ!AN20</f>
        <v>20395.600000000035</v>
      </c>
      <c r="L16" s="208">
        <f>บึงกาฬ!AO20</f>
        <v>5762552.5699999994</v>
      </c>
      <c r="M16" s="208">
        <f>บึงกาฬ!AP20</f>
        <v>5953680.8899999997</v>
      </c>
      <c r="N16" s="3"/>
      <c r="O16" s="3"/>
      <c r="P16" s="3"/>
      <c r="Q16" s="77">
        <f t="shared" si="0"/>
        <v>-191128.3200000003</v>
      </c>
      <c r="R16" s="78">
        <f t="shared" si="1"/>
        <v>814.4950628975264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1016</v>
      </c>
      <c r="E17" s="3" t="s">
        <v>137</v>
      </c>
      <c r="F17" s="3" t="s">
        <v>141</v>
      </c>
      <c r="G17" s="3" t="s">
        <v>164</v>
      </c>
      <c r="H17" s="205">
        <v>4195</v>
      </c>
      <c r="I17" s="70">
        <v>3</v>
      </c>
      <c r="J17" s="206">
        <f>บึงกาฬ!F21</f>
        <v>116575.72</v>
      </c>
      <c r="K17" s="207">
        <f>บึงกาฬ!AN21</f>
        <v>166203.35</v>
      </c>
      <c r="L17" s="208">
        <f>บึงกาฬ!AO21</f>
        <v>2351461.5300000003</v>
      </c>
      <c r="M17" s="208">
        <f>บึงกาฬ!AP21</f>
        <v>2679108.0900000003</v>
      </c>
      <c r="N17" s="3"/>
      <c r="O17" s="3"/>
      <c r="P17" s="3"/>
      <c r="Q17" s="77">
        <f t="shared" si="0"/>
        <v>-327646.56000000006</v>
      </c>
      <c r="R17" s="78">
        <f t="shared" si="1"/>
        <v>560.53910131108466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1016</v>
      </c>
      <c r="E18" s="3" t="s">
        <v>137</v>
      </c>
      <c r="F18" s="3" t="s">
        <v>141</v>
      </c>
      <c r="G18" s="3" t="s">
        <v>166</v>
      </c>
      <c r="H18" s="205">
        <v>3963</v>
      </c>
      <c r="I18" s="70">
        <v>3</v>
      </c>
      <c r="J18" s="206">
        <f>บึงกาฬ!F22</f>
        <v>387605.51</v>
      </c>
      <c r="K18" s="207">
        <f>บึงกาฬ!AN22</f>
        <v>511799.37000000011</v>
      </c>
      <c r="L18" s="208">
        <f>บึงกาฬ!AO22</f>
        <v>3875402.06</v>
      </c>
      <c r="M18" s="208">
        <f>บึงกาฬ!AP22</f>
        <v>4413820.6300000008</v>
      </c>
      <c r="N18" s="3"/>
      <c r="O18" s="3"/>
      <c r="P18" s="3"/>
      <c r="Q18" s="77">
        <f t="shared" si="0"/>
        <v>-538418.57000000076</v>
      </c>
      <c r="R18" s="78">
        <f t="shared" si="1"/>
        <v>977.89605349482713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1016</v>
      </c>
      <c r="E19" s="3" t="s">
        <v>137</v>
      </c>
      <c r="F19" s="3" t="s">
        <v>141</v>
      </c>
      <c r="G19" s="3" t="s">
        <v>168</v>
      </c>
      <c r="H19" s="205">
        <v>1183</v>
      </c>
      <c r="I19" s="70">
        <v>1</v>
      </c>
      <c r="J19" s="206">
        <f>บึงกาฬ!F23</f>
        <v>671019.57999999996</v>
      </c>
      <c r="K19" s="207">
        <f>บึงกาฬ!AN23</f>
        <v>883449.21999999986</v>
      </c>
      <c r="L19" s="208">
        <f>บึงกาฬ!AO23</f>
        <v>3316154.44</v>
      </c>
      <c r="M19" s="208">
        <f>บึงกาฬ!AP23</f>
        <v>2974328.0599999996</v>
      </c>
      <c r="N19" s="3"/>
      <c r="O19" s="3"/>
      <c r="P19" s="3"/>
      <c r="Q19" s="77">
        <f t="shared" si="0"/>
        <v>341826.38000000035</v>
      </c>
      <c r="R19" s="78">
        <f t="shared" si="1"/>
        <v>2803.1736601859679</v>
      </c>
    </row>
    <row r="20" spans="1:18" ht="24.6" customHeight="1" x14ac:dyDescent="0.7">
      <c r="A20" s="209">
        <v>1</v>
      </c>
      <c r="B20" s="210" t="s">
        <v>39</v>
      </c>
      <c r="C20" s="210"/>
      <c r="D20" s="210"/>
      <c r="E20" s="210" t="s">
        <v>56</v>
      </c>
      <c r="F20" s="210"/>
      <c r="G20" s="210" t="s">
        <v>169</v>
      </c>
      <c r="H20" s="211">
        <f>SUM(H5:H19)</f>
        <v>62731</v>
      </c>
      <c r="I20" s="209"/>
      <c r="J20" s="212">
        <f>SUM(J5:J19)</f>
        <v>8086506.1100000003</v>
      </c>
      <c r="K20" s="212">
        <f>SUM(K5:K19)</f>
        <v>9869279.7200000007</v>
      </c>
      <c r="L20" s="212">
        <f>SUM(L5:L19)</f>
        <v>57220182.480000004</v>
      </c>
      <c r="M20" s="212">
        <f>SUM(M5:M19)</f>
        <v>56405968.260000013</v>
      </c>
      <c r="N20" s="210">
        <v>14</v>
      </c>
      <c r="O20" s="210">
        <v>14</v>
      </c>
      <c r="P20" s="210">
        <f>N20-O20</f>
        <v>0</v>
      </c>
      <c r="Q20" s="77">
        <f t="shared" si="0"/>
        <v>814214.21999999136</v>
      </c>
      <c r="R20" s="78">
        <f>L20/H20</f>
        <v>912.15160733927416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5"/>
      <c r="I21" s="70"/>
      <c r="J21" s="206"/>
      <c r="K21" s="207"/>
      <c r="L21" s="208"/>
      <c r="M21" s="208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5">
        <v>6164</v>
      </c>
      <c r="I22" s="70">
        <v>5</v>
      </c>
      <c r="J22" s="206">
        <f>บึงกาฬ!F24</f>
        <v>414284.69</v>
      </c>
      <c r="K22" s="207">
        <f>บึงกาฬ!AN24</f>
        <v>519146.42</v>
      </c>
      <c r="L22" s="208">
        <f>บึงกาฬ!AO24</f>
        <v>5654426.3100000005</v>
      </c>
      <c r="M22" s="208">
        <f>บึงกาฬ!AP24</f>
        <v>5428547.0099999998</v>
      </c>
      <c r="N22" s="3"/>
      <c r="O22" s="3"/>
      <c r="P22" s="3"/>
      <c r="Q22" s="77">
        <f t="shared" si="0"/>
        <v>225879.30000000075</v>
      </c>
      <c r="R22" s="78">
        <f t="shared" si="1"/>
        <v>917.33067975340691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5">
        <v>4337</v>
      </c>
      <c r="I23" s="70">
        <v>3</v>
      </c>
      <c r="J23" s="206">
        <f>บึงกาฬ!F25</f>
        <v>171368.21</v>
      </c>
      <c r="K23" s="207">
        <f>บึงกาฬ!AN25</f>
        <v>230789.47999999998</v>
      </c>
      <c r="L23" s="208">
        <f>บึงกาฬ!AO25</f>
        <v>2962722.16</v>
      </c>
      <c r="M23" s="208">
        <f>บึงกาฬ!AP25</f>
        <v>4155285.0600000005</v>
      </c>
      <c r="N23" s="3"/>
      <c r="O23" s="3"/>
      <c r="P23" s="3"/>
      <c r="Q23" s="77">
        <f t="shared" si="0"/>
        <v>-1192562.9000000004</v>
      </c>
      <c r="R23" s="78">
        <f t="shared" si="1"/>
        <v>683.12708323726076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5">
        <v>3695</v>
      </c>
      <c r="I24" s="70">
        <v>3</v>
      </c>
      <c r="J24" s="206">
        <f>บึงกาฬ!F26</f>
        <v>276370.05</v>
      </c>
      <c r="K24" s="207">
        <f>บึงกาฬ!AN26</f>
        <v>382414.25</v>
      </c>
      <c r="L24" s="208">
        <f>บึงกาฬ!AO26</f>
        <v>2665624.31</v>
      </c>
      <c r="M24" s="208">
        <f>บึงกาฬ!AP26</f>
        <v>2520074.2299999995</v>
      </c>
      <c r="N24" s="3"/>
      <c r="O24" s="3"/>
      <c r="P24" s="3"/>
      <c r="Q24" s="77">
        <f t="shared" si="0"/>
        <v>145550.08000000054</v>
      </c>
      <c r="R24" s="78">
        <f t="shared" si="1"/>
        <v>721.41388633288227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5">
        <v>4281</v>
      </c>
      <c r="I25" s="70">
        <v>3</v>
      </c>
      <c r="J25" s="206">
        <f>บึงกาฬ!F27</f>
        <v>432465.41</v>
      </c>
      <c r="K25" s="207">
        <f>บึงกาฬ!AN27</f>
        <v>-19340.800000000047</v>
      </c>
      <c r="L25" s="208">
        <f>บึงกาฬ!AO27</f>
        <v>3744976.82</v>
      </c>
      <c r="M25" s="208">
        <f>บึงกาฬ!AP27</f>
        <v>3971102.3699999996</v>
      </c>
      <c r="N25" s="3"/>
      <c r="O25" s="3"/>
      <c r="P25" s="3"/>
      <c r="Q25" s="77">
        <f t="shared" si="0"/>
        <v>-226125.54999999981</v>
      </c>
      <c r="R25" s="78">
        <f t="shared" si="1"/>
        <v>874.79019387993458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5">
        <v>2675</v>
      </c>
      <c r="I26" s="70">
        <v>2</v>
      </c>
      <c r="J26" s="206">
        <f>บึงกาฬ!F28</f>
        <v>375924.87</v>
      </c>
      <c r="K26" s="207">
        <f>บึงกาฬ!AN28</f>
        <v>420528.38</v>
      </c>
      <c r="L26" s="208">
        <f>บึงกาฬ!AO28</f>
        <v>4078172.1099999994</v>
      </c>
      <c r="M26" s="208">
        <f>บึงกาฬ!AP28</f>
        <v>4054255.9999999995</v>
      </c>
      <c r="N26" s="3"/>
      <c r="O26" s="3"/>
      <c r="P26" s="3"/>
      <c r="Q26" s="77">
        <f t="shared" si="0"/>
        <v>23916.10999999987</v>
      </c>
      <c r="R26" s="78">
        <f t="shared" si="1"/>
        <v>1524.5503214953269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5">
        <v>3198</v>
      </c>
      <c r="I27" s="70">
        <v>3</v>
      </c>
      <c r="J27" s="206">
        <f>บึงกาฬ!F29</f>
        <v>270888.15000000002</v>
      </c>
      <c r="K27" s="207">
        <f>บึงกาฬ!AN29</f>
        <v>612523.52000000002</v>
      </c>
      <c r="L27" s="208">
        <f>บึงกาฬ!AO29</f>
        <v>4034373.22</v>
      </c>
      <c r="M27" s="208">
        <f>บึงกาฬ!AP29</f>
        <v>3588343.15</v>
      </c>
      <c r="N27" s="3"/>
      <c r="O27" s="3"/>
      <c r="P27" s="3"/>
      <c r="Q27" s="77">
        <f t="shared" si="0"/>
        <v>446030.0700000003</v>
      </c>
      <c r="R27" s="78">
        <f t="shared" si="1"/>
        <v>1261.5300875547218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5">
        <v>1853</v>
      </c>
      <c r="I28" s="70">
        <v>2</v>
      </c>
      <c r="J28" s="206">
        <f>บึงกาฬ!F30</f>
        <v>812679.4</v>
      </c>
      <c r="K28" s="207">
        <f>บึงกาฬ!AN30</f>
        <v>854551.37</v>
      </c>
      <c r="L28" s="208">
        <f>บึงกาฬ!AO30</f>
        <v>2687225.6399999997</v>
      </c>
      <c r="M28" s="208">
        <f>บึงกาฬ!AP30</f>
        <v>2375252.59</v>
      </c>
      <c r="N28" s="3"/>
      <c r="O28" s="3"/>
      <c r="P28" s="3"/>
      <c r="Q28" s="77">
        <f t="shared" si="0"/>
        <v>311973.04999999981</v>
      </c>
      <c r="R28" s="78">
        <f t="shared" si="1"/>
        <v>1450.2027199136533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5">
        <v>2837</v>
      </c>
      <c r="I29" s="70">
        <v>2</v>
      </c>
      <c r="J29" s="206">
        <f>บึงกาฬ!F31</f>
        <v>616011.65</v>
      </c>
      <c r="K29" s="207">
        <f>บึงกาฬ!AN31</f>
        <v>617121.69000000006</v>
      </c>
      <c r="L29" s="208">
        <f>บึงกาฬ!AO31</f>
        <v>2627803.9</v>
      </c>
      <c r="M29" s="208">
        <f>บึงกาฬ!AP31</f>
        <v>2196050.35</v>
      </c>
      <c r="N29" s="3"/>
      <c r="O29" s="3"/>
      <c r="P29" s="3"/>
      <c r="Q29" s="77">
        <f t="shared" si="0"/>
        <v>431753.54999999981</v>
      </c>
      <c r="R29" s="78">
        <f t="shared" si="1"/>
        <v>926.26150863588293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5">
        <v>6949</v>
      </c>
      <c r="I30" s="70">
        <v>5</v>
      </c>
      <c r="J30" s="206">
        <f>บึงกาฬ!F32</f>
        <v>251499.1</v>
      </c>
      <c r="K30" s="207">
        <f>บึงกาฬ!AN32</f>
        <v>177812.09999999998</v>
      </c>
      <c r="L30" s="208">
        <f>บึงกาฬ!AO32</f>
        <v>2837773.2399999998</v>
      </c>
      <c r="M30" s="208">
        <f>บึงกาฬ!AP32</f>
        <v>3305576.33</v>
      </c>
      <c r="N30" s="3"/>
      <c r="O30" s="3"/>
      <c r="P30" s="3"/>
      <c r="Q30" s="77">
        <f t="shared" si="0"/>
        <v>-467803.09000000032</v>
      </c>
      <c r="R30" s="78">
        <f t="shared" si="1"/>
        <v>408.37145488559503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5">
        <v>5245</v>
      </c>
      <c r="I31" s="70">
        <v>4</v>
      </c>
      <c r="J31" s="206">
        <f>บึงกาฬ!F33</f>
        <v>141473.63</v>
      </c>
      <c r="K31" s="207">
        <f>บึงกาฬ!AN33</f>
        <v>156204.47999999998</v>
      </c>
      <c r="L31" s="208">
        <f>บึงกาฬ!AO33</f>
        <v>2579730.58</v>
      </c>
      <c r="M31" s="208">
        <f>บึงกาฬ!AP33</f>
        <v>2573001.38</v>
      </c>
      <c r="N31" s="3"/>
      <c r="O31" s="3"/>
      <c r="P31" s="3"/>
      <c r="Q31" s="77">
        <f t="shared" si="0"/>
        <v>6729.2000000001863</v>
      </c>
      <c r="R31" s="78">
        <f t="shared" si="1"/>
        <v>491.84567778836987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5">
        <v>4916</v>
      </c>
      <c r="I32" s="70">
        <v>4</v>
      </c>
      <c r="J32" s="206">
        <f>บึงกาฬ!F34</f>
        <v>430963.82</v>
      </c>
      <c r="K32" s="207">
        <f>บึงกาฬ!AN34</f>
        <v>665688.75</v>
      </c>
      <c r="L32" s="208">
        <f>บึงกาฬ!AO34</f>
        <v>4407509.72</v>
      </c>
      <c r="M32" s="208">
        <f>บึงกาฬ!AP34</f>
        <v>4680018.68</v>
      </c>
      <c r="N32" s="3"/>
      <c r="O32" s="3"/>
      <c r="P32" s="3"/>
      <c r="Q32" s="77">
        <f t="shared" si="0"/>
        <v>-272508.95999999996</v>
      </c>
      <c r="R32" s="78">
        <f t="shared" si="1"/>
        <v>896.56422294548406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5">
        <v>1492</v>
      </c>
      <c r="I33" s="70">
        <v>1</v>
      </c>
      <c r="J33" s="206">
        <f>บึงกาฬ!F35</f>
        <v>253936.56</v>
      </c>
      <c r="K33" s="207">
        <f>บึงกาฬ!AN35</f>
        <v>254728.49</v>
      </c>
      <c r="L33" s="208">
        <f>บึงกาฬ!AO35</f>
        <v>2829555.09</v>
      </c>
      <c r="M33" s="208">
        <f>บึงกาฬ!AP35</f>
        <v>2901966.67</v>
      </c>
      <c r="N33" s="3"/>
      <c r="O33" s="3"/>
      <c r="P33" s="3"/>
      <c r="Q33" s="77">
        <f t="shared" si="0"/>
        <v>-72411.580000000075</v>
      </c>
      <c r="R33" s="78">
        <f t="shared" si="1"/>
        <v>1896.4846447721179</v>
      </c>
    </row>
    <row r="34" spans="1:18" ht="24.6" customHeight="1" x14ac:dyDescent="0.7">
      <c r="A34" s="209">
        <v>2</v>
      </c>
      <c r="B34" s="210" t="s">
        <v>39</v>
      </c>
      <c r="C34" s="210"/>
      <c r="D34" s="210"/>
      <c r="E34" s="210" t="s">
        <v>56</v>
      </c>
      <c r="F34" s="210"/>
      <c r="G34" s="210" t="s">
        <v>185</v>
      </c>
      <c r="H34" s="213">
        <f>SUM(H22:H33)</f>
        <v>47642</v>
      </c>
      <c r="I34" s="209"/>
      <c r="J34" s="212">
        <f>SUM(J21:J33)</f>
        <v>4447865.5399999991</v>
      </c>
      <c r="K34" s="212">
        <f>SUM(K21:K33)</f>
        <v>4872168.1300000008</v>
      </c>
      <c r="L34" s="212">
        <f>SUM(L21:L33)</f>
        <v>41109893.099999994</v>
      </c>
      <c r="M34" s="212">
        <f>SUM(M21:M33)</f>
        <v>41749473.82</v>
      </c>
      <c r="N34" s="210">
        <v>12</v>
      </c>
      <c r="O34" s="210">
        <v>12</v>
      </c>
      <c r="P34" s="210">
        <f>N34-O34</f>
        <v>0</v>
      </c>
      <c r="Q34" s="77">
        <f t="shared" si="0"/>
        <v>-639580.72000000626</v>
      </c>
      <c r="R34" s="78">
        <f>L34/H34</f>
        <v>862.89184123252585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5"/>
      <c r="I35" s="70"/>
      <c r="J35" s="206"/>
      <c r="K35" s="207"/>
      <c r="L35" s="208"/>
      <c r="M35" s="208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5">
        <v>6263</v>
      </c>
      <c r="I36" s="70">
        <v>5</v>
      </c>
      <c r="J36" s="206">
        <f>บึงกาฬ!F36</f>
        <v>278212.94</v>
      </c>
      <c r="K36" s="207">
        <f>บึงกาฬ!AN36</f>
        <v>381545.21</v>
      </c>
      <c r="L36" s="208">
        <f>บึงกาฬ!AO36</f>
        <v>4048269.59</v>
      </c>
      <c r="M36" s="208">
        <f>บึงกาฬ!AP36</f>
        <v>4291066.16</v>
      </c>
      <c r="N36" s="3"/>
      <c r="O36" s="3"/>
      <c r="P36" s="3"/>
      <c r="Q36" s="77">
        <f t="shared" si="0"/>
        <v>-242796.5700000003</v>
      </c>
      <c r="R36" s="78">
        <f t="shared" si="1"/>
        <v>646.37866677311195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5">
        <v>4267</v>
      </c>
      <c r="I37" s="70">
        <v>3</v>
      </c>
      <c r="J37" s="206">
        <f>บึงกาฬ!F37</f>
        <v>812286.41</v>
      </c>
      <c r="K37" s="207">
        <f>บึงกาฬ!AN37</f>
        <v>895888.57000000007</v>
      </c>
      <c r="L37" s="208">
        <f>บึงกาฬ!AO37</f>
        <v>3178509.2600000007</v>
      </c>
      <c r="M37" s="208">
        <f>บึงกาฬ!AP37</f>
        <v>2616148.61</v>
      </c>
      <c r="N37" s="3"/>
      <c r="O37" s="3"/>
      <c r="P37" s="3"/>
      <c r="Q37" s="77">
        <f t="shared" si="0"/>
        <v>562360.65000000084</v>
      </c>
      <c r="R37" s="78">
        <f t="shared" si="1"/>
        <v>744.90491211624112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1014</v>
      </c>
      <c r="H38" s="205">
        <v>5651</v>
      </c>
      <c r="I38" s="70">
        <v>4</v>
      </c>
      <c r="J38" s="206">
        <f>บึงกาฬ!F38</f>
        <v>145870.74</v>
      </c>
      <c r="K38" s="207">
        <f>บึงกาฬ!AN38</f>
        <v>53005.400000000009</v>
      </c>
      <c r="L38" s="208">
        <f>บึงกาฬ!AO38</f>
        <v>9678952.0700000003</v>
      </c>
      <c r="M38" s="208">
        <f>บึงกาฬ!AP38</f>
        <v>9878722.9700000007</v>
      </c>
      <c r="N38" s="3"/>
      <c r="O38" s="3"/>
      <c r="P38" s="3"/>
      <c r="Q38" s="77">
        <f t="shared" si="0"/>
        <v>-199770.90000000037</v>
      </c>
      <c r="R38" s="78">
        <f t="shared" si="1"/>
        <v>1712.7857140329145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5">
        <v>2509</v>
      </c>
      <c r="I39" s="70">
        <v>2</v>
      </c>
      <c r="J39" s="206">
        <f>บึงกาฬ!F39</f>
        <v>19684.240000000002</v>
      </c>
      <c r="K39" s="207">
        <f>บึงกาฬ!AN39</f>
        <v>42678.65</v>
      </c>
      <c r="L39" s="208">
        <f>บึงกาฬ!AO39</f>
        <v>2237111.71</v>
      </c>
      <c r="M39" s="208">
        <f>บึงกาฬ!AP39</f>
        <v>2601644.8199999998</v>
      </c>
      <c r="N39" s="3"/>
      <c r="O39" s="3"/>
      <c r="P39" s="3"/>
      <c r="Q39" s="77">
        <f t="shared" si="0"/>
        <v>-364533.10999999987</v>
      </c>
      <c r="R39" s="78">
        <f t="shared" si="1"/>
        <v>891.63479872459141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5">
        <v>2165</v>
      </c>
      <c r="I40" s="70">
        <v>2</v>
      </c>
      <c r="J40" s="206">
        <f>บึงกาฬ!F40</f>
        <v>24408.15</v>
      </c>
      <c r="K40" s="207">
        <f>บึงกาฬ!AN40</f>
        <v>32057.46</v>
      </c>
      <c r="L40" s="208">
        <f>บึงกาฬ!AO40</f>
        <v>1838449.9899999998</v>
      </c>
      <c r="M40" s="208">
        <f>บึงกาฬ!AP40</f>
        <v>2302663.1700000004</v>
      </c>
      <c r="N40" s="3"/>
      <c r="O40" s="3"/>
      <c r="P40" s="3"/>
      <c r="Q40" s="77">
        <f t="shared" si="0"/>
        <v>-464213.18000000063</v>
      </c>
      <c r="R40" s="78">
        <f t="shared" si="1"/>
        <v>849.16858660508069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5">
        <v>2535</v>
      </c>
      <c r="I41" s="70">
        <v>2</v>
      </c>
      <c r="J41" s="206">
        <f>บึงกาฬ!F41</f>
        <v>312729.99</v>
      </c>
      <c r="K41" s="207">
        <f>บึงกาฬ!AN41</f>
        <v>323406.08000000002</v>
      </c>
      <c r="L41" s="208">
        <f>บึงกาฬ!AO41</f>
        <v>1749641.4800000002</v>
      </c>
      <c r="M41" s="208">
        <f>บึงกาฬ!AP41</f>
        <v>1681444.4100000001</v>
      </c>
      <c r="N41" s="3"/>
      <c r="O41" s="3"/>
      <c r="P41" s="3"/>
      <c r="Q41" s="77">
        <f t="shared" si="0"/>
        <v>68197.070000000065</v>
      </c>
      <c r="R41" s="78">
        <f t="shared" si="1"/>
        <v>690.19387771203162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5">
        <v>4564</v>
      </c>
      <c r="I42" s="70">
        <v>4</v>
      </c>
      <c r="J42" s="206">
        <f>บึงกาฬ!F42</f>
        <v>270851.46999999997</v>
      </c>
      <c r="K42" s="207">
        <f>บึงกาฬ!AN42</f>
        <v>539580.68999999994</v>
      </c>
      <c r="L42" s="208">
        <f>บึงกาฬ!AO42</f>
        <v>3672119.95</v>
      </c>
      <c r="M42" s="208">
        <f>บึงกาฬ!AP42</f>
        <v>3482287.5100000002</v>
      </c>
      <c r="N42" s="3"/>
      <c r="O42" s="3"/>
      <c r="P42" s="3"/>
      <c r="Q42" s="77">
        <f t="shared" si="0"/>
        <v>189832.43999999994</v>
      </c>
      <c r="R42" s="78">
        <f t="shared" si="1"/>
        <v>804.58368755477659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5">
        <v>2825</v>
      </c>
      <c r="I43" s="70">
        <v>2</v>
      </c>
      <c r="J43" s="206">
        <f>บึงกาฬ!F43</f>
        <v>496100.39</v>
      </c>
      <c r="K43" s="207">
        <f>บึงกาฬ!AN43</f>
        <v>58064.72000000003</v>
      </c>
      <c r="L43" s="208">
        <f>บึงกาฬ!AO43</f>
        <v>2083671.3599999999</v>
      </c>
      <c r="M43" s="208">
        <f>บึงกาฬ!AP43</f>
        <v>2188259.29</v>
      </c>
      <c r="N43" s="3"/>
      <c r="O43" s="3"/>
      <c r="P43" s="3"/>
      <c r="Q43" s="77">
        <f t="shared" si="0"/>
        <v>-104587.93000000017</v>
      </c>
      <c r="R43" s="78">
        <f t="shared" si="1"/>
        <v>737.5827823008849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5">
        <v>3497</v>
      </c>
      <c r="I44" s="70">
        <v>3</v>
      </c>
      <c r="J44" s="206">
        <f>บึงกาฬ!F44</f>
        <v>1164799.44</v>
      </c>
      <c r="K44" s="207">
        <f>บึงกาฬ!AN44</f>
        <v>1217735.26</v>
      </c>
      <c r="L44" s="208">
        <f>บึงกาฬ!AO44</f>
        <v>3181329.48</v>
      </c>
      <c r="M44" s="208">
        <f>บึงกาฬ!AP44</f>
        <v>2516861.62</v>
      </c>
      <c r="N44" s="3"/>
      <c r="O44" s="3"/>
      <c r="P44" s="3"/>
      <c r="Q44" s="77">
        <f t="shared" si="0"/>
        <v>664467.85999999987</v>
      </c>
      <c r="R44" s="78">
        <f t="shared" si="1"/>
        <v>909.73104947097511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5">
        <v>4246</v>
      </c>
      <c r="I45" s="70">
        <v>3</v>
      </c>
      <c r="J45" s="206">
        <f>บึงกาฬ!F45</f>
        <v>29828.44</v>
      </c>
      <c r="K45" s="207">
        <f>บึงกาฬ!AN45</f>
        <v>53809.390000000014</v>
      </c>
      <c r="L45" s="208">
        <f>บึงกาฬ!AO45</f>
        <v>2275790.6500000004</v>
      </c>
      <c r="M45" s="208">
        <f>บึงกาฬ!AP45</f>
        <v>2455434.29</v>
      </c>
      <c r="N45" s="3" t="s">
        <v>198</v>
      </c>
      <c r="O45" s="3"/>
      <c r="P45" s="3"/>
      <c r="Q45" s="77">
        <f t="shared" si="0"/>
        <v>-179643.63999999966</v>
      </c>
      <c r="R45" s="78">
        <f t="shared" si="1"/>
        <v>535.98460904380602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5">
        <v>3019</v>
      </c>
      <c r="I46" s="70">
        <v>3</v>
      </c>
      <c r="J46" s="206">
        <f>บึงกาฬ!F46</f>
        <v>49921.1</v>
      </c>
      <c r="K46" s="207">
        <f>บึงกาฬ!AN46</f>
        <v>54313.849999999991</v>
      </c>
      <c r="L46" s="208">
        <f>บึงกาฬ!AO46</f>
        <v>3045123.21</v>
      </c>
      <c r="M46" s="208">
        <f>บึงกาฬ!AP46</f>
        <v>3162105.67</v>
      </c>
      <c r="N46" s="3"/>
      <c r="O46" s="3"/>
      <c r="P46" s="3"/>
      <c r="Q46" s="77">
        <f t="shared" si="0"/>
        <v>-116982.45999999996</v>
      </c>
      <c r="R46" s="78">
        <f t="shared" si="1"/>
        <v>1008.6529347466048</v>
      </c>
    </row>
    <row r="47" spans="1:18" ht="24.6" customHeight="1" x14ac:dyDescent="0.7">
      <c r="A47" s="209">
        <v>3</v>
      </c>
      <c r="B47" s="210" t="s">
        <v>39</v>
      </c>
      <c r="C47" s="210"/>
      <c r="D47" s="210"/>
      <c r="E47" s="210" t="s">
        <v>56</v>
      </c>
      <c r="F47" s="210"/>
      <c r="G47" s="210" t="s">
        <v>200</v>
      </c>
      <c r="H47" s="213">
        <f>SUM(H36:H46)</f>
        <v>41541</v>
      </c>
      <c r="I47" s="209"/>
      <c r="J47" s="212">
        <f>SUM(J35:J46)</f>
        <v>3604693.31</v>
      </c>
      <c r="K47" s="212">
        <f>SUM(K35:K46)</f>
        <v>3652085.2800000003</v>
      </c>
      <c r="L47" s="212">
        <f>SUM(L35:L46)</f>
        <v>36988968.75</v>
      </c>
      <c r="M47" s="212">
        <f>SUM(M35:M46)</f>
        <v>37176638.520000011</v>
      </c>
      <c r="N47" s="210">
        <v>11</v>
      </c>
      <c r="O47" s="210">
        <v>11</v>
      </c>
      <c r="P47" s="210">
        <f>N47-O47</f>
        <v>0</v>
      </c>
      <c r="Q47" s="77">
        <f t="shared" si="0"/>
        <v>-187669.77000001073</v>
      </c>
      <c r="R47" s="78">
        <f>L47/H47</f>
        <v>890.42075900917166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5"/>
      <c r="I48" s="70"/>
      <c r="J48" s="206"/>
      <c r="K48" s="207"/>
      <c r="L48" s="208"/>
      <c r="M48" s="208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5">
        <v>2825</v>
      </c>
      <c r="I49" s="70">
        <v>2</v>
      </c>
      <c r="J49" s="206">
        <f>บึงกาฬ!F47</f>
        <v>230471.17</v>
      </c>
      <c r="K49" s="207">
        <f>บึงกาฬ!AN47</f>
        <v>420587.06000000006</v>
      </c>
      <c r="L49" s="208">
        <f>บึงกาฬ!AO47</f>
        <v>2170628.2599999998</v>
      </c>
      <c r="M49" s="208">
        <f>บึงกาฬ!AP47</f>
        <v>3531391.76</v>
      </c>
      <c r="N49" s="3"/>
      <c r="O49" s="3"/>
      <c r="P49" s="3"/>
      <c r="Q49" s="77">
        <f t="shared" si="0"/>
        <v>-1360763.5</v>
      </c>
      <c r="R49" s="78">
        <f t="shared" si="1"/>
        <v>768.36398584070787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5">
        <v>3818</v>
      </c>
      <c r="I50" s="70">
        <v>3</v>
      </c>
      <c r="J50" s="206">
        <f>บึงกาฬ!F48</f>
        <v>562465.27</v>
      </c>
      <c r="K50" s="207">
        <f>บึงกาฬ!AN48</f>
        <v>468730.44000000006</v>
      </c>
      <c r="L50" s="208">
        <f>บึงกาฬ!AO48</f>
        <v>3702290.13</v>
      </c>
      <c r="M50" s="208">
        <f>บึงกาฬ!AP48</f>
        <v>3795105.07</v>
      </c>
      <c r="N50" s="3"/>
      <c r="O50" s="3"/>
      <c r="P50" s="3"/>
      <c r="Q50" s="77">
        <f t="shared" si="0"/>
        <v>-92814.939999999944</v>
      </c>
      <c r="R50" s="78">
        <f t="shared" si="1"/>
        <v>969.69359088528017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5">
        <v>2042</v>
      </c>
      <c r="I51" s="70">
        <v>2</v>
      </c>
      <c r="J51" s="206">
        <f>บึงกาฬ!F49</f>
        <v>641393.43000000005</v>
      </c>
      <c r="K51" s="207">
        <f>บึงกาฬ!AN49</f>
        <v>812597.93</v>
      </c>
      <c r="L51" s="208">
        <f>บึงกาฬ!AO49</f>
        <v>2128300.2599999998</v>
      </c>
      <c r="M51" s="208">
        <f>บึงกาฬ!AP49</f>
        <v>2032782.73</v>
      </c>
      <c r="N51" s="3"/>
      <c r="O51" s="3"/>
      <c r="P51" s="3"/>
      <c r="Q51" s="77">
        <f t="shared" si="0"/>
        <v>95517.529999999795</v>
      </c>
      <c r="R51" s="78">
        <f t="shared" si="1"/>
        <v>1042.2626150832516</v>
      </c>
    </row>
    <row r="52" spans="1:18" ht="24.6" customHeight="1" x14ac:dyDescent="0.7">
      <c r="A52" s="209">
        <v>4</v>
      </c>
      <c r="B52" s="210" t="s">
        <v>39</v>
      </c>
      <c r="C52" s="210"/>
      <c r="D52" s="210"/>
      <c r="E52" s="210" t="s">
        <v>56</v>
      </c>
      <c r="F52" s="210"/>
      <c r="G52" s="210" t="s">
        <v>206</v>
      </c>
      <c r="H52" s="213">
        <f>SUM(H49:H51)</f>
        <v>8685</v>
      </c>
      <c r="I52" s="209"/>
      <c r="J52" s="212">
        <f>SUM(J48:J51)</f>
        <v>1434329.87</v>
      </c>
      <c r="K52" s="212">
        <f>SUM(K48:K51)</f>
        <v>1701915.4300000002</v>
      </c>
      <c r="L52" s="212">
        <f>SUM(L48:L51)</f>
        <v>8001218.6499999994</v>
      </c>
      <c r="M52" s="212">
        <f>SUM(M48:M51)</f>
        <v>9359279.5600000005</v>
      </c>
      <c r="N52" s="210">
        <v>3</v>
      </c>
      <c r="O52" s="210">
        <v>3</v>
      </c>
      <c r="P52" s="210">
        <f>N52-O52</f>
        <v>0</v>
      </c>
      <c r="Q52" s="77">
        <f t="shared" si="0"/>
        <v>-1358060.9100000011</v>
      </c>
      <c r="R52" s="78">
        <f>L52/H52</f>
        <v>921.26869890616001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5"/>
      <c r="I53" s="70"/>
      <c r="J53" s="206"/>
      <c r="K53" s="207"/>
      <c r="L53" s="208"/>
      <c r="M53" s="208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5">
        <v>2916</v>
      </c>
      <c r="I54" s="70">
        <v>2</v>
      </c>
      <c r="J54" s="206">
        <f>บึงกาฬ!F50</f>
        <v>974949.32</v>
      </c>
      <c r="K54" s="207">
        <f>บึงกาฬ!AN50</f>
        <v>1325078.55</v>
      </c>
      <c r="L54" s="208">
        <f>บึงกาฬ!AO50</f>
        <v>2809701.62</v>
      </c>
      <c r="M54" s="208">
        <f>บึงกาฬ!AP50</f>
        <v>2358965.79</v>
      </c>
      <c r="N54" s="3"/>
      <c r="O54" s="3"/>
      <c r="P54" s="3"/>
      <c r="Q54" s="77">
        <f t="shared" si="0"/>
        <v>450735.83000000007</v>
      </c>
      <c r="R54" s="78">
        <f t="shared" si="1"/>
        <v>963.54650891632377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5">
        <v>9798</v>
      </c>
      <c r="I55" s="70">
        <v>5</v>
      </c>
      <c r="J55" s="206">
        <f>บึงกาฬ!F51</f>
        <v>2100528.5499999998</v>
      </c>
      <c r="K55" s="207">
        <f>บึงกาฬ!AN51</f>
        <v>1326733.6599999997</v>
      </c>
      <c r="L55" s="208">
        <f>บึงกาฬ!AO51</f>
        <v>7615883.669999999</v>
      </c>
      <c r="M55" s="208">
        <f>บึงกาฬ!AP51</f>
        <v>6412098.6499999994</v>
      </c>
      <c r="N55" s="3"/>
      <c r="O55" s="3"/>
      <c r="P55" s="3"/>
      <c r="Q55" s="77">
        <f t="shared" si="0"/>
        <v>1203785.0199999996</v>
      </c>
      <c r="R55" s="78">
        <f t="shared" si="1"/>
        <v>777.28961726883028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5">
        <v>4843</v>
      </c>
      <c r="I56" s="70">
        <v>4</v>
      </c>
      <c r="J56" s="206">
        <f>บึงกาฬ!F52</f>
        <v>852076.01</v>
      </c>
      <c r="K56" s="207">
        <f>บึงกาฬ!AN52</f>
        <v>1186061.8</v>
      </c>
      <c r="L56" s="208">
        <f>บึงกาฬ!AO52</f>
        <v>4567521.3499999996</v>
      </c>
      <c r="M56" s="208">
        <f>บึงกาฬ!AP52</f>
        <v>3631301.12</v>
      </c>
      <c r="N56" s="3"/>
      <c r="O56" s="3"/>
      <c r="P56" s="3"/>
      <c r="Q56" s="77">
        <f t="shared" si="0"/>
        <v>936220.22999999952</v>
      </c>
      <c r="R56" s="78">
        <f t="shared" si="1"/>
        <v>943.11818087962001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5">
        <v>5611</v>
      </c>
      <c r="I57" s="70">
        <v>4</v>
      </c>
      <c r="J57" s="206">
        <f>บึงกาฬ!F53</f>
        <v>2524758.58</v>
      </c>
      <c r="K57" s="207">
        <f>บึงกาฬ!AN53</f>
        <v>2864422.18</v>
      </c>
      <c r="L57" s="208">
        <f>บึงกาฬ!AO53</f>
        <v>5725946.8099999996</v>
      </c>
      <c r="M57" s="208">
        <f>บึงกาฬ!AP53</f>
        <v>4055391.64</v>
      </c>
      <c r="N57" s="3"/>
      <c r="O57" s="3"/>
      <c r="P57" s="3"/>
      <c r="Q57" s="77">
        <f t="shared" si="0"/>
        <v>1670555.1699999995</v>
      </c>
      <c r="R57" s="78">
        <f t="shared" si="1"/>
        <v>1020.4859757618962</v>
      </c>
    </row>
    <row r="58" spans="1:18" ht="24.6" customHeight="1" x14ac:dyDescent="0.7">
      <c r="A58" s="209">
        <v>5</v>
      </c>
      <c r="B58" s="210" t="s">
        <v>39</v>
      </c>
      <c r="C58" s="210"/>
      <c r="D58" s="210"/>
      <c r="E58" s="210" t="s">
        <v>56</v>
      </c>
      <c r="F58" s="210"/>
      <c r="G58" s="210" t="s">
        <v>213</v>
      </c>
      <c r="H58" s="213">
        <f>SUM(H54:H57)</f>
        <v>23168</v>
      </c>
      <c r="I58" s="209"/>
      <c r="J58" s="212">
        <f>SUM(J53:J57)</f>
        <v>6452312.46</v>
      </c>
      <c r="K58" s="212">
        <f>SUM(K53:K57)</f>
        <v>6702296.1899999995</v>
      </c>
      <c r="L58" s="212">
        <f>SUM(L53:L57)</f>
        <v>20719053.449999999</v>
      </c>
      <c r="M58" s="212">
        <f>SUM(M53:M57)</f>
        <v>16457757.199999999</v>
      </c>
      <c r="N58" s="210">
        <v>4</v>
      </c>
      <c r="O58" s="210">
        <v>4</v>
      </c>
      <c r="P58" s="210">
        <f>N58-O58</f>
        <v>0</v>
      </c>
      <c r="Q58" s="77">
        <f t="shared" si="0"/>
        <v>4261296.25</v>
      </c>
      <c r="R58" s="78">
        <f>L58/H58</f>
        <v>894.29616065262428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5"/>
      <c r="I59" s="70"/>
      <c r="J59" s="206"/>
      <c r="K59" s="207"/>
      <c r="L59" s="208"/>
      <c r="M59" s="208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4">
        <v>2845</v>
      </c>
      <c r="I60" s="189">
        <v>2</v>
      </c>
      <c r="J60" s="208">
        <f>บึงกาฬ!F54</f>
        <v>309780.69</v>
      </c>
      <c r="K60" s="215">
        <f>บึงกาฬ!AN54</f>
        <v>484272.18999999994</v>
      </c>
      <c r="L60" s="208">
        <f>บึงกาฬ!AO54</f>
        <v>4128912.6399999997</v>
      </c>
      <c r="M60" s="208">
        <f>บึงกาฬ!AP54</f>
        <v>4884969.03</v>
      </c>
      <c r="N60" s="40"/>
      <c r="O60" s="40"/>
      <c r="P60" s="40"/>
      <c r="Q60" s="80">
        <f t="shared" si="0"/>
        <v>-756056.3900000006</v>
      </c>
      <c r="R60" s="192">
        <f t="shared" si="1"/>
        <v>1451.2873954305799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5">
        <v>4775</v>
      </c>
      <c r="I61" s="70">
        <v>4</v>
      </c>
      <c r="J61" s="208">
        <f>บึงกาฬ!F55</f>
        <v>2590196.94</v>
      </c>
      <c r="K61" s="215">
        <f>บึงกาฬ!AN55</f>
        <v>2751110.46</v>
      </c>
      <c r="L61" s="208">
        <f>บึงกาฬ!AO55</f>
        <v>7257533.7999999998</v>
      </c>
      <c r="M61" s="208">
        <f>บึงกาฬ!AP55</f>
        <v>6215791.0699999994</v>
      </c>
      <c r="N61" s="3"/>
      <c r="O61" s="3"/>
      <c r="P61" s="3"/>
      <c r="Q61" s="77">
        <f t="shared" si="0"/>
        <v>1041742.7300000004</v>
      </c>
      <c r="R61" s="78">
        <f t="shared" si="1"/>
        <v>1519.9023664921465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5">
        <v>2422</v>
      </c>
      <c r="I62" s="70">
        <v>2</v>
      </c>
      <c r="J62" s="208">
        <f>บึงกาฬ!F56</f>
        <v>597877.78</v>
      </c>
      <c r="K62" s="208">
        <f>บึงกาฬ!AN56</f>
        <v>751030.75</v>
      </c>
      <c r="L62" s="208">
        <f>บึงกาฬ!AO56</f>
        <v>3852299.0300000003</v>
      </c>
      <c r="M62" s="208">
        <f>บึงกาฬ!AP56</f>
        <v>3737858.9800000004</v>
      </c>
      <c r="N62" s="3"/>
      <c r="O62" s="3"/>
      <c r="P62" s="3"/>
      <c r="Q62" s="77">
        <f t="shared" si="0"/>
        <v>114440.04999999981</v>
      </c>
      <c r="R62" s="78">
        <f t="shared" si="1"/>
        <v>1590.544603633361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5">
        <v>4314</v>
      </c>
      <c r="I63" s="70">
        <v>3</v>
      </c>
      <c r="J63" s="208">
        <f>บึงกาฬ!F57</f>
        <v>401667.7</v>
      </c>
      <c r="K63" s="208">
        <f>บึงกาฬ!AN57</f>
        <v>482928.48</v>
      </c>
      <c r="L63" s="208">
        <f>บึงกาฬ!AO57</f>
        <v>4344802.96</v>
      </c>
      <c r="M63" s="208">
        <f>บึงกาฬ!AP57</f>
        <v>4694545.12</v>
      </c>
      <c r="N63" s="3"/>
      <c r="O63" s="3"/>
      <c r="P63" s="3"/>
      <c r="Q63" s="77">
        <f t="shared" si="0"/>
        <v>-349742.16000000015</v>
      </c>
      <c r="R63" s="78">
        <f t="shared" si="1"/>
        <v>1007.1402318034307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5">
        <v>3240</v>
      </c>
      <c r="I64" s="70">
        <v>3</v>
      </c>
      <c r="J64" s="208">
        <f>บึงกาฬ!F58</f>
        <v>1031780.58</v>
      </c>
      <c r="K64" s="208">
        <f>บึงกาฬ!AN58</f>
        <v>1073860.21</v>
      </c>
      <c r="L64" s="208">
        <f>บึงกาฬ!AO58</f>
        <v>3732802.8600000003</v>
      </c>
      <c r="M64" s="208">
        <f>บึงกาฬ!AP58</f>
        <v>3477818.16</v>
      </c>
      <c r="N64" s="3"/>
      <c r="O64" s="3"/>
      <c r="P64" s="3"/>
      <c r="Q64" s="77">
        <f t="shared" si="0"/>
        <v>254984.70000000019</v>
      </c>
      <c r="R64" s="78">
        <f t="shared" si="1"/>
        <v>1152.0996481481482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4">
        <v>1140</v>
      </c>
      <c r="I65" s="189">
        <v>1</v>
      </c>
      <c r="J65" s="208">
        <f>บึงกาฬ!F59</f>
        <v>134034.19</v>
      </c>
      <c r="K65" s="208">
        <f>บึงกาฬ!AN59</f>
        <v>131513.22</v>
      </c>
      <c r="L65" s="208">
        <f>บึงกาฬ!AO59</f>
        <v>1990715.38</v>
      </c>
      <c r="M65" s="208">
        <f>บึงกาฬ!AP59</f>
        <v>2040461.5499999998</v>
      </c>
      <c r="N65" s="40"/>
      <c r="O65" s="40"/>
      <c r="P65" s="40"/>
      <c r="Q65" s="80">
        <f t="shared" si="0"/>
        <v>-49746.169999999925</v>
      </c>
      <c r="R65" s="192">
        <f t="shared" si="1"/>
        <v>1746.2415614035087</v>
      </c>
    </row>
    <row r="66" spans="1:18" ht="24.6" customHeight="1" x14ac:dyDescent="0.7">
      <c r="A66" s="209">
        <v>6</v>
      </c>
      <c r="B66" s="210" t="s">
        <v>39</v>
      </c>
      <c r="C66" s="210"/>
      <c r="D66" s="210"/>
      <c r="E66" s="210" t="s">
        <v>56</v>
      </c>
      <c r="F66" s="210"/>
      <c r="G66" s="210" t="s">
        <v>222</v>
      </c>
      <c r="H66" s="213">
        <f>SUM(H59:H65)</f>
        <v>18736</v>
      </c>
      <c r="I66" s="209"/>
      <c r="J66" s="212">
        <f>SUM(J59:J65)</f>
        <v>5065337.8800000008</v>
      </c>
      <c r="K66" s="212">
        <f>SUM(K60:K65)</f>
        <v>5674715.3099999996</v>
      </c>
      <c r="L66" s="212">
        <f>SUM(L59:L65)</f>
        <v>25307066.669999998</v>
      </c>
      <c r="M66" s="212">
        <f>SUM(M59:M65)</f>
        <v>25051443.91</v>
      </c>
      <c r="N66" s="210">
        <v>6</v>
      </c>
      <c r="O66" s="210">
        <v>6</v>
      </c>
      <c r="P66" s="210">
        <f>N66-O66</f>
        <v>0</v>
      </c>
      <c r="Q66" s="77">
        <f t="shared" si="0"/>
        <v>255622.75999999791</v>
      </c>
      <c r="R66" s="78">
        <f>L66/H66</f>
        <v>1350.7187590734413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5"/>
      <c r="I67" s="70"/>
      <c r="J67" s="206"/>
      <c r="K67" s="207"/>
      <c r="L67" s="208"/>
      <c r="M67" s="208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1015</v>
      </c>
      <c r="H68" s="205">
        <v>3670</v>
      </c>
      <c r="I68" s="70">
        <v>3</v>
      </c>
      <c r="J68" s="206">
        <f>บึงกาฬ!F60</f>
        <v>181226.08</v>
      </c>
      <c r="K68" s="207">
        <f>บึงกาฬ!AN60</f>
        <v>192311.69</v>
      </c>
      <c r="L68" s="208">
        <f>บึงกาฬ!AO60</f>
        <v>3416440.49</v>
      </c>
      <c r="M68" s="208">
        <f>บึงกาฬ!AP60</f>
        <v>3476900.38</v>
      </c>
      <c r="N68" s="3"/>
      <c r="O68" s="3"/>
      <c r="P68" s="3"/>
      <c r="Q68" s="77">
        <f t="shared" si="0"/>
        <v>-60459.889999999665</v>
      </c>
      <c r="R68" s="78">
        <f t="shared" si="1"/>
        <v>930.9102152588556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5">
        <v>3487</v>
      </c>
      <c r="I69" s="70">
        <v>3</v>
      </c>
      <c r="J69" s="206">
        <f>บึงกาฬ!F61</f>
        <v>394974.97</v>
      </c>
      <c r="K69" s="207">
        <f>บึงกาฬ!AN61</f>
        <v>836383.29999999993</v>
      </c>
      <c r="L69" s="208">
        <f>บึงกาฬ!AO61</f>
        <v>5455600.2599999998</v>
      </c>
      <c r="M69" s="208">
        <f>บึงกาฬ!AP61</f>
        <v>4827355.4799999995</v>
      </c>
      <c r="N69" s="3"/>
      <c r="O69" s="3"/>
      <c r="P69" s="3"/>
      <c r="Q69" s="77">
        <f t="shared" si="0"/>
        <v>628244.78000000026</v>
      </c>
      <c r="R69" s="78">
        <f t="shared" si="1"/>
        <v>1564.5541324921135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5">
        <v>6286</v>
      </c>
      <c r="I70" s="70">
        <v>5</v>
      </c>
      <c r="J70" s="206">
        <f>บึงกาฬ!F62</f>
        <v>363657.65</v>
      </c>
      <c r="K70" s="207">
        <f>บึงกาฬ!AN62</f>
        <v>379968.31000000006</v>
      </c>
      <c r="L70" s="208">
        <f>บึงกาฬ!AO62</f>
        <v>6493767.3399999999</v>
      </c>
      <c r="M70" s="208">
        <f>บึงกาฬ!AP62</f>
        <v>6427375.0100000007</v>
      </c>
      <c r="N70" s="3"/>
      <c r="O70" s="3"/>
      <c r="P70" s="3"/>
      <c r="Q70" s="77">
        <f t="shared" si="0"/>
        <v>66392.329999999143</v>
      </c>
      <c r="R70" s="78">
        <f t="shared" si="1"/>
        <v>1033.0523926185174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5">
        <v>3436</v>
      </c>
      <c r="I71" s="70">
        <v>3</v>
      </c>
      <c r="J71" s="206">
        <f>บึงกาฬ!F63</f>
        <v>406420.24</v>
      </c>
      <c r="K71" s="207">
        <f>บึงกาฬ!AN63</f>
        <v>321297.96999999997</v>
      </c>
      <c r="L71" s="208">
        <f>บึงกาฬ!AO63</f>
        <v>3384939.4699999997</v>
      </c>
      <c r="M71" s="208">
        <f>บึงกาฬ!AP63</f>
        <v>3218318.9899999998</v>
      </c>
      <c r="N71" s="3"/>
      <c r="O71" s="3"/>
      <c r="P71" s="3"/>
      <c r="Q71" s="77">
        <f t="shared" ref="Q71:Q82" si="2">L71-M71</f>
        <v>166620.47999999998</v>
      </c>
      <c r="R71" s="78">
        <f t="shared" ref="R71:R82" si="3">L71/H71</f>
        <v>985.13954307334097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5">
        <v>3629</v>
      </c>
      <c r="I72" s="70">
        <v>3</v>
      </c>
      <c r="J72" s="206">
        <f>บึงกาฬ!F64</f>
        <v>452789.24</v>
      </c>
      <c r="K72" s="207">
        <f>บึงกาฬ!AN64</f>
        <v>771702.2</v>
      </c>
      <c r="L72" s="208">
        <f>บึงกาฬ!AO64</f>
        <v>4783242.5299999993</v>
      </c>
      <c r="M72" s="208">
        <f>บึงกาฬ!AP64</f>
        <v>4073102.9000000004</v>
      </c>
      <c r="N72" s="3"/>
      <c r="O72" s="3"/>
      <c r="P72" s="3"/>
      <c r="Q72" s="77">
        <f t="shared" si="2"/>
        <v>710139.62999999896</v>
      </c>
      <c r="R72" s="78">
        <f t="shared" si="3"/>
        <v>1318.0607688068337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5">
        <v>4573</v>
      </c>
      <c r="I73" s="70">
        <v>4</v>
      </c>
      <c r="J73" s="206">
        <f>บึงกาฬ!F65</f>
        <v>569011.63</v>
      </c>
      <c r="K73" s="207">
        <f>บึงกาฬ!AN65</f>
        <v>595404.19999999995</v>
      </c>
      <c r="L73" s="208">
        <f>บึงกาฬ!AO65</f>
        <v>5216256.91</v>
      </c>
      <c r="M73" s="208">
        <f>บึงกาฬ!AP65</f>
        <v>4228468.6899999995</v>
      </c>
      <c r="N73" s="3"/>
      <c r="O73" s="3"/>
      <c r="P73" s="3"/>
      <c r="Q73" s="77">
        <f t="shared" si="2"/>
        <v>987788.22000000067</v>
      </c>
      <c r="R73" s="78">
        <f t="shared" si="3"/>
        <v>1140.6640957795757</v>
      </c>
    </row>
    <row r="74" spans="1:18" ht="24.6" customHeight="1" x14ac:dyDescent="0.7">
      <c r="A74" s="209">
        <v>7</v>
      </c>
      <c r="B74" s="210" t="s">
        <v>39</v>
      </c>
      <c r="C74" s="210"/>
      <c r="D74" s="210"/>
      <c r="E74" s="210" t="s">
        <v>56</v>
      </c>
      <c r="F74" s="210"/>
      <c r="G74" s="210" t="s">
        <v>231</v>
      </c>
      <c r="H74" s="213">
        <f>SUM(H67:H73)</f>
        <v>25081</v>
      </c>
      <c r="I74" s="209"/>
      <c r="J74" s="212">
        <f>SUM(J67:J73)</f>
        <v>2368079.81</v>
      </c>
      <c r="K74" s="212">
        <f>SUM(K67:K73)</f>
        <v>3097067.67</v>
      </c>
      <c r="L74" s="212">
        <f>SUM(L67:L73)</f>
        <v>28750246.999999996</v>
      </c>
      <c r="M74" s="212">
        <f>SUM(M67:M73)</f>
        <v>26251521.449999996</v>
      </c>
      <c r="N74" s="210">
        <v>6</v>
      </c>
      <c r="O74" s="210">
        <v>6</v>
      </c>
      <c r="P74" s="210">
        <f>N74-O74</f>
        <v>0</v>
      </c>
      <c r="Q74" s="77">
        <f>L74-M74</f>
        <v>2498725.5500000007</v>
      </c>
      <c r="R74" s="78">
        <f>L74/H74</f>
        <v>1146.2958813444438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5"/>
      <c r="I75" s="70"/>
      <c r="J75" s="206"/>
      <c r="K75" s="207"/>
      <c r="L75" s="208"/>
      <c r="M75" s="208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5">
        <v>5752</v>
      </c>
      <c r="I76" s="70">
        <v>4</v>
      </c>
      <c r="J76" s="206">
        <f>บึงกาฬ!F66</f>
        <v>229436.86</v>
      </c>
      <c r="K76" s="207">
        <f>บึงกาฬ!AN66</f>
        <v>258914.17999999996</v>
      </c>
      <c r="L76" s="207">
        <f>บึงกาฬ!AO66</f>
        <v>5053791.88</v>
      </c>
      <c r="M76" s="207">
        <f>บึงกาฬ!AP66</f>
        <v>5530591.6899999995</v>
      </c>
      <c r="N76" s="3"/>
      <c r="O76" s="3"/>
      <c r="P76" s="3"/>
      <c r="Q76" s="77">
        <f>L76-M76</f>
        <v>-476799.80999999959</v>
      </c>
      <c r="R76" s="78">
        <f t="shared" si="3"/>
        <v>878.61472183588319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5">
        <v>4383</v>
      </c>
      <c r="I77" s="70">
        <v>3</v>
      </c>
      <c r="J77" s="206">
        <f>บึงกาฬ!F67</f>
        <v>898460.02</v>
      </c>
      <c r="K77" s="207">
        <f>บึงกาฬ!AN67</f>
        <v>1002521.52</v>
      </c>
      <c r="L77" s="207">
        <f>บึงกาฬ!AO67</f>
        <v>5072327.24</v>
      </c>
      <c r="M77" s="207">
        <f>บึงกาฬ!AP67</f>
        <v>4505160.9000000004</v>
      </c>
      <c r="N77" s="3"/>
      <c r="O77" s="3"/>
      <c r="P77" s="3"/>
      <c r="Q77" s="77">
        <f t="shared" si="2"/>
        <v>567166.33999999985</v>
      </c>
      <c r="R77" s="78">
        <f t="shared" si="3"/>
        <v>1157.2729272187999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5">
        <v>1973</v>
      </c>
      <c r="I78" s="70">
        <v>2</v>
      </c>
      <c r="J78" s="206">
        <f>บึงกาฬ!F68</f>
        <v>216594.14</v>
      </c>
      <c r="K78" s="207">
        <f>บึงกาฬ!AN68</f>
        <v>174335.66000000003</v>
      </c>
      <c r="L78" s="207">
        <f>บึงกาฬ!AO68</f>
        <v>3288525</v>
      </c>
      <c r="M78" s="207">
        <f>บึงกาฬ!AP68</f>
        <v>3084390.4699999997</v>
      </c>
      <c r="N78" s="3"/>
      <c r="O78" s="3"/>
      <c r="P78" s="3"/>
      <c r="Q78" s="77">
        <f t="shared" si="2"/>
        <v>204134.53000000026</v>
      </c>
      <c r="R78" s="78">
        <f t="shared" si="3"/>
        <v>1666.7638114546376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5">
        <v>5007</v>
      </c>
      <c r="I79" s="70">
        <v>4</v>
      </c>
      <c r="J79" s="206">
        <f>บึงกาฬ!F69</f>
        <v>410030.42</v>
      </c>
      <c r="K79" s="207">
        <f>บึงกาฬ!AN69</f>
        <v>410781.85</v>
      </c>
      <c r="L79" s="207">
        <f>บึงกาฬ!AO69</f>
        <v>5711258.7300000004</v>
      </c>
      <c r="M79" s="207">
        <f>บึงกาฬ!AP69</f>
        <v>5534939.6000000006</v>
      </c>
      <c r="N79" s="3"/>
      <c r="O79" s="3"/>
      <c r="P79" s="3"/>
      <c r="Q79" s="77">
        <f t="shared" si="2"/>
        <v>176319.12999999989</v>
      </c>
      <c r="R79" s="78">
        <f t="shared" si="3"/>
        <v>1140.6548292390653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5">
        <v>5318</v>
      </c>
      <c r="I80" s="70">
        <v>4</v>
      </c>
      <c r="J80" s="206">
        <f>บึงกาฬ!F70</f>
        <v>345262.46</v>
      </c>
      <c r="K80" s="207">
        <f>บึงกาฬ!AN70</f>
        <v>317452.71000000002</v>
      </c>
      <c r="L80" s="207">
        <f>บึงกาฬ!AO70</f>
        <v>5171124.04</v>
      </c>
      <c r="M80" s="207">
        <f>บึงกาฬ!AP70</f>
        <v>4998727.6500000004</v>
      </c>
      <c r="N80" s="3"/>
      <c r="O80" s="3"/>
      <c r="P80" s="3"/>
      <c r="Q80" s="77">
        <f t="shared" si="2"/>
        <v>172396.38999999966</v>
      </c>
      <c r="R80" s="78">
        <f t="shared" si="3"/>
        <v>972.38135389244076</v>
      </c>
    </row>
    <row r="81" spans="1:18" ht="24.6" customHeight="1" x14ac:dyDescent="0.7">
      <c r="A81" s="209">
        <v>8</v>
      </c>
      <c r="B81" s="210" t="s">
        <v>39</v>
      </c>
      <c r="C81" s="210"/>
      <c r="D81" s="210"/>
      <c r="E81" s="210" t="s">
        <v>56</v>
      </c>
      <c r="F81" s="210"/>
      <c r="G81" s="210" t="s">
        <v>239</v>
      </c>
      <c r="H81" s="213">
        <f>SUM(H75:H80)</f>
        <v>22433</v>
      </c>
      <c r="I81" s="209"/>
      <c r="J81" s="212">
        <f>SUM(J75:J80)</f>
        <v>2099783.9</v>
      </c>
      <c r="K81" s="212">
        <f>SUM(K75:K80)</f>
        <v>2164005.92</v>
      </c>
      <c r="L81" s="212">
        <f>SUM(L75:L80)</f>
        <v>24297026.890000001</v>
      </c>
      <c r="M81" s="212">
        <f>SUM(M75:M80)</f>
        <v>23653810.310000002</v>
      </c>
      <c r="N81" s="210">
        <v>5</v>
      </c>
      <c r="O81" s="210">
        <v>5</v>
      </c>
      <c r="P81" s="210">
        <f>N81-O81</f>
        <v>0</v>
      </c>
      <c r="Q81" s="77">
        <f t="shared" si="2"/>
        <v>643216.57999999821</v>
      </c>
      <c r="R81" s="78">
        <f t="shared" si="3"/>
        <v>1083.0930722596177</v>
      </c>
    </row>
    <row r="82" spans="1:18" ht="25.2" customHeight="1" thickBot="1" x14ac:dyDescent="0.75">
      <c r="A82" s="8"/>
      <c r="B82" s="216" t="s">
        <v>39</v>
      </c>
      <c r="C82" s="216" t="s">
        <v>39</v>
      </c>
      <c r="D82" s="216" t="s">
        <v>39</v>
      </c>
      <c r="E82" s="216" t="s">
        <v>39</v>
      </c>
      <c r="F82" s="216"/>
      <c r="G82" s="216" t="s">
        <v>240</v>
      </c>
      <c r="H82" s="217">
        <f>H20+H34+H47+H52+H58+H66+H74+H81</f>
        <v>250017</v>
      </c>
      <c r="I82" s="8"/>
      <c r="J82" s="218">
        <f t="shared" ref="J82:O82" si="4">J20+J34+J47+J52+J58+J66+J74+J81</f>
        <v>33558908.880000003</v>
      </c>
      <c r="K82" s="219">
        <f t="shared" si="4"/>
        <v>37733533.649999999</v>
      </c>
      <c r="L82" s="218">
        <f t="shared" si="4"/>
        <v>242393656.98999995</v>
      </c>
      <c r="M82" s="218">
        <f t="shared" si="4"/>
        <v>236105893.03</v>
      </c>
      <c r="N82" s="216">
        <f t="shared" si="4"/>
        <v>61</v>
      </c>
      <c r="O82" s="216">
        <f t="shared" si="4"/>
        <v>61</v>
      </c>
      <c r="P82" s="216">
        <f>N82-O82</f>
        <v>0</v>
      </c>
      <c r="Q82" s="77">
        <f t="shared" si="2"/>
        <v>6287763.9599999487</v>
      </c>
      <c r="R82" s="78">
        <f t="shared" si="3"/>
        <v>969.50870136830679</v>
      </c>
    </row>
    <row r="83" spans="1:18" ht="25.8" customHeight="1" thickTop="1" thickBot="1" x14ac:dyDescent="0.75">
      <c r="A83" s="220"/>
      <c r="B83" s="221"/>
      <c r="C83" s="221"/>
      <c r="D83" s="221"/>
      <c r="E83" s="319" t="s">
        <v>241</v>
      </c>
      <c r="F83" s="320"/>
      <c r="G83" s="321"/>
      <c r="H83" s="222"/>
      <c r="I83" s="220"/>
      <c r="J83" s="257">
        <f>J82/O82</f>
        <v>550146.0472131148</v>
      </c>
      <c r="K83" s="258">
        <f>K82/O82</f>
        <v>618582.51885245903</v>
      </c>
      <c r="L83" s="257">
        <f>L82/O82</f>
        <v>3973666.5080327862</v>
      </c>
      <c r="M83" s="257">
        <f>M82/O82</f>
        <v>3870588.410327869</v>
      </c>
      <c r="N83" s="221"/>
      <c r="O83" s="221"/>
      <c r="P83" s="221"/>
    </row>
    <row r="84" spans="1:18" ht="25.2" customHeight="1" thickTop="1" x14ac:dyDescent="0.7">
      <c r="A84" s="223">
        <v>1</v>
      </c>
      <c r="B84" s="224" t="s">
        <v>44</v>
      </c>
      <c r="C84" s="224" t="s">
        <v>242</v>
      </c>
      <c r="D84" s="224" t="s">
        <v>243</v>
      </c>
      <c r="E84" s="224" t="s">
        <v>23</v>
      </c>
      <c r="F84" s="224" t="s">
        <v>244</v>
      </c>
      <c r="G84" s="224" t="s">
        <v>23</v>
      </c>
      <c r="H84" s="225"/>
      <c r="I84" s="223"/>
      <c r="J84" s="226"/>
      <c r="K84" s="227"/>
      <c r="L84" s="208"/>
      <c r="M84" s="208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5">
        <v>7809</v>
      </c>
      <c r="I85" s="70">
        <v>5</v>
      </c>
      <c r="J85" s="206">
        <f>อุดรธานี!F10</f>
        <v>1225962.43</v>
      </c>
      <c r="K85" s="207">
        <f>อุดรธานี!AQ10</f>
        <v>1674119.39</v>
      </c>
      <c r="L85" s="207">
        <f>อุดรธานี!AR10</f>
        <v>6620607.7200000007</v>
      </c>
      <c r="M85" s="207">
        <f>อุดรธานี!AS10</f>
        <v>7326202.8999999994</v>
      </c>
      <c r="N85" s="3"/>
      <c r="O85" s="3"/>
      <c r="P85" s="3"/>
      <c r="Q85" s="77">
        <f t="shared" ref="Q85:Q99" si="5">L85-M85</f>
        <v>-705595.17999999877</v>
      </c>
      <c r="R85" s="78">
        <f t="shared" ref="R85:R99" si="6">L85/H85</f>
        <v>847.81761044948144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5">
        <v>5373</v>
      </c>
      <c r="I86" s="70">
        <v>4</v>
      </c>
      <c r="J86" s="206">
        <f>อุดรธานี!F11</f>
        <v>1946987.22</v>
      </c>
      <c r="K86" s="207">
        <f>อุดรธานี!AQ11</f>
        <v>1980796.3299999998</v>
      </c>
      <c r="L86" s="207">
        <f>อุดรธานี!AR11</f>
        <v>3665792.6500000004</v>
      </c>
      <c r="M86" s="207">
        <f>อุดรธานี!AS11</f>
        <v>5590491.7400000002</v>
      </c>
      <c r="N86" s="3"/>
      <c r="O86" s="3"/>
      <c r="P86" s="3"/>
      <c r="Q86" s="77">
        <f t="shared" si="5"/>
        <v>-1924699.0899999999</v>
      </c>
      <c r="R86" s="78">
        <f t="shared" si="6"/>
        <v>682.26179973943795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5">
        <v>4595</v>
      </c>
      <c r="I87" s="70">
        <v>4</v>
      </c>
      <c r="J87" s="206">
        <f>อุดรธานี!F12</f>
        <v>632525.34</v>
      </c>
      <c r="K87" s="207">
        <f>อุดรธานี!AQ12</f>
        <v>776160.83</v>
      </c>
      <c r="L87" s="207">
        <f>อุดรธานี!AR12</f>
        <v>2959013.1900000004</v>
      </c>
      <c r="M87" s="207">
        <f>อุดรธานี!AS12</f>
        <v>3803440.5000000005</v>
      </c>
      <c r="N87" s="3"/>
      <c r="O87" s="3"/>
      <c r="P87" s="3"/>
      <c r="Q87" s="77">
        <f t="shared" si="5"/>
        <v>-844427.31</v>
      </c>
      <c r="R87" s="78">
        <f t="shared" si="6"/>
        <v>643.96369749727978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5">
        <v>8160</v>
      </c>
      <c r="I88" s="70">
        <v>5</v>
      </c>
      <c r="J88" s="206">
        <f>อุดรธานี!F13</f>
        <v>3014967.7</v>
      </c>
      <c r="K88" s="207">
        <f>อุดรธานี!AQ13</f>
        <v>3789586.19</v>
      </c>
      <c r="L88" s="207">
        <f>อุดรธานี!AR13</f>
        <v>9111499.7599999998</v>
      </c>
      <c r="M88" s="207">
        <f>อุดรธานี!AS13</f>
        <v>9173634.0399999991</v>
      </c>
      <c r="N88" s="3"/>
      <c r="O88" s="3"/>
      <c r="P88" s="3"/>
      <c r="Q88" s="77">
        <f t="shared" si="5"/>
        <v>-62134.279999999329</v>
      </c>
      <c r="R88" s="78">
        <f t="shared" si="6"/>
        <v>1116.6053627450981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5">
        <v>9211</v>
      </c>
      <c r="I89" s="70">
        <v>5</v>
      </c>
      <c r="J89" s="206">
        <f>อุดรธานี!F14</f>
        <v>2256023.5499999998</v>
      </c>
      <c r="K89" s="207">
        <f>อุดรธานี!AQ14</f>
        <v>2670309.5099999998</v>
      </c>
      <c r="L89" s="207">
        <f>อุดรธานี!AR14</f>
        <v>7092950.2100000009</v>
      </c>
      <c r="M89" s="207">
        <f>อุดรธานี!AS14</f>
        <v>8105752.0599999996</v>
      </c>
      <c r="N89" s="3"/>
      <c r="O89" s="3"/>
      <c r="P89" s="3"/>
      <c r="Q89" s="77">
        <f t="shared" si="5"/>
        <v>-1012801.8499999987</v>
      </c>
      <c r="R89" s="78">
        <f t="shared" si="6"/>
        <v>770.05213440451644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5">
        <v>4740</v>
      </c>
      <c r="I90" s="70">
        <v>4</v>
      </c>
      <c r="J90" s="206">
        <f>อุดรธานี!F15</f>
        <v>1140645.0900000001</v>
      </c>
      <c r="K90" s="207">
        <f>อุดรธานี!AQ15</f>
        <v>1420589.9000000001</v>
      </c>
      <c r="L90" s="207">
        <f>อุดรธานี!AR15</f>
        <v>3003575.3899999997</v>
      </c>
      <c r="M90" s="207">
        <f>อุดรธานี!AS15</f>
        <v>3719314.7899999996</v>
      </c>
      <c r="N90" s="3"/>
      <c r="O90" s="3"/>
      <c r="P90" s="3"/>
      <c r="Q90" s="77">
        <f t="shared" si="5"/>
        <v>-715739.39999999991</v>
      </c>
      <c r="R90" s="78">
        <f t="shared" si="6"/>
        <v>633.66569409282693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5">
        <v>8307</v>
      </c>
      <c r="I91" s="70">
        <v>5</v>
      </c>
      <c r="J91" s="206">
        <f>อุดรธานี!F16</f>
        <v>1562107.52</v>
      </c>
      <c r="K91" s="207">
        <f>อุดรธานี!AQ16</f>
        <v>2480763.7800000003</v>
      </c>
      <c r="L91" s="207">
        <f>อุดรธานี!AR16</f>
        <v>8243129.4900000002</v>
      </c>
      <c r="M91" s="207">
        <f>อุดรธานี!AS16</f>
        <v>8089196.6399999997</v>
      </c>
      <c r="N91" s="3"/>
      <c r="O91" s="3"/>
      <c r="P91" s="3"/>
      <c r="Q91" s="77">
        <f t="shared" si="5"/>
        <v>153932.85000000056</v>
      </c>
      <c r="R91" s="78">
        <f t="shared" si="6"/>
        <v>992.31124232574939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5">
        <v>9108</v>
      </c>
      <c r="I92" s="70">
        <v>5</v>
      </c>
      <c r="J92" s="206">
        <f>อุดรธานี!F17</f>
        <v>2292107.4500000002</v>
      </c>
      <c r="K92" s="207">
        <f>อุดรธานี!AQ17</f>
        <v>3351745.5</v>
      </c>
      <c r="L92" s="207">
        <f>อุดรธานี!AR17</f>
        <v>5705655.9199999999</v>
      </c>
      <c r="M92" s="207">
        <f>อุดรธานี!AS17</f>
        <v>5824108.5499999998</v>
      </c>
      <c r="N92" s="3"/>
      <c r="O92" s="3"/>
      <c r="P92" s="3"/>
      <c r="Q92" s="77">
        <f t="shared" si="5"/>
        <v>-118452.62999999989</v>
      </c>
      <c r="R92" s="78">
        <f t="shared" si="6"/>
        <v>626.44443566095742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5">
        <v>6368</v>
      </c>
      <c r="I93" s="70">
        <v>5</v>
      </c>
      <c r="J93" s="206">
        <f>อุดรธานี!F18</f>
        <v>1714906</v>
      </c>
      <c r="K93" s="207">
        <f>อุดรธานี!AQ18</f>
        <v>1904357.1099999999</v>
      </c>
      <c r="L93" s="207">
        <f>อุดรธานี!AR18</f>
        <v>6273541.6999999993</v>
      </c>
      <c r="M93" s="207">
        <f>อุดรธานี!AS18</f>
        <v>7445231.8999999994</v>
      </c>
      <c r="N93" s="3"/>
      <c r="O93" s="3"/>
      <c r="P93" s="3"/>
      <c r="Q93" s="77">
        <f t="shared" si="5"/>
        <v>-1171690.2000000002</v>
      </c>
      <c r="R93" s="78">
        <f t="shared" si="6"/>
        <v>985.16672424623107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5">
        <v>5228</v>
      </c>
      <c r="I94" s="70">
        <v>4</v>
      </c>
      <c r="J94" s="206">
        <f>อุดรธานี!F19</f>
        <v>1497286.11</v>
      </c>
      <c r="K94" s="207">
        <f>อุดรธานี!AQ19</f>
        <v>1671811.9900000002</v>
      </c>
      <c r="L94" s="207">
        <f>อุดรธานี!AR19</f>
        <v>5076625.47</v>
      </c>
      <c r="M94" s="207">
        <f>อุดรธานี!AS19</f>
        <v>6365066.2200000007</v>
      </c>
      <c r="N94" s="3"/>
      <c r="O94" s="3"/>
      <c r="P94" s="3"/>
      <c r="Q94" s="77">
        <f t="shared" si="5"/>
        <v>-1288440.7500000009</v>
      </c>
      <c r="R94" s="78">
        <f t="shared" si="6"/>
        <v>971.0454227237949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5">
        <v>10722</v>
      </c>
      <c r="I95" s="70">
        <v>5</v>
      </c>
      <c r="J95" s="206">
        <f>อุดรธานี!F20</f>
        <v>2588602.87</v>
      </c>
      <c r="K95" s="207">
        <f>อุดรธานี!AQ20</f>
        <v>3060397.82</v>
      </c>
      <c r="L95" s="207">
        <f>อุดรธานี!AR20</f>
        <v>7915975.1500000004</v>
      </c>
      <c r="M95" s="207">
        <f>อุดรธานี!AS20</f>
        <v>8718005.4000000004</v>
      </c>
      <c r="N95" s="3"/>
      <c r="O95" s="3"/>
      <c r="P95" s="3"/>
      <c r="Q95" s="77">
        <f t="shared" si="5"/>
        <v>-802030.25</v>
      </c>
      <c r="R95" s="78">
        <f t="shared" si="6"/>
        <v>738.29277653422878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5">
        <v>9139</v>
      </c>
      <c r="I96" s="70">
        <v>5</v>
      </c>
      <c r="J96" s="206">
        <f>อุดรธานี!F21</f>
        <v>1756545.92</v>
      </c>
      <c r="K96" s="207">
        <f>อุดรธานี!AQ21</f>
        <v>2382007.2399999998</v>
      </c>
      <c r="L96" s="207">
        <f>อุดรธานี!AR21</f>
        <v>7789400.8399999999</v>
      </c>
      <c r="M96" s="207">
        <f>อุดรธานี!AS21</f>
        <v>8707937.3499999996</v>
      </c>
      <c r="N96" s="3"/>
      <c r="O96" s="3"/>
      <c r="P96" s="3"/>
      <c r="Q96" s="77">
        <f t="shared" si="5"/>
        <v>-918536.50999999978</v>
      </c>
      <c r="R96" s="78">
        <f t="shared" si="6"/>
        <v>852.32529160739682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5">
        <v>13991</v>
      </c>
      <c r="I97" s="70">
        <v>5</v>
      </c>
      <c r="J97" s="206">
        <f>อุดรธานี!F22</f>
        <v>3970293.22</v>
      </c>
      <c r="K97" s="207">
        <f>อุดรธานี!AQ22</f>
        <v>7001707.96</v>
      </c>
      <c r="L97" s="207">
        <f>อุดรธานี!AR22</f>
        <v>8626333.6300000008</v>
      </c>
      <c r="M97" s="207">
        <f>อุดรธานี!AS22</f>
        <v>8701299.8999999985</v>
      </c>
      <c r="N97" s="3"/>
      <c r="O97" s="3"/>
      <c r="P97" s="3"/>
      <c r="Q97" s="77">
        <f t="shared" si="5"/>
        <v>-74966.26999999769</v>
      </c>
      <c r="R97" s="78">
        <f t="shared" si="6"/>
        <v>616.56304981774008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5">
        <v>6392</v>
      </c>
      <c r="I98" s="70">
        <v>5</v>
      </c>
      <c r="J98" s="206">
        <f>อุดรธานี!F23</f>
        <v>1541882.83</v>
      </c>
      <c r="K98" s="207">
        <f>อุดรธานี!AQ23</f>
        <v>1664002.45</v>
      </c>
      <c r="L98" s="207">
        <f>อุดรธานี!AR23</f>
        <v>6132896.1999999993</v>
      </c>
      <c r="M98" s="207">
        <f>อุดรธานี!AS23</f>
        <v>7059652.6100000003</v>
      </c>
      <c r="N98" s="3"/>
      <c r="O98" s="3"/>
      <c r="P98" s="3"/>
      <c r="Q98" s="77">
        <f t="shared" si="5"/>
        <v>-926756.41000000108</v>
      </c>
      <c r="R98" s="78">
        <f t="shared" si="6"/>
        <v>959.46436170212758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5">
        <v>4858</v>
      </c>
      <c r="I99" s="70">
        <v>4</v>
      </c>
      <c r="J99" s="206">
        <f>อุดรธานี!F24</f>
        <v>962464.06</v>
      </c>
      <c r="K99" s="207">
        <f>อุดรธานี!AQ24</f>
        <v>1069148.94</v>
      </c>
      <c r="L99" s="207">
        <f>อุดรธานี!AR24</f>
        <v>3840850.84</v>
      </c>
      <c r="M99" s="207">
        <f>อุดรธานี!AS24</f>
        <v>4184365.43</v>
      </c>
      <c r="N99" s="3"/>
      <c r="O99" s="3"/>
      <c r="P99" s="3"/>
      <c r="Q99" s="77">
        <f t="shared" si="5"/>
        <v>-343514.59000000032</v>
      </c>
      <c r="R99" s="78">
        <f t="shared" si="6"/>
        <v>790.62388637299296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5">
        <v>5038</v>
      </c>
      <c r="I100" s="70">
        <v>4</v>
      </c>
      <c r="J100" s="206">
        <f>อุดรธานี!F25</f>
        <v>2421117.4</v>
      </c>
      <c r="K100" s="207">
        <f>อุดรธานี!AQ25</f>
        <v>2865659.19</v>
      </c>
      <c r="L100" s="207">
        <f>อุดรธานี!AR25</f>
        <v>5836662.8399999999</v>
      </c>
      <c r="M100" s="207">
        <f>อุดรธานี!AS25</f>
        <v>5312341.6900000004</v>
      </c>
      <c r="N100" s="3"/>
      <c r="O100" s="3"/>
      <c r="P100" s="3"/>
      <c r="Q100" s="77">
        <f t="shared" ref="Q100:Q161" si="7">L100-M100</f>
        <v>524321.14999999944</v>
      </c>
      <c r="R100" s="78">
        <f t="shared" ref="R100:R161" si="8">L100/H100</f>
        <v>1158.5277570464471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5">
        <v>5026</v>
      </c>
      <c r="I101" s="70">
        <v>4</v>
      </c>
      <c r="J101" s="206">
        <f>อุดรธานี!F26</f>
        <v>1410023.74</v>
      </c>
      <c r="K101" s="207">
        <f>อุดรธานี!AQ26</f>
        <v>2073915.22</v>
      </c>
      <c r="L101" s="207">
        <f>อุดรธานี!AR26</f>
        <v>4080605.71</v>
      </c>
      <c r="M101" s="207">
        <f>อุดรธานี!AS26</f>
        <v>4423626.3800000008</v>
      </c>
      <c r="N101" s="3"/>
      <c r="O101" s="3"/>
      <c r="P101" s="3"/>
      <c r="Q101" s="77">
        <f t="shared" si="7"/>
        <v>-343020.67000000086</v>
      </c>
      <c r="R101" s="78">
        <f t="shared" si="8"/>
        <v>811.89926581774773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5">
        <v>4590</v>
      </c>
      <c r="I102" s="70">
        <v>4</v>
      </c>
      <c r="J102" s="206">
        <f>อุดรธานี!F27</f>
        <v>1798078.54</v>
      </c>
      <c r="K102" s="207">
        <f>อุดรธานี!AQ27</f>
        <v>2575245.7200000002</v>
      </c>
      <c r="L102" s="207">
        <f>อุดรธานี!AR27</f>
        <v>6997851.4499999993</v>
      </c>
      <c r="M102" s="207">
        <f>อุดรธานี!AS27</f>
        <v>7162388.459999999</v>
      </c>
      <c r="N102" s="3"/>
      <c r="O102" s="3"/>
      <c r="P102" s="3"/>
      <c r="Q102" s="77">
        <f t="shared" si="7"/>
        <v>-164537.00999999978</v>
      </c>
      <c r="R102" s="78">
        <f t="shared" si="8"/>
        <v>1524.5863725490194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5">
        <v>7725</v>
      </c>
      <c r="I103" s="70">
        <v>5</v>
      </c>
      <c r="J103" s="206">
        <f>อุดรธานี!F28</f>
        <v>1956631.96</v>
      </c>
      <c r="K103" s="207">
        <f>อุดรธานี!AQ28</f>
        <v>2247610.59</v>
      </c>
      <c r="L103" s="207">
        <f>อุดรธานี!AR28</f>
        <v>7655438.6600000001</v>
      </c>
      <c r="M103" s="207">
        <f>อุดรธานี!AS28</f>
        <v>8723887.0500000007</v>
      </c>
      <c r="N103" s="3"/>
      <c r="O103" s="3"/>
      <c r="P103" s="3"/>
      <c r="Q103" s="77">
        <f t="shared" si="7"/>
        <v>-1068448.3900000006</v>
      </c>
      <c r="R103" s="78">
        <f t="shared" si="8"/>
        <v>990.99529579288026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5">
        <v>5622</v>
      </c>
      <c r="I104" s="70">
        <v>4</v>
      </c>
      <c r="J104" s="206">
        <f>อุดรธานี!F29</f>
        <v>1459177.07</v>
      </c>
      <c r="K104" s="207">
        <f>อุดรธานี!AQ29</f>
        <v>1816666.69</v>
      </c>
      <c r="L104" s="207">
        <f>อุดรธานี!AR29</f>
        <v>4707819.97</v>
      </c>
      <c r="M104" s="207">
        <f>อุดรธานี!AS29</f>
        <v>5838410.54</v>
      </c>
      <c r="N104" s="3"/>
      <c r="O104" s="3"/>
      <c r="P104" s="3"/>
      <c r="Q104" s="77">
        <f t="shared" si="7"/>
        <v>-1130590.5700000003</v>
      </c>
      <c r="R104" s="78">
        <f t="shared" si="8"/>
        <v>837.39238171469219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5">
        <v>5752</v>
      </c>
      <c r="I105" s="70">
        <v>4</v>
      </c>
      <c r="J105" s="206">
        <f>อุดรธานี!F30</f>
        <v>299665.8</v>
      </c>
      <c r="K105" s="207">
        <f>อุดรธานี!AQ30</f>
        <v>562191.4</v>
      </c>
      <c r="L105" s="207">
        <f>อุดรธานี!AR30</f>
        <v>6793442.7799999993</v>
      </c>
      <c r="M105" s="207">
        <f>อุดรธานี!AS30</f>
        <v>7639416.2600000007</v>
      </c>
      <c r="N105" s="3"/>
      <c r="O105" s="3"/>
      <c r="P105" s="3"/>
      <c r="Q105" s="77">
        <f t="shared" si="7"/>
        <v>-845973.48000000138</v>
      </c>
      <c r="R105" s="78">
        <f t="shared" si="8"/>
        <v>1181.0575069541028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5">
        <v>3706</v>
      </c>
      <c r="I106" s="70">
        <v>3</v>
      </c>
      <c r="J106" s="206">
        <f>อุดรธานี!F31</f>
        <v>1422045.3</v>
      </c>
      <c r="K106" s="207">
        <f>อุดรธานี!AQ31</f>
        <v>1823730.91</v>
      </c>
      <c r="L106" s="207">
        <f>อุดรธานี!AR31</f>
        <v>4321318.83</v>
      </c>
      <c r="M106" s="207">
        <f>อุดรธานี!AS31</f>
        <v>4100420.8400000003</v>
      </c>
      <c r="N106" s="3"/>
      <c r="O106" s="3"/>
      <c r="P106" s="3"/>
      <c r="Q106" s="77">
        <f t="shared" si="7"/>
        <v>220897.98999999976</v>
      </c>
      <c r="R106" s="78">
        <f t="shared" si="8"/>
        <v>1166.0331435509984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5">
        <v>6469</v>
      </c>
      <c r="I107" s="70">
        <v>5</v>
      </c>
      <c r="J107" s="206">
        <f>อุดรธานี!F32</f>
        <v>2745114.31</v>
      </c>
      <c r="K107" s="207">
        <f>อุดรธานี!AQ32</f>
        <v>3374963.33</v>
      </c>
      <c r="L107" s="207">
        <f>อุดรธานี!AR32</f>
        <v>5394384.79</v>
      </c>
      <c r="M107" s="207">
        <f>อุดรธานี!AS32</f>
        <v>5843240.3999999994</v>
      </c>
      <c r="N107" s="3"/>
      <c r="O107" s="3"/>
      <c r="P107" s="3"/>
      <c r="Q107" s="77">
        <f t="shared" si="7"/>
        <v>-448855.6099999994</v>
      </c>
      <c r="R107" s="78">
        <f t="shared" si="8"/>
        <v>833.88232957180401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5">
        <v>2704</v>
      </c>
      <c r="I108" s="70">
        <v>2</v>
      </c>
      <c r="J108" s="206">
        <f>อุดรธานี!F33</f>
        <v>570674.67000000004</v>
      </c>
      <c r="K108" s="207">
        <f>อุดรธานี!AQ33</f>
        <v>1618442.52</v>
      </c>
      <c r="L108" s="207">
        <f>อุดรธานี!AR33</f>
        <v>3125052.79</v>
      </c>
      <c r="M108" s="207">
        <f>อุดรธานี!AS33</f>
        <v>3341797.0399999996</v>
      </c>
      <c r="N108" s="3"/>
      <c r="O108" s="3"/>
      <c r="P108" s="3"/>
      <c r="Q108" s="77">
        <f t="shared" si="7"/>
        <v>-216744.24999999953</v>
      </c>
      <c r="R108" s="78">
        <f t="shared" si="8"/>
        <v>1155.7147892011835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5">
        <v>5541</v>
      </c>
      <c r="I109" s="70">
        <v>4</v>
      </c>
      <c r="J109" s="206">
        <f>อุดรธานี!F34</f>
        <v>692732.6</v>
      </c>
      <c r="K109" s="207">
        <f>อุดรธานี!AQ34</f>
        <v>1299080.3599999999</v>
      </c>
      <c r="L109" s="207">
        <f>อุดรธานี!AR34</f>
        <v>5690021.3600000003</v>
      </c>
      <c r="M109" s="207">
        <f>อุดรธานี!AS34</f>
        <v>6439795.21</v>
      </c>
      <c r="N109" s="3"/>
      <c r="O109" s="3"/>
      <c r="P109" s="3"/>
      <c r="Q109" s="77">
        <f t="shared" si="7"/>
        <v>-749773.84999999963</v>
      </c>
      <c r="R109" s="78">
        <f t="shared" si="8"/>
        <v>1026.8943078866632</v>
      </c>
    </row>
    <row r="110" spans="1:18" ht="24.6" customHeight="1" x14ac:dyDescent="0.7">
      <c r="A110" s="209">
        <v>1</v>
      </c>
      <c r="B110" s="210" t="s">
        <v>44</v>
      </c>
      <c r="C110" s="210"/>
      <c r="D110" s="210"/>
      <c r="E110" s="210" t="s">
        <v>56</v>
      </c>
      <c r="F110" s="210"/>
      <c r="G110" s="210" t="s">
        <v>245</v>
      </c>
      <c r="H110" s="213">
        <f>SUM(H84:H109)</f>
        <v>166174</v>
      </c>
      <c r="I110" s="209"/>
      <c r="J110" s="212">
        <f>SUM(J84:J109)</f>
        <v>42878568.699999988</v>
      </c>
      <c r="K110" s="228">
        <f>SUM(K84:K109)</f>
        <v>57155010.86999999</v>
      </c>
      <c r="L110" s="212">
        <f>SUM(L84:L109)</f>
        <v>146660447.34</v>
      </c>
      <c r="M110" s="212">
        <f>SUM(M84:M109)</f>
        <v>161639023.89999998</v>
      </c>
      <c r="N110" s="210">
        <v>26</v>
      </c>
      <c r="O110" s="210">
        <v>26</v>
      </c>
      <c r="P110" s="210">
        <f>N110-O110</f>
        <v>0</v>
      </c>
      <c r="Q110" s="77">
        <f t="shared" si="7"/>
        <v>-14978576.559999973</v>
      </c>
      <c r="R110" s="78">
        <f>L110/H110</f>
        <v>882.57156558787779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5"/>
      <c r="I111" s="70"/>
      <c r="J111" s="206"/>
      <c r="K111" s="207"/>
      <c r="L111" s="208"/>
      <c r="M111" s="208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604</v>
      </c>
      <c r="H112" s="205">
        <v>3427</v>
      </c>
      <c r="I112" s="70">
        <v>3</v>
      </c>
      <c r="J112" s="206">
        <f>อุดรธานี!F35</f>
        <v>779632.84</v>
      </c>
      <c r="K112" s="207">
        <f>อุดรธานี!AQ35</f>
        <v>846714.14</v>
      </c>
      <c r="L112" s="207">
        <f>อุดรธานี!AR35</f>
        <v>4373200.82</v>
      </c>
      <c r="M112" s="207">
        <f>อุดรธานี!AS35</f>
        <v>4964123.58</v>
      </c>
      <c r="N112" s="3"/>
      <c r="O112" s="3"/>
      <c r="P112" s="3"/>
      <c r="Q112" s="77">
        <f t="shared" si="7"/>
        <v>-590922.75999999978</v>
      </c>
      <c r="R112" s="78">
        <f t="shared" si="8"/>
        <v>1276.1017858185003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5">
        <v>4040</v>
      </c>
      <c r="I113" s="70">
        <v>3</v>
      </c>
      <c r="J113" s="206">
        <f>อุดรธานี!F36</f>
        <v>1958430.96</v>
      </c>
      <c r="K113" s="207">
        <f>อุดรธานี!AQ36</f>
        <v>1975840.3399999999</v>
      </c>
      <c r="L113" s="207">
        <f>อุดรธานี!AR36</f>
        <v>4864896.92</v>
      </c>
      <c r="M113" s="207">
        <f>อุดรธานี!AS36</f>
        <v>4809109.05</v>
      </c>
      <c r="N113" s="3"/>
      <c r="O113" s="3"/>
      <c r="P113" s="3"/>
      <c r="Q113" s="77">
        <f t="shared" si="7"/>
        <v>55787.870000000112</v>
      </c>
      <c r="R113" s="78">
        <f t="shared" si="8"/>
        <v>1204.182405940594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5">
        <v>3777</v>
      </c>
      <c r="I114" s="70">
        <v>3</v>
      </c>
      <c r="J114" s="206">
        <f>อุดรธานี!F37</f>
        <v>540674.01</v>
      </c>
      <c r="K114" s="207">
        <f>อุดรธานี!AQ37</f>
        <v>593558.6100000001</v>
      </c>
      <c r="L114" s="207">
        <f>อุดรธานี!AR37</f>
        <v>6033706.6500000004</v>
      </c>
      <c r="M114" s="207">
        <f>อุดรธานี!AS37</f>
        <v>6371744.7999999998</v>
      </c>
      <c r="N114" s="3"/>
      <c r="O114" s="3"/>
      <c r="P114" s="3"/>
      <c r="Q114" s="77">
        <f t="shared" si="7"/>
        <v>-338038.14999999944</v>
      </c>
      <c r="R114" s="78">
        <f t="shared" si="8"/>
        <v>1597.4865369340748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5">
        <v>3629</v>
      </c>
      <c r="I115" s="70">
        <v>3</v>
      </c>
      <c r="J115" s="206">
        <f>อุดรธานี!F38</f>
        <v>443339.11</v>
      </c>
      <c r="K115" s="207">
        <f>อุดรธานี!AQ38</f>
        <v>546824.17999999993</v>
      </c>
      <c r="L115" s="207">
        <f>อุดรธานี!AR38</f>
        <v>3352323.7600000002</v>
      </c>
      <c r="M115" s="207">
        <f>อุดรธานี!AS38</f>
        <v>3242115.0900000003</v>
      </c>
      <c r="N115" s="3"/>
      <c r="O115" s="3"/>
      <c r="P115" s="3"/>
      <c r="Q115" s="77">
        <f t="shared" si="7"/>
        <v>110208.66999999993</v>
      </c>
      <c r="R115" s="78">
        <f t="shared" si="8"/>
        <v>923.75964728575377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5">
        <v>7375</v>
      </c>
      <c r="I116" s="70">
        <v>5</v>
      </c>
      <c r="J116" s="206">
        <f>อุดรธานี!F39</f>
        <v>3354360.76</v>
      </c>
      <c r="K116" s="207">
        <f>อุดรธานี!AQ39</f>
        <v>3567140.19</v>
      </c>
      <c r="L116" s="207">
        <f>อุดรธานี!AR39</f>
        <v>7256534.1699999999</v>
      </c>
      <c r="M116" s="207">
        <f>อุดรธานี!AS39</f>
        <v>6598997.919999999</v>
      </c>
      <c r="N116" s="3"/>
      <c r="O116" s="3"/>
      <c r="P116" s="3"/>
      <c r="Q116" s="77">
        <f t="shared" si="7"/>
        <v>657536.25000000093</v>
      </c>
      <c r="R116" s="78">
        <f t="shared" si="8"/>
        <v>983.93683661016951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5">
        <v>7220</v>
      </c>
      <c r="I117" s="70">
        <v>5</v>
      </c>
      <c r="J117" s="206">
        <f>อุดรธานี!F40</f>
        <v>1928439.52</v>
      </c>
      <c r="K117" s="207">
        <f>อุดรธานี!AQ40</f>
        <v>1980548.3800000001</v>
      </c>
      <c r="L117" s="207">
        <f>อุดรธานี!AR40</f>
        <v>6425583.1600000001</v>
      </c>
      <c r="M117" s="207">
        <f>อุดรธานี!AS40</f>
        <v>6217370.9999999991</v>
      </c>
      <c r="N117" s="3"/>
      <c r="O117" s="3"/>
      <c r="P117" s="3"/>
      <c r="Q117" s="77">
        <f t="shared" si="7"/>
        <v>208212.16000000108</v>
      </c>
      <c r="R117" s="78">
        <f t="shared" si="8"/>
        <v>889.96996675900277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5">
        <v>2933</v>
      </c>
      <c r="I118" s="70">
        <v>2</v>
      </c>
      <c r="J118" s="206">
        <f>อุดรธานี!F41</f>
        <v>1164304.81</v>
      </c>
      <c r="K118" s="207">
        <f>อุดรธานี!AQ41</f>
        <v>1285222.1099999999</v>
      </c>
      <c r="L118" s="207">
        <f>อุดรธานี!AR41</f>
        <v>4356062.8600000003</v>
      </c>
      <c r="M118" s="207">
        <f>อุดรธานี!AS41</f>
        <v>4155645.92</v>
      </c>
      <c r="N118" s="3"/>
      <c r="O118" s="3"/>
      <c r="P118" s="3"/>
      <c r="Q118" s="77">
        <f t="shared" si="7"/>
        <v>200416.94000000041</v>
      </c>
      <c r="R118" s="78">
        <f t="shared" si="8"/>
        <v>1485.1902011592229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5">
        <v>3400</v>
      </c>
      <c r="I119" s="70">
        <v>3</v>
      </c>
      <c r="J119" s="206">
        <f>อุดรธานี!F42</f>
        <v>757172.2</v>
      </c>
      <c r="K119" s="207">
        <f>อุดรธานี!AQ42</f>
        <v>718526.59</v>
      </c>
      <c r="L119" s="207">
        <f>อุดรธานี!AR42</f>
        <v>4664882.75</v>
      </c>
      <c r="M119" s="207">
        <f>อุดรธานี!AS42</f>
        <v>3829379.15</v>
      </c>
      <c r="N119" s="3"/>
      <c r="O119" s="3"/>
      <c r="P119" s="3"/>
      <c r="Q119" s="77">
        <f t="shared" si="7"/>
        <v>835503.60000000009</v>
      </c>
      <c r="R119" s="78">
        <f t="shared" si="8"/>
        <v>1372.0243382352942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5">
        <v>2041</v>
      </c>
      <c r="I120" s="70">
        <v>2</v>
      </c>
      <c r="J120" s="206">
        <f>อุดรธานี!F43</f>
        <v>627209.51</v>
      </c>
      <c r="K120" s="207">
        <f>อุดรธานี!AQ43</f>
        <v>653343.28</v>
      </c>
      <c r="L120" s="207">
        <f>อุดรธานี!AR43</f>
        <v>2966543.4299999997</v>
      </c>
      <c r="M120" s="207">
        <f>อุดรธานี!AS43</f>
        <v>3372588.88</v>
      </c>
      <c r="N120" s="3"/>
      <c r="O120" s="3"/>
      <c r="P120" s="3"/>
      <c r="Q120" s="77">
        <f t="shared" si="7"/>
        <v>-406045.45000000019</v>
      </c>
      <c r="R120" s="78">
        <f t="shared" si="8"/>
        <v>1453.4754679078881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5">
        <v>3738</v>
      </c>
      <c r="I121" s="70">
        <v>3</v>
      </c>
      <c r="J121" s="206">
        <f>อุดรธานี!F44</f>
        <v>435863.52</v>
      </c>
      <c r="K121" s="207">
        <f>อุดรธานี!AQ44</f>
        <v>421236.14</v>
      </c>
      <c r="L121" s="207">
        <f>อุดรธานี!AR44</f>
        <v>4784374.1500000004</v>
      </c>
      <c r="M121" s="207">
        <f>อุดรธานี!AS44</f>
        <v>4284390.12</v>
      </c>
      <c r="N121" s="3"/>
      <c r="O121" s="3"/>
      <c r="P121" s="3"/>
      <c r="Q121" s="77">
        <f t="shared" si="7"/>
        <v>499984.03000000026</v>
      </c>
      <c r="R121" s="78">
        <f t="shared" si="8"/>
        <v>1279.9288790797218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5">
        <v>3574</v>
      </c>
      <c r="I122" s="70">
        <v>3</v>
      </c>
      <c r="J122" s="206">
        <f>อุดรธานี!F45</f>
        <v>871065.88</v>
      </c>
      <c r="K122" s="207">
        <f>อุดรธานี!AQ45</f>
        <v>846929.29</v>
      </c>
      <c r="L122" s="207">
        <f>อุดรธานี!AR45</f>
        <v>4430074.1399999997</v>
      </c>
      <c r="M122" s="207">
        <f>อุดรธานี!AS45</f>
        <v>4557125.7200000007</v>
      </c>
      <c r="N122" s="3"/>
      <c r="O122" s="3"/>
      <c r="P122" s="3"/>
      <c r="Q122" s="77">
        <f t="shared" si="7"/>
        <v>-127051.58000000101</v>
      </c>
      <c r="R122" s="78">
        <f t="shared" si="8"/>
        <v>1239.5282988248459</v>
      </c>
    </row>
    <row r="123" spans="1:18" ht="24.6" customHeight="1" x14ac:dyDescent="0.7">
      <c r="A123" s="209">
        <v>2</v>
      </c>
      <c r="B123" s="210" t="s">
        <v>44</v>
      </c>
      <c r="C123" s="210"/>
      <c r="D123" s="210"/>
      <c r="E123" s="210" t="s">
        <v>56</v>
      </c>
      <c r="F123" s="210"/>
      <c r="G123" s="210" t="s">
        <v>248</v>
      </c>
      <c r="H123" s="213">
        <f>SUM(H111:H122)</f>
        <v>45154</v>
      </c>
      <c r="I123" s="209"/>
      <c r="J123" s="212">
        <f>SUM(J111:J122)</f>
        <v>12860493.119999999</v>
      </c>
      <c r="K123" s="212">
        <f>SUM(K111:K122)</f>
        <v>13435883.25</v>
      </c>
      <c r="L123" s="212">
        <f>SUM(L111:L122)</f>
        <v>53508182.810000002</v>
      </c>
      <c r="M123" s="212">
        <f>SUM(M111:M122)</f>
        <v>52402591.229999997</v>
      </c>
      <c r="N123" s="210">
        <v>11</v>
      </c>
      <c r="O123" s="210">
        <v>11</v>
      </c>
      <c r="P123" s="210">
        <f>N123-O123</f>
        <v>0</v>
      </c>
      <c r="Q123" s="77">
        <f t="shared" si="7"/>
        <v>1105591.5800000057</v>
      </c>
      <c r="R123" s="78">
        <f>L123/H123</f>
        <v>1185.0153432696993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5"/>
      <c r="I124" s="70"/>
      <c r="J124" s="206"/>
      <c r="K124" s="207"/>
      <c r="L124" s="208"/>
      <c r="M124" s="208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615</v>
      </c>
      <c r="H125" s="205">
        <v>3277</v>
      </c>
      <c r="I125" s="70">
        <v>3</v>
      </c>
      <c r="J125" s="206">
        <f>อุดรธานี!F46</f>
        <v>1044164.22</v>
      </c>
      <c r="K125" s="207">
        <f>อุดรธานี!AQ46</f>
        <v>1596483.8099999998</v>
      </c>
      <c r="L125" s="207">
        <f>อุดรธานี!AR46</f>
        <v>3858273.19</v>
      </c>
      <c r="M125" s="207">
        <f>อุดรธานี!AS46</f>
        <v>2791334.79</v>
      </c>
      <c r="N125" s="3"/>
      <c r="O125" s="3"/>
      <c r="P125" s="3"/>
      <c r="Q125" s="77">
        <f t="shared" si="7"/>
        <v>1066938.3999999999</v>
      </c>
      <c r="R125" s="78">
        <f t="shared" si="8"/>
        <v>1177.3796734818432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5">
        <v>3411</v>
      </c>
      <c r="I126" s="70">
        <v>3</v>
      </c>
      <c r="J126" s="206">
        <f>อุดรธานี!F47</f>
        <v>323904.26</v>
      </c>
      <c r="K126" s="207">
        <f>อุดรธานี!AQ47</f>
        <v>465064.25</v>
      </c>
      <c r="L126" s="207">
        <f>อุดรธานี!AR47</f>
        <v>5263883.080000001</v>
      </c>
      <c r="M126" s="207">
        <f>อุดรธานี!AS47</f>
        <v>4827646.2600000007</v>
      </c>
      <c r="N126" s="3"/>
      <c r="O126" s="3"/>
      <c r="P126" s="3"/>
      <c r="Q126" s="77">
        <f t="shared" si="7"/>
        <v>436236.8200000003</v>
      </c>
      <c r="R126" s="78">
        <f t="shared" si="8"/>
        <v>1543.2081735561421</v>
      </c>
    </row>
    <row r="127" spans="1:18" s="195" customFormat="1" ht="24.6" customHeight="1" x14ac:dyDescent="0.7">
      <c r="A127" s="229">
        <v>4</v>
      </c>
      <c r="B127" s="230" t="s">
        <v>44</v>
      </c>
      <c r="C127" s="230" t="s">
        <v>11</v>
      </c>
      <c r="D127" s="230" t="s">
        <v>67</v>
      </c>
      <c r="E127" s="230" t="s">
        <v>12</v>
      </c>
      <c r="F127" s="230" t="s">
        <v>141</v>
      </c>
      <c r="G127" s="230" t="s">
        <v>617</v>
      </c>
      <c r="H127" s="231">
        <v>2894</v>
      </c>
      <c r="I127" s="70">
        <v>2</v>
      </c>
      <c r="J127" s="206">
        <f>อุดรธานี!F48</f>
        <v>625329.86</v>
      </c>
      <c r="K127" s="207">
        <f>อุดรธานี!AQ48</f>
        <v>1611039.23</v>
      </c>
      <c r="L127" s="207">
        <f>อุดรธานี!AR48</f>
        <v>6055446.7400000002</v>
      </c>
      <c r="M127" s="207">
        <f>อุดรธานี!AS48</f>
        <v>4580925.1399999997</v>
      </c>
      <c r="N127" s="230"/>
      <c r="O127" s="230"/>
      <c r="P127" s="230"/>
      <c r="Q127" s="194">
        <f t="shared" si="7"/>
        <v>1474521.6000000006</v>
      </c>
      <c r="R127" s="194">
        <f t="shared" si="8"/>
        <v>2092.4142156185212</v>
      </c>
    </row>
    <row r="128" spans="1:18" s="195" customFormat="1" ht="24.6" customHeight="1" x14ac:dyDescent="0.7">
      <c r="A128" s="229">
        <v>5</v>
      </c>
      <c r="B128" s="230" t="s">
        <v>44</v>
      </c>
      <c r="C128" s="230" t="s">
        <v>11</v>
      </c>
      <c r="D128" s="230" t="s">
        <v>67</v>
      </c>
      <c r="E128" s="230" t="s">
        <v>12</v>
      </c>
      <c r="F128" s="230" t="s">
        <v>141</v>
      </c>
      <c r="G128" s="230" t="s">
        <v>618</v>
      </c>
      <c r="H128" s="231">
        <v>2458</v>
      </c>
      <c r="I128" s="70">
        <v>2</v>
      </c>
      <c r="J128" s="206">
        <f>อุดรธานี!F49</f>
        <v>408682.19</v>
      </c>
      <c r="K128" s="207">
        <f>อุดรธานี!AQ49</f>
        <v>582314</v>
      </c>
      <c r="L128" s="207">
        <f>อุดรธานี!AR49</f>
        <v>3754640.05</v>
      </c>
      <c r="M128" s="207">
        <f>อุดรธานี!AS49</f>
        <v>3395314.32</v>
      </c>
      <c r="N128" s="230"/>
      <c r="O128" s="230"/>
      <c r="P128" s="230"/>
      <c r="Q128" s="194">
        <f t="shared" si="7"/>
        <v>359325.73</v>
      </c>
      <c r="R128" s="194">
        <f t="shared" si="8"/>
        <v>1527.518327908869</v>
      </c>
    </row>
    <row r="129" spans="1:18" s="195" customFormat="1" ht="24.6" customHeight="1" x14ac:dyDescent="0.7">
      <c r="A129" s="229">
        <v>6</v>
      </c>
      <c r="B129" s="230" t="s">
        <v>44</v>
      </c>
      <c r="C129" s="230" t="s">
        <v>11</v>
      </c>
      <c r="D129" s="230" t="s">
        <v>67</v>
      </c>
      <c r="E129" s="230" t="s">
        <v>12</v>
      </c>
      <c r="F129" s="230" t="s">
        <v>141</v>
      </c>
      <c r="G129" s="230" t="s">
        <v>619</v>
      </c>
      <c r="H129" s="231">
        <v>5253</v>
      </c>
      <c r="I129" s="70">
        <v>4</v>
      </c>
      <c r="J129" s="206">
        <f>อุดรธานี!F50</f>
        <v>306062.89</v>
      </c>
      <c r="K129" s="207">
        <f>อุดรธานี!AQ50</f>
        <v>795718.38</v>
      </c>
      <c r="L129" s="207">
        <f>อุดรธานี!AR50</f>
        <v>5082110.6899999995</v>
      </c>
      <c r="M129" s="207">
        <f>อุดรธานี!AS50</f>
        <v>5008444.1900000004</v>
      </c>
      <c r="N129" s="230"/>
      <c r="O129" s="230"/>
      <c r="P129" s="230"/>
      <c r="Q129" s="194">
        <f t="shared" si="7"/>
        <v>73666.499999999069</v>
      </c>
      <c r="R129" s="194">
        <f t="shared" si="8"/>
        <v>967.46824481248802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620</v>
      </c>
      <c r="H130" s="231">
        <v>2165</v>
      </c>
      <c r="I130" s="70">
        <v>2</v>
      </c>
      <c r="J130" s="206">
        <f>อุดรธานี!F51</f>
        <v>579080.06000000006</v>
      </c>
      <c r="K130" s="207">
        <f>อุดรธานี!AQ51</f>
        <v>1567945.7100000002</v>
      </c>
      <c r="L130" s="207">
        <f>อุดรธานี!AR51</f>
        <v>3830180.55</v>
      </c>
      <c r="M130" s="207">
        <f>อุดรธานี!AS51</f>
        <v>2847648.85</v>
      </c>
      <c r="N130" s="3"/>
      <c r="O130" s="3"/>
      <c r="P130" s="3"/>
      <c r="Q130" s="196">
        <f t="shared" si="7"/>
        <v>982531.69999999972</v>
      </c>
      <c r="R130" s="197">
        <f t="shared" si="8"/>
        <v>1769.1365127020783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1">
        <v>2520</v>
      </c>
      <c r="I131" s="70">
        <v>2</v>
      </c>
      <c r="J131" s="206">
        <f>อุดรธานี!F52</f>
        <v>255990.59</v>
      </c>
      <c r="K131" s="207">
        <f>อุดรธานี!AQ52</f>
        <v>472198.39</v>
      </c>
      <c r="L131" s="207">
        <f>อุดรธานี!AR52</f>
        <v>2793997.21</v>
      </c>
      <c r="M131" s="207">
        <f>อุดรธานี!AS52</f>
        <v>2654333.1999999997</v>
      </c>
      <c r="N131" s="3"/>
      <c r="O131" s="3"/>
      <c r="P131" s="3"/>
      <c r="Q131" s="196">
        <f t="shared" si="7"/>
        <v>139664.01000000024</v>
      </c>
      <c r="R131" s="197">
        <f t="shared" si="8"/>
        <v>1108.7290515873017</v>
      </c>
    </row>
    <row r="132" spans="1:18" s="195" customFormat="1" ht="24.6" customHeight="1" x14ac:dyDescent="0.7">
      <c r="A132" s="229">
        <v>9</v>
      </c>
      <c r="B132" s="230" t="s">
        <v>44</v>
      </c>
      <c r="C132" s="230" t="s">
        <v>11</v>
      </c>
      <c r="D132" s="230" t="s">
        <v>67</v>
      </c>
      <c r="E132" s="230" t="s">
        <v>12</v>
      </c>
      <c r="F132" s="230" t="s">
        <v>141</v>
      </c>
      <c r="G132" s="230" t="s">
        <v>622</v>
      </c>
      <c r="H132" s="231">
        <v>7151</v>
      </c>
      <c r="I132" s="70">
        <v>5</v>
      </c>
      <c r="J132" s="206">
        <f>อุดรธานี!F53</f>
        <v>1218262.31</v>
      </c>
      <c r="K132" s="207">
        <f>อุดรธานี!AQ53</f>
        <v>1877075.49</v>
      </c>
      <c r="L132" s="207">
        <f>อุดรธานี!AR53</f>
        <v>7616171.6799999997</v>
      </c>
      <c r="M132" s="207">
        <f>อุดรธานี!AS53</f>
        <v>6302726.2599999998</v>
      </c>
      <c r="N132" s="230"/>
      <c r="O132" s="230"/>
      <c r="P132" s="230"/>
      <c r="Q132" s="194">
        <f t="shared" si="7"/>
        <v>1313445.42</v>
      </c>
      <c r="R132" s="194">
        <f t="shared" si="8"/>
        <v>1065.0498783386938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623</v>
      </c>
      <c r="H133" s="231">
        <v>6762</v>
      </c>
      <c r="I133" s="70">
        <v>5</v>
      </c>
      <c r="J133" s="206">
        <f>อุดรธานี!F54</f>
        <v>327853.56</v>
      </c>
      <c r="K133" s="207">
        <f>อุดรธานี!AQ54</f>
        <v>448606.06999999995</v>
      </c>
      <c r="L133" s="207">
        <f>อุดรธานี!AR54</f>
        <v>4511205.9399999995</v>
      </c>
      <c r="M133" s="207">
        <f>อุดรธานี!AS54</f>
        <v>4283925.51</v>
      </c>
      <c r="N133" s="3"/>
      <c r="O133" s="3"/>
      <c r="P133" s="3"/>
      <c r="Q133" s="196">
        <f t="shared" si="7"/>
        <v>227280.4299999997</v>
      </c>
      <c r="R133" s="197">
        <f t="shared" si="8"/>
        <v>667.14077787636791</v>
      </c>
    </row>
    <row r="134" spans="1:18" s="195" customFormat="1" ht="24.6" customHeight="1" x14ac:dyDescent="0.7">
      <c r="A134" s="229">
        <v>11</v>
      </c>
      <c r="B134" s="230" t="s">
        <v>44</v>
      </c>
      <c r="C134" s="230" t="s">
        <v>11</v>
      </c>
      <c r="D134" s="230" t="s">
        <v>67</v>
      </c>
      <c r="E134" s="230" t="s">
        <v>12</v>
      </c>
      <c r="F134" s="230" t="s">
        <v>141</v>
      </c>
      <c r="G134" s="230" t="s">
        <v>624</v>
      </c>
      <c r="H134" s="231">
        <v>3820</v>
      </c>
      <c r="I134" s="70">
        <v>3</v>
      </c>
      <c r="J134" s="206">
        <f>อุดรธานี!F55</f>
        <v>668714.12</v>
      </c>
      <c r="K134" s="207">
        <f>อุดรธานี!AQ55</f>
        <v>1544271.99</v>
      </c>
      <c r="L134" s="207">
        <f>อุดรธานี!AR55</f>
        <v>4893831.3</v>
      </c>
      <c r="M134" s="207">
        <f>อุดรธานี!AS55</f>
        <v>3920366.6</v>
      </c>
      <c r="N134" s="230"/>
      <c r="O134" s="230"/>
      <c r="P134" s="230"/>
      <c r="Q134" s="194">
        <f t="shared" si="7"/>
        <v>973464.69999999972</v>
      </c>
      <c r="R134" s="194">
        <f t="shared" si="8"/>
        <v>1281.107670157068</v>
      </c>
    </row>
    <row r="135" spans="1:18" s="195" customFormat="1" ht="24.6" customHeight="1" x14ac:dyDescent="0.7">
      <c r="A135" s="229">
        <v>12</v>
      </c>
      <c r="B135" s="230" t="s">
        <v>44</v>
      </c>
      <c r="C135" s="230" t="s">
        <v>11</v>
      </c>
      <c r="D135" s="230" t="s">
        <v>67</v>
      </c>
      <c r="E135" s="230" t="s">
        <v>12</v>
      </c>
      <c r="F135" s="230" t="s">
        <v>141</v>
      </c>
      <c r="G135" s="230" t="s">
        <v>625</v>
      </c>
      <c r="H135" s="231">
        <v>2779</v>
      </c>
      <c r="I135" s="70">
        <v>2</v>
      </c>
      <c r="J135" s="206">
        <f>อุดรธานี!F56</f>
        <v>279678.38</v>
      </c>
      <c r="K135" s="207">
        <f>อุดรธานี!AQ56</f>
        <v>703976.59</v>
      </c>
      <c r="L135" s="207">
        <f>อุดรธานี!AR56</f>
        <v>3991780.02</v>
      </c>
      <c r="M135" s="207">
        <f>อุดรธานี!AS56</f>
        <v>3557406.59</v>
      </c>
      <c r="N135" s="230"/>
      <c r="O135" s="230"/>
      <c r="P135" s="230"/>
      <c r="Q135" s="194">
        <f t="shared" si="7"/>
        <v>434373.43000000017</v>
      </c>
      <c r="R135" s="194">
        <f t="shared" si="8"/>
        <v>1436.4087873335732</v>
      </c>
    </row>
    <row r="136" spans="1:18" ht="24.6" customHeight="1" x14ac:dyDescent="0.7">
      <c r="A136" s="209">
        <v>3</v>
      </c>
      <c r="B136" s="210" t="s">
        <v>44</v>
      </c>
      <c r="C136" s="210"/>
      <c r="D136" s="210"/>
      <c r="E136" s="210" t="s">
        <v>56</v>
      </c>
      <c r="F136" s="210"/>
      <c r="G136" s="210" t="s">
        <v>250</v>
      </c>
      <c r="H136" s="213">
        <f>SUM(H124:H135)</f>
        <v>42490</v>
      </c>
      <c r="I136" s="209"/>
      <c r="J136" s="212">
        <f>SUM(J124:J135)</f>
        <v>6037722.4399999995</v>
      </c>
      <c r="K136" s="212">
        <f>SUM(K124:K135)</f>
        <v>11664693.91</v>
      </c>
      <c r="L136" s="212">
        <f>SUM(L124:L135)</f>
        <v>51651520.449999996</v>
      </c>
      <c r="M136" s="212">
        <f>SUM(M124:M135)</f>
        <v>44170071.710000008</v>
      </c>
      <c r="N136" s="210">
        <v>11</v>
      </c>
      <c r="O136" s="210">
        <v>11</v>
      </c>
      <c r="P136" s="210">
        <f>N136-O136</f>
        <v>0</v>
      </c>
      <c r="Q136" s="80">
        <f t="shared" si="7"/>
        <v>7481448.7399999872</v>
      </c>
      <c r="R136" s="78">
        <f>L136/H136</f>
        <v>1215.6159202165213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5"/>
      <c r="I137" s="70"/>
      <c r="J137" s="206"/>
      <c r="K137" s="207"/>
      <c r="L137" s="208"/>
      <c r="M137" s="208"/>
      <c r="N137" s="3"/>
      <c r="O137" s="3"/>
      <c r="P137" s="3"/>
    </row>
    <row r="138" spans="1:18" s="193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626</v>
      </c>
      <c r="H138" s="214">
        <v>4680</v>
      </c>
      <c r="I138" s="189">
        <v>4</v>
      </c>
      <c r="J138" s="206">
        <f>อุดรธานี!F57</f>
        <v>2319865.79</v>
      </c>
      <c r="K138" s="207">
        <f>อุดรธานี!AQ57</f>
        <v>3044226.4899999998</v>
      </c>
      <c r="L138" s="207">
        <f>อุดรธานี!AR57</f>
        <v>3731603.6599999997</v>
      </c>
      <c r="M138" s="207">
        <f>อุดรธานี!AS57</f>
        <v>6111695.8000000007</v>
      </c>
      <c r="N138" s="232"/>
      <c r="O138" s="232"/>
      <c r="P138" s="232"/>
      <c r="Q138" s="80">
        <f t="shared" si="7"/>
        <v>-2380092.1400000011</v>
      </c>
      <c r="R138" s="192">
        <f t="shared" si="8"/>
        <v>797.3512094017093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627</v>
      </c>
      <c r="H139" s="205">
        <v>8548</v>
      </c>
      <c r="I139" s="70">
        <v>5</v>
      </c>
      <c r="J139" s="206">
        <f>อุดรธานี!F58</f>
        <v>2357868.52</v>
      </c>
      <c r="K139" s="207">
        <f>อุดรธานี!AQ58</f>
        <v>2843859.27</v>
      </c>
      <c r="L139" s="207">
        <f>อุดรธานี!AR58</f>
        <v>10466628.899999999</v>
      </c>
      <c r="M139" s="207">
        <f>อุดรธานี!AS58</f>
        <v>11228333.370000001</v>
      </c>
      <c r="N139" s="3"/>
      <c r="O139" s="3"/>
      <c r="P139" s="3"/>
      <c r="Q139" s="77">
        <f t="shared" si="7"/>
        <v>-761704.47000000253</v>
      </c>
      <c r="R139" s="78">
        <f t="shared" si="8"/>
        <v>1224.453544688816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5">
        <v>4511</v>
      </c>
      <c r="I140" s="70">
        <v>4</v>
      </c>
      <c r="J140" s="206">
        <f>อุดรธานี!F59</f>
        <v>1692886.07</v>
      </c>
      <c r="K140" s="207">
        <f>อุดรธานี!AQ59</f>
        <v>2769420.5</v>
      </c>
      <c r="L140" s="207">
        <f>อุดรธานี!AR59</f>
        <v>2590709.7599999998</v>
      </c>
      <c r="M140" s="207">
        <f>อุดรธานี!AS59</f>
        <v>3095551.78</v>
      </c>
      <c r="N140" s="3"/>
      <c r="O140" s="3"/>
      <c r="P140" s="3"/>
      <c r="Q140" s="77">
        <f t="shared" si="7"/>
        <v>-504842.02</v>
      </c>
      <c r="R140" s="78">
        <f t="shared" si="8"/>
        <v>574.30941254710706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5">
        <v>3134</v>
      </c>
      <c r="I141" s="70">
        <v>3</v>
      </c>
      <c r="J141" s="206">
        <f>อุดรธานี!F60</f>
        <v>485880.01</v>
      </c>
      <c r="K141" s="207">
        <f>อุดรธานี!AQ60</f>
        <v>872627.64000000013</v>
      </c>
      <c r="L141" s="207">
        <f>อุดรธานี!AR60</f>
        <v>3773933.54</v>
      </c>
      <c r="M141" s="207">
        <f>อุดรธานี!AS60</f>
        <v>3998865.04</v>
      </c>
      <c r="N141" s="3"/>
      <c r="O141" s="3"/>
      <c r="P141" s="3"/>
      <c r="Q141" s="77">
        <f t="shared" si="7"/>
        <v>-224931.5</v>
      </c>
      <c r="R141" s="78">
        <f t="shared" si="8"/>
        <v>1204.1906636885769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5">
        <v>7157</v>
      </c>
      <c r="I142" s="70">
        <v>5</v>
      </c>
      <c r="J142" s="206">
        <f>อุดรธานี!F61</f>
        <v>1606141.13</v>
      </c>
      <c r="K142" s="207">
        <f>อุดรธานี!AQ61</f>
        <v>2539496.5499999998</v>
      </c>
      <c r="L142" s="207">
        <f>อุดรธานี!AR61</f>
        <v>4549598.01</v>
      </c>
      <c r="M142" s="207">
        <f>อุดรธานี!AS61</f>
        <v>5361214.8299999991</v>
      </c>
      <c r="N142" s="3"/>
      <c r="O142" s="3"/>
      <c r="P142" s="3"/>
      <c r="Q142" s="77">
        <f t="shared" si="7"/>
        <v>-811616.81999999937</v>
      </c>
      <c r="R142" s="78">
        <f t="shared" si="8"/>
        <v>635.68506497135672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5">
        <v>5769</v>
      </c>
      <c r="I143" s="70">
        <v>4</v>
      </c>
      <c r="J143" s="206">
        <f>อุดรธานี!F62</f>
        <v>1216586.21</v>
      </c>
      <c r="K143" s="207">
        <f>อุดรธานี!AQ62</f>
        <v>4323362.53</v>
      </c>
      <c r="L143" s="207">
        <f>อุดรธานี!AR62</f>
        <v>7316690.1000000006</v>
      </c>
      <c r="M143" s="207">
        <f>อุดรธานี!AS62</f>
        <v>5608108.6499999994</v>
      </c>
      <c r="N143" s="3"/>
      <c r="O143" s="3"/>
      <c r="P143" s="3"/>
      <c r="Q143" s="77">
        <f t="shared" si="7"/>
        <v>1708581.4500000011</v>
      </c>
      <c r="R143" s="78">
        <f t="shared" si="8"/>
        <v>1268.2770150806034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633</v>
      </c>
      <c r="H144" s="205">
        <v>3401</v>
      </c>
      <c r="I144" s="70">
        <v>3</v>
      </c>
      <c r="J144" s="206">
        <f>อุดรธานี!F64</f>
        <v>1252987.76</v>
      </c>
      <c r="K144" s="207">
        <f>อุดรธานี!AQ64</f>
        <v>1283624.2899999998</v>
      </c>
      <c r="L144" s="207">
        <f>อุดรธานี!AR64</f>
        <v>4674607.08</v>
      </c>
      <c r="M144" s="207">
        <f>อุดรธานี!AS64</f>
        <v>4892292.2799999993</v>
      </c>
      <c r="N144" s="3"/>
      <c r="O144" s="3"/>
      <c r="P144" s="3"/>
      <c r="Q144" s="77">
        <f t="shared" si="7"/>
        <v>-217685.19999999925</v>
      </c>
      <c r="R144" s="78">
        <f t="shared" si="8"/>
        <v>1374.4801764187005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5">
        <v>4701</v>
      </c>
      <c r="I145" s="70">
        <v>4</v>
      </c>
      <c r="J145" s="206">
        <f>อุดรธานี!F65</f>
        <v>751847.19</v>
      </c>
      <c r="K145" s="207">
        <f>อุดรธานี!AQ65</f>
        <v>722466.90999999992</v>
      </c>
      <c r="L145" s="207">
        <f>อุดรธานี!AR65</f>
        <v>3730941.98</v>
      </c>
      <c r="M145" s="207">
        <f>อุดรธานี!AS65</f>
        <v>3834686.62</v>
      </c>
      <c r="N145" s="3"/>
      <c r="O145" s="3"/>
      <c r="P145" s="3"/>
      <c r="Q145" s="77">
        <f t="shared" si="7"/>
        <v>-103744.64000000013</v>
      </c>
      <c r="R145" s="78">
        <f t="shared" si="8"/>
        <v>793.64858115294612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5">
        <v>2949</v>
      </c>
      <c r="I146" s="70">
        <v>2</v>
      </c>
      <c r="J146" s="206">
        <f>อุดรธานี!F66</f>
        <v>882625.57</v>
      </c>
      <c r="K146" s="207">
        <f>อุดรธานี!AQ66</f>
        <v>2625386.84</v>
      </c>
      <c r="L146" s="207">
        <f>อุดรธานี!AR66</f>
        <v>2514562.2800000003</v>
      </c>
      <c r="M146" s="207">
        <f>อุดรธานี!AS66</f>
        <v>3397738.3899999997</v>
      </c>
      <c r="N146" s="3"/>
      <c r="O146" s="3"/>
      <c r="P146" s="3"/>
      <c r="Q146" s="77">
        <f t="shared" si="7"/>
        <v>-883176.1099999994</v>
      </c>
      <c r="R146" s="78">
        <f t="shared" si="8"/>
        <v>852.68303831807407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5">
        <v>4403</v>
      </c>
      <c r="I147" s="70">
        <v>3</v>
      </c>
      <c r="J147" s="206">
        <f>อุดรธานี!F67</f>
        <v>1052199.73</v>
      </c>
      <c r="K147" s="207">
        <f>อุดรธานี!AQ67</f>
        <v>2278405.0299999998</v>
      </c>
      <c r="L147" s="207">
        <f>อุดรธานี!AR67</f>
        <v>3880757.25</v>
      </c>
      <c r="M147" s="207">
        <f>อุดรธานี!AS67</f>
        <v>4376378.43</v>
      </c>
      <c r="N147" s="3"/>
      <c r="O147" s="3"/>
      <c r="P147" s="3"/>
      <c r="Q147" s="77">
        <f t="shared" si="7"/>
        <v>-495621.1799999997</v>
      </c>
      <c r="R147" s="78">
        <f t="shared" si="8"/>
        <v>881.38933681580738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5">
        <v>2617</v>
      </c>
      <c r="I148" s="70">
        <v>2</v>
      </c>
      <c r="J148" s="206">
        <f>อุดรธานี!F68</f>
        <v>537553.16</v>
      </c>
      <c r="K148" s="207">
        <f>อุดรธานี!AQ68</f>
        <v>1799105.1300000004</v>
      </c>
      <c r="L148" s="207">
        <f>อุดรธานี!AR68</f>
        <v>3729467.26</v>
      </c>
      <c r="M148" s="207">
        <f>อุดรธานี!AS68</f>
        <v>3997903.3999999994</v>
      </c>
      <c r="N148" s="3"/>
      <c r="O148" s="3"/>
      <c r="P148" s="3"/>
      <c r="Q148" s="77">
        <f t="shared" si="7"/>
        <v>-268436.13999999966</v>
      </c>
      <c r="R148" s="78">
        <f t="shared" si="8"/>
        <v>1425.0925716469239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5">
        <v>4428</v>
      </c>
      <c r="I149" s="70">
        <v>3</v>
      </c>
      <c r="J149" s="206">
        <f>อุดรธานี!F69</f>
        <v>955789.04</v>
      </c>
      <c r="K149" s="207">
        <f>อุดรธานี!AQ69</f>
        <v>1218837.73</v>
      </c>
      <c r="L149" s="207">
        <f>อุดรธานี!AR69</f>
        <v>2409324.4500000002</v>
      </c>
      <c r="M149" s="207">
        <f>อุดรธานี!AS69</f>
        <v>2582699.58</v>
      </c>
      <c r="N149" s="3"/>
      <c r="O149" s="3"/>
      <c r="P149" s="3"/>
      <c r="Q149" s="77">
        <f t="shared" si="7"/>
        <v>-173375.12999999989</v>
      </c>
      <c r="R149" s="78">
        <f t="shared" si="8"/>
        <v>544.1112127371274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5">
        <v>2607</v>
      </c>
      <c r="I150" s="70">
        <v>2</v>
      </c>
      <c r="J150" s="206">
        <f>อุดรธานี!F70</f>
        <v>471020.83</v>
      </c>
      <c r="K150" s="207">
        <f>อุดรธานี!AQ70</f>
        <v>1304534.7100000002</v>
      </c>
      <c r="L150" s="207">
        <f>อุดรธานี!AR70</f>
        <v>3728678.9299999997</v>
      </c>
      <c r="M150" s="207">
        <f>อุดรธานี!AS70</f>
        <v>3719626.0999999996</v>
      </c>
      <c r="N150" s="3"/>
      <c r="O150" s="3"/>
      <c r="P150" s="3"/>
      <c r="Q150" s="77">
        <f t="shared" si="7"/>
        <v>9052.8300000000745</v>
      </c>
      <c r="R150" s="78">
        <f t="shared" si="8"/>
        <v>1430.2565899501342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5">
        <v>5116</v>
      </c>
      <c r="I151" s="70">
        <v>4</v>
      </c>
      <c r="J151" s="206">
        <f>อุดรธานี!F71</f>
        <v>1123518.6200000001</v>
      </c>
      <c r="K151" s="207">
        <f>อุดรธานี!AQ71</f>
        <v>3802515.63</v>
      </c>
      <c r="L151" s="207">
        <f>อุดรธานี!AR71</f>
        <v>3666348.5</v>
      </c>
      <c r="M151" s="207">
        <f>อุดรธานี!AS71</f>
        <v>4579037.92</v>
      </c>
      <c r="N151" s="3"/>
      <c r="O151" s="3"/>
      <c r="P151" s="3"/>
      <c r="Q151" s="77">
        <f t="shared" si="7"/>
        <v>-912689.41999999993</v>
      </c>
      <c r="R151" s="78">
        <f t="shared" si="8"/>
        <v>716.64356919468332</v>
      </c>
    </row>
    <row r="152" spans="1:18" s="198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641</v>
      </c>
      <c r="H152" s="214">
        <v>5558</v>
      </c>
      <c r="I152" s="189">
        <v>4</v>
      </c>
      <c r="J152" s="206">
        <f>อุดรธานี!F72</f>
        <v>2065544.54</v>
      </c>
      <c r="K152" s="207">
        <f>อุดรธานี!AQ72</f>
        <v>3174356.0900000003</v>
      </c>
      <c r="L152" s="207">
        <f>อุดรธานี!AR72</f>
        <v>3116770.12</v>
      </c>
      <c r="M152" s="207">
        <f>อุดรธานี!AS72</f>
        <v>3632112.33</v>
      </c>
      <c r="N152" s="40"/>
      <c r="O152" s="40"/>
      <c r="P152" s="40"/>
      <c r="Q152" s="77">
        <f t="shared" si="7"/>
        <v>-515342.20999999996</v>
      </c>
      <c r="R152" s="78">
        <f t="shared" si="8"/>
        <v>560.77188197193232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642</v>
      </c>
      <c r="H153" s="205">
        <v>2827</v>
      </c>
      <c r="I153" s="70">
        <v>2</v>
      </c>
      <c r="J153" s="206">
        <f>อุดรธานี!F73</f>
        <v>888496.88</v>
      </c>
      <c r="K153" s="207">
        <f>อุดรธานี!AQ73</f>
        <v>1460624.5499999998</v>
      </c>
      <c r="L153" s="207">
        <f>อุดรธานี!AR73</f>
        <v>4354467.71</v>
      </c>
      <c r="M153" s="207">
        <f>อุดรธานี!AS73</f>
        <v>5192567.93</v>
      </c>
      <c r="N153" s="3"/>
      <c r="O153" s="3"/>
      <c r="P153" s="3"/>
      <c r="Q153" s="77">
        <f t="shared" si="7"/>
        <v>-838100.21999999974</v>
      </c>
      <c r="R153" s="78">
        <f t="shared" si="8"/>
        <v>1540.3140113194199</v>
      </c>
    </row>
    <row r="154" spans="1:18" ht="24.6" customHeight="1" x14ac:dyDescent="0.7">
      <c r="A154" s="209">
        <v>4</v>
      </c>
      <c r="B154" s="210" t="s">
        <v>44</v>
      </c>
      <c r="C154" s="210"/>
      <c r="D154" s="210"/>
      <c r="E154" s="210" t="s">
        <v>56</v>
      </c>
      <c r="F154" s="210"/>
      <c r="G154" s="210" t="s">
        <v>252</v>
      </c>
      <c r="H154" s="213">
        <f>SUM(H137:H152)</f>
        <v>69579</v>
      </c>
      <c r="I154" s="209"/>
      <c r="J154" s="212">
        <f>SUM(J137:J153)</f>
        <v>19660811.049999997</v>
      </c>
      <c r="K154" s="212">
        <f>SUM(K137:K153)</f>
        <v>36062849.890000001</v>
      </c>
      <c r="L154" s="212">
        <f>SUM(L137:L153)</f>
        <v>68235089.529999986</v>
      </c>
      <c r="M154" s="212">
        <f>SUM(M137:M153)</f>
        <v>75608812.449999988</v>
      </c>
      <c r="N154" s="210">
        <v>16</v>
      </c>
      <c r="O154" s="210">
        <v>16</v>
      </c>
      <c r="P154" s="210">
        <f>N154-O154</f>
        <v>0</v>
      </c>
      <c r="Q154" s="77">
        <f t="shared" si="7"/>
        <v>-7373722.9200000018</v>
      </c>
      <c r="R154" s="78">
        <f>L154/H154</f>
        <v>980.68511375558694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5"/>
      <c r="I155" s="70"/>
      <c r="J155" s="206"/>
      <c r="K155" s="207"/>
      <c r="L155" s="208"/>
      <c r="M155" s="208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643</v>
      </c>
      <c r="H156" s="205">
        <v>3712</v>
      </c>
      <c r="I156" s="70">
        <v>3</v>
      </c>
      <c r="J156" s="206">
        <f>อุดรธานี!F74</f>
        <v>736274.27</v>
      </c>
      <c r="K156" s="207">
        <f>อุดรธานี!AQ74</f>
        <v>920197.47</v>
      </c>
      <c r="L156" s="207">
        <f>อุดรธานี!AR74</f>
        <v>4176652.99</v>
      </c>
      <c r="M156" s="207">
        <f>อุดรธานี!AS74</f>
        <v>4425170.1499999994</v>
      </c>
      <c r="N156" s="3"/>
      <c r="O156" s="3"/>
      <c r="P156" s="3"/>
      <c r="Q156" s="77">
        <f t="shared" si="7"/>
        <v>-248517.15999999922</v>
      </c>
      <c r="R156" s="78">
        <f t="shared" si="8"/>
        <v>1125.1759132543104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5">
        <v>4941</v>
      </c>
      <c r="I157" s="70">
        <v>4</v>
      </c>
      <c r="J157" s="206">
        <f>อุดรธานี!F75</f>
        <v>491587.45</v>
      </c>
      <c r="K157" s="207">
        <f>อุดรธานี!AQ75</f>
        <v>694017.46</v>
      </c>
      <c r="L157" s="207">
        <f>อุดรธานี!AR75</f>
        <v>4401164.84</v>
      </c>
      <c r="M157" s="207">
        <f>อุดรธานี!AS75</f>
        <v>5162670.67</v>
      </c>
      <c r="N157" s="3"/>
      <c r="O157" s="3"/>
      <c r="P157" s="3"/>
      <c r="Q157" s="77">
        <f t="shared" si="7"/>
        <v>-761505.83000000007</v>
      </c>
      <c r="R157" s="78">
        <f t="shared" si="8"/>
        <v>890.74374418133982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5">
        <v>3161</v>
      </c>
      <c r="I158" s="70">
        <v>3</v>
      </c>
      <c r="J158" s="206">
        <f>อุดรธานี!F76</f>
        <v>316528.40999999997</v>
      </c>
      <c r="K158" s="207">
        <f>อุดรธานี!AQ76</f>
        <v>476372.34</v>
      </c>
      <c r="L158" s="207">
        <f>อุดรธานี!AR76</f>
        <v>2629893.35</v>
      </c>
      <c r="M158" s="207">
        <f>อุดรธานี!AS76</f>
        <v>2993504.63</v>
      </c>
      <c r="N158" s="3"/>
      <c r="O158" s="3"/>
      <c r="P158" s="3"/>
      <c r="Q158" s="77">
        <f t="shared" si="7"/>
        <v>-363611.2799999998</v>
      </c>
      <c r="R158" s="78">
        <f t="shared" si="8"/>
        <v>831.98144574501748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5">
        <v>6087</v>
      </c>
      <c r="I159" s="70">
        <v>5</v>
      </c>
      <c r="J159" s="206">
        <f>อุดรธานี!F77</f>
        <v>14094.1</v>
      </c>
      <c r="K159" s="207">
        <f>อุดรธานี!AQ77</f>
        <v>1232985.6600000001</v>
      </c>
      <c r="L159" s="207">
        <f>อุดรธานี!AR77</f>
        <v>9869333.5099999998</v>
      </c>
      <c r="M159" s="207">
        <f>อุดรธานี!AS77</f>
        <v>9318399.0600000005</v>
      </c>
      <c r="N159" s="3"/>
      <c r="O159" s="3"/>
      <c r="P159" s="3"/>
      <c r="Q159" s="77">
        <f t="shared" si="7"/>
        <v>550934.44999999925</v>
      </c>
      <c r="R159" s="78">
        <f t="shared" si="8"/>
        <v>1621.3789239362575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5">
        <v>3252</v>
      </c>
      <c r="I160" s="70">
        <v>3</v>
      </c>
      <c r="J160" s="206">
        <f>อุดรธานี!F78</f>
        <v>1129901.76</v>
      </c>
      <c r="K160" s="207">
        <f>อุดรธานี!AQ78</f>
        <v>1349864.57</v>
      </c>
      <c r="L160" s="207">
        <f>อุดรธานี!AR78</f>
        <v>3423392.23</v>
      </c>
      <c r="M160" s="207">
        <f>อุดรธานี!AS78</f>
        <v>3129167.56</v>
      </c>
      <c r="N160" s="3"/>
      <c r="O160" s="3"/>
      <c r="P160" s="3"/>
      <c r="Q160" s="77">
        <f t="shared" si="7"/>
        <v>294224.66999999993</v>
      </c>
      <c r="R160" s="78">
        <f t="shared" si="8"/>
        <v>1052.7036377613776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5">
        <v>2430</v>
      </c>
      <c r="I161" s="70">
        <v>2</v>
      </c>
      <c r="J161" s="206">
        <f>อุดรธานี!F79</f>
        <v>332934.8</v>
      </c>
      <c r="K161" s="207">
        <f>อุดรธานี!AQ79</f>
        <v>-30507.979999999981</v>
      </c>
      <c r="L161" s="207">
        <f>อุดรธานี!AR79</f>
        <v>8514597.6199999992</v>
      </c>
      <c r="M161" s="207">
        <f>อุดรธานี!AS79</f>
        <v>5476908.96</v>
      </c>
      <c r="N161" s="3"/>
      <c r="O161" s="3"/>
      <c r="P161" s="3"/>
      <c r="Q161" s="77">
        <f t="shared" si="7"/>
        <v>3037688.6599999992</v>
      </c>
      <c r="R161" s="78">
        <f t="shared" si="8"/>
        <v>3503.949637860082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5">
        <v>2703</v>
      </c>
      <c r="I162" s="70">
        <v>2</v>
      </c>
      <c r="J162" s="206">
        <f>อุดรธานี!F80</f>
        <v>9792.06</v>
      </c>
      <c r="K162" s="207">
        <f>อุดรธานี!AQ80</f>
        <v>1285673.78</v>
      </c>
      <c r="L162" s="207">
        <f>อุดรธานี!AR80</f>
        <v>5335060.1899999995</v>
      </c>
      <c r="M162" s="207">
        <f>อุดรธานี!AS80</f>
        <v>3816261.61</v>
      </c>
      <c r="N162" s="3"/>
      <c r="O162" s="3"/>
      <c r="P162" s="3"/>
      <c r="Q162" s="77">
        <f t="shared" ref="Q162:Q225" si="9">L162-M162</f>
        <v>1518798.5799999996</v>
      </c>
      <c r="R162" s="78">
        <f t="shared" ref="R162:R225" si="10">L162/H162</f>
        <v>1973.7551572327043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5">
        <v>1657</v>
      </c>
      <c r="I163" s="70">
        <v>2</v>
      </c>
      <c r="J163" s="206">
        <f>อุดรธานี!F81</f>
        <v>234560.22</v>
      </c>
      <c r="K163" s="207">
        <f>อุดรธานี!AQ81</f>
        <v>485050.81999999995</v>
      </c>
      <c r="L163" s="207">
        <f>อุดรธานี!AR81</f>
        <v>1760371.01</v>
      </c>
      <c r="M163" s="207">
        <f>อุดรธานี!AS81</f>
        <v>1742837.29</v>
      </c>
      <c r="N163" s="3"/>
      <c r="O163" s="3"/>
      <c r="P163" s="3"/>
      <c r="Q163" s="77">
        <f t="shared" si="9"/>
        <v>17533.719999999972</v>
      </c>
      <c r="R163" s="78">
        <f t="shared" si="10"/>
        <v>1062.3844357272178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5">
        <v>2487</v>
      </c>
      <c r="I164" s="70">
        <v>2</v>
      </c>
      <c r="J164" s="206">
        <f>อุดรธานี!F82</f>
        <v>252491.93</v>
      </c>
      <c r="K164" s="207">
        <f>อุดรธานี!AQ82</f>
        <v>666060.51</v>
      </c>
      <c r="L164" s="207">
        <f>อุดรธานี!AR82</f>
        <v>4109190.67</v>
      </c>
      <c r="M164" s="207">
        <f>อุดรธานี!AS82</f>
        <v>3859838.37</v>
      </c>
      <c r="N164" s="3"/>
      <c r="O164" s="3"/>
      <c r="P164" s="3"/>
      <c r="Q164" s="77">
        <f t="shared" si="9"/>
        <v>249352.29999999981</v>
      </c>
      <c r="R164" s="78">
        <f t="shared" si="10"/>
        <v>1652.2680619219943</v>
      </c>
    </row>
    <row r="165" spans="1:18" ht="24.6" customHeight="1" x14ac:dyDescent="0.7">
      <c r="A165" s="209">
        <v>5</v>
      </c>
      <c r="B165" s="210" t="s">
        <v>44</v>
      </c>
      <c r="C165" s="210"/>
      <c r="D165" s="210"/>
      <c r="E165" s="210" t="s">
        <v>56</v>
      </c>
      <c r="F165" s="210"/>
      <c r="G165" s="210" t="s">
        <v>254</v>
      </c>
      <c r="H165" s="213">
        <f>SUM(H147:H163)</f>
        <v>125078</v>
      </c>
      <c r="I165" s="209"/>
      <c r="J165" s="212">
        <f>SUM(J155:J164)</f>
        <v>3518165.0000000005</v>
      </c>
      <c r="K165" s="212">
        <f>SUM(K155:K164)</f>
        <v>7079714.6299999999</v>
      </c>
      <c r="L165" s="212">
        <f>SUM(L155:L164)</f>
        <v>44219656.409999996</v>
      </c>
      <c r="M165" s="212">
        <f>SUM(M155:M164)</f>
        <v>39924758.299999997</v>
      </c>
      <c r="N165" s="210">
        <v>9</v>
      </c>
      <c r="O165" s="210">
        <v>9</v>
      </c>
      <c r="P165" s="210">
        <f>N165-O165</f>
        <v>0</v>
      </c>
      <c r="Q165" s="77">
        <f t="shared" si="9"/>
        <v>4294898.1099999994</v>
      </c>
      <c r="R165" s="78">
        <f>L165/H165</f>
        <v>353.53664441388571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5"/>
      <c r="I166" s="70"/>
      <c r="J166" s="206"/>
      <c r="K166" s="207"/>
      <c r="L166" s="208"/>
      <c r="M166" s="208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652</v>
      </c>
      <c r="H167" s="205">
        <v>3840</v>
      </c>
      <c r="I167" s="70">
        <v>3</v>
      </c>
      <c r="J167" s="206">
        <f>อุดรธานี!F83</f>
        <v>711419.89</v>
      </c>
      <c r="K167" s="207">
        <f>อุดรธานี!AQ83</f>
        <v>901839.71</v>
      </c>
      <c r="L167" s="207">
        <f>อุดรธานี!AR83</f>
        <v>3000378.9400000004</v>
      </c>
      <c r="M167" s="207">
        <f>อุดรธานี!AS83</f>
        <v>3773936.05</v>
      </c>
      <c r="N167" s="3"/>
      <c r="O167" s="3"/>
      <c r="P167" s="3"/>
      <c r="Q167" s="77">
        <f t="shared" si="9"/>
        <v>-773557.1099999994</v>
      </c>
      <c r="R167" s="78">
        <f t="shared" si="10"/>
        <v>781.34868229166682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5">
        <v>7884</v>
      </c>
      <c r="I168" s="70">
        <v>5</v>
      </c>
      <c r="J168" s="206">
        <f>อุดรธานี!F84</f>
        <v>1943449.37</v>
      </c>
      <c r="K168" s="207">
        <f>อุดรธานี!AQ84</f>
        <v>1858802.1500000004</v>
      </c>
      <c r="L168" s="207">
        <f>อุดรธานี!AR84</f>
        <v>6826432.5699999994</v>
      </c>
      <c r="M168" s="207">
        <f>อุดรธานี!AS84</f>
        <v>8306064.4300000006</v>
      </c>
      <c r="N168" s="3"/>
      <c r="O168" s="3"/>
      <c r="P168" s="3"/>
      <c r="Q168" s="77">
        <f t="shared" si="9"/>
        <v>-1479631.8600000013</v>
      </c>
      <c r="R168" s="78">
        <f t="shared" si="10"/>
        <v>865.8590271435819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5">
        <v>7845</v>
      </c>
      <c r="I169" s="70">
        <v>5</v>
      </c>
      <c r="J169" s="206">
        <f>อุดรธานี!F85</f>
        <v>4913181.6399999997</v>
      </c>
      <c r="K169" s="207">
        <f>อุดรธานี!AQ85</f>
        <v>4147438.7900000005</v>
      </c>
      <c r="L169" s="207">
        <f>อุดรธานี!AR85</f>
        <v>4588384.8</v>
      </c>
      <c r="M169" s="207">
        <f>อุดรธานี!AS85</f>
        <v>5106535.95</v>
      </c>
      <c r="N169" s="3"/>
      <c r="O169" s="3"/>
      <c r="P169" s="3"/>
      <c r="Q169" s="77">
        <f t="shared" si="9"/>
        <v>-518151.15000000037</v>
      </c>
      <c r="R169" s="78">
        <f t="shared" si="10"/>
        <v>584.88015296367109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5">
        <v>6347</v>
      </c>
      <c r="I170" s="70">
        <v>5</v>
      </c>
      <c r="J170" s="206">
        <f>อุดรธานี!F86</f>
        <v>1071380.99</v>
      </c>
      <c r="K170" s="207">
        <f>อุดรธานี!AQ86</f>
        <v>1332796.8600000001</v>
      </c>
      <c r="L170" s="207">
        <f>อุดรธานี!AR86</f>
        <v>4867786.83</v>
      </c>
      <c r="M170" s="207">
        <f>อุดรธานี!AS86</f>
        <v>5450097.5499999998</v>
      </c>
      <c r="N170" s="3"/>
      <c r="O170" s="3"/>
      <c r="P170" s="3"/>
      <c r="Q170" s="77">
        <f t="shared" si="9"/>
        <v>-582310.71999999974</v>
      </c>
      <c r="R170" s="78">
        <f t="shared" si="10"/>
        <v>766.9429383960927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5">
        <v>4084</v>
      </c>
      <c r="I171" s="70">
        <v>3</v>
      </c>
      <c r="J171" s="206">
        <f>อุดรธานี!F87</f>
        <v>881162.13</v>
      </c>
      <c r="K171" s="207">
        <f>อุดรธานี!AQ87</f>
        <v>287778.51999999979</v>
      </c>
      <c r="L171" s="207">
        <f>อุดรธานี!AR87</f>
        <v>3961626.83</v>
      </c>
      <c r="M171" s="207">
        <f>อุดรธานี!AS87</f>
        <v>5125897.580000001</v>
      </c>
      <c r="N171" s="3"/>
      <c r="O171" s="3"/>
      <c r="P171" s="3"/>
      <c r="Q171" s="77">
        <f t="shared" si="9"/>
        <v>-1164270.7500000009</v>
      </c>
      <c r="R171" s="78">
        <f t="shared" si="10"/>
        <v>970.03595249755142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5">
        <v>8111</v>
      </c>
      <c r="I172" s="70">
        <v>5</v>
      </c>
      <c r="J172" s="206">
        <f>อุดรธานี!F88</f>
        <v>2089227.55</v>
      </c>
      <c r="K172" s="207">
        <f>อุดรธานี!AQ88</f>
        <v>2398111.92</v>
      </c>
      <c r="L172" s="207">
        <f>อุดรธานี!AR88</f>
        <v>5776028.6099999994</v>
      </c>
      <c r="M172" s="207">
        <f>อุดรธานี!AS88</f>
        <v>6917373.9100000001</v>
      </c>
      <c r="N172" s="3"/>
      <c r="O172" s="3"/>
      <c r="P172" s="3"/>
      <c r="Q172" s="77">
        <f t="shared" si="9"/>
        <v>-1141345.3000000007</v>
      </c>
      <c r="R172" s="78">
        <f t="shared" si="10"/>
        <v>712.12287140919727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5">
        <v>4084</v>
      </c>
      <c r="I173" s="70">
        <v>3</v>
      </c>
      <c r="J173" s="206">
        <f>อุดรธานี!F89</f>
        <v>1145658.52</v>
      </c>
      <c r="K173" s="207">
        <f>อุดรธานี!AQ89</f>
        <v>121607.62999999989</v>
      </c>
      <c r="L173" s="207">
        <f>อุดรธานี!AR89</f>
        <v>3471302.0700000003</v>
      </c>
      <c r="M173" s="207">
        <f>อุดรธานี!AS89</f>
        <v>4116542.82</v>
      </c>
      <c r="N173" s="3"/>
      <c r="O173" s="3"/>
      <c r="P173" s="3"/>
      <c r="Q173" s="77">
        <f t="shared" si="9"/>
        <v>-645240.74999999953</v>
      </c>
      <c r="R173" s="78">
        <f t="shared" si="10"/>
        <v>849.97602105778651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5">
        <v>6194</v>
      </c>
      <c r="I174" s="70">
        <v>5</v>
      </c>
      <c r="J174" s="206">
        <f>อุดรธานี!F90</f>
        <v>1946171.11</v>
      </c>
      <c r="K174" s="207">
        <f>อุดรธานี!AQ90</f>
        <v>1683968.26</v>
      </c>
      <c r="L174" s="207">
        <f>อุดรธานี!AR90</f>
        <v>6152320.9700000007</v>
      </c>
      <c r="M174" s="207">
        <f>อุดรธานี!AS90</f>
        <v>6696811.4900000002</v>
      </c>
      <c r="N174" s="3"/>
      <c r="O174" s="3"/>
      <c r="P174" s="3"/>
      <c r="Q174" s="77">
        <f t="shared" si="9"/>
        <v>-544490.51999999955</v>
      </c>
      <c r="R174" s="78">
        <f t="shared" si="10"/>
        <v>993.27106393283839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5">
        <v>4841</v>
      </c>
      <c r="I175" s="70">
        <v>4</v>
      </c>
      <c r="J175" s="206">
        <f>อุดรธานี!F91</f>
        <v>1690225.59</v>
      </c>
      <c r="K175" s="207">
        <f>อุดรธานี!AQ91</f>
        <v>1740343.6500000001</v>
      </c>
      <c r="L175" s="207">
        <f>อุดรธานี!AR91</f>
        <v>3693691.25</v>
      </c>
      <c r="M175" s="207">
        <f>อุดรธานี!AS91</f>
        <v>4701904.09</v>
      </c>
      <c r="N175" s="3"/>
      <c r="O175" s="3"/>
      <c r="P175" s="3"/>
      <c r="Q175" s="77">
        <f t="shared" si="9"/>
        <v>-1008212.8399999999</v>
      </c>
      <c r="R175" s="78">
        <f t="shared" si="10"/>
        <v>763.00170419334847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5">
        <v>6531</v>
      </c>
      <c r="I176" s="70">
        <v>5</v>
      </c>
      <c r="J176" s="206">
        <f>อุดรธานี!F92</f>
        <v>2793016.63</v>
      </c>
      <c r="K176" s="207">
        <f>อุดรธานี!AQ92</f>
        <v>3151988.83</v>
      </c>
      <c r="L176" s="207">
        <f>อุดรธานี!AR92</f>
        <v>4093746.4200000004</v>
      </c>
      <c r="M176" s="207">
        <f>อุดรธานี!AS92</f>
        <v>4487709.07</v>
      </c>
      <c r="N176" s="3"/>
      <c r="O176" s="3"/>
      <c r="P176" s="3"/>
      <c r="Q176" s="77">
        <f t="shared" si="9"/>
        <v>-393962.64999999991</v>
      </c>
      <c r="R176" s="78">
        <f t="shared" si="10"/>
        <v>626.81770326136893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5">
        <v>4091</v>
      </c>
      <c r="I177" s="70">
        <v>3</v>
      </c>
      <c r="J177" s="206">
        <f>อุดรธานี!F93</f>
        <v>1874147.58</v>
      </c>
      <c r="K177" s="207">
        <f>อุดรธานี!AQ93</f>
        <v>1978787.1800000002</v>
      </c>
      <c r="L177" s="207">
        <f>อุดรธานี!AR93</f>
        <v>3823348.79</v>
      </c>
      <c r="M177" s="207">
        <f>อุดรธานี!AS93</f>
        <v>4015885.85</v>
      </c>
      <c r="N177" s="3"/>
      <c r="O177" s="3"/>
      <c r="P177" s="3"/>
      <c r="Q177" s="77">
        <f t="shared" si="9"/>
        <v>-192537.06000000006</v>
      </c>
      <c r="R177" s="78">
        <f t="shared" si="10"/>
        <v>934.57560254216571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5">
        <v>5373</v>
      </c>
      <c r="I178" s="70">
        <v>4</v>
      </c>
      <c r="J178" s="206">
        <f>อุดรธานี!F94</f>
        <v>860934.88</v>
      </c>
      <c r="K178" s="207">
        <f>อุดรธานี!AQ94</f>
        <v>993195.5</v>
      </c>
      <c r="L178" s="207">
        <f>อุดรธานี!AR94</f>
        <v>4006835.52</v>
      </c>
      <c r="M178" s="207">
        <f>อุดรธานี!AS94</f>
        <v>4087614.37</v>
      </c>
      <c r="N178" s="3"/>
      <c r="O178" s="3"/>
      <c r="P178" s="3"/>
      <c r="Q178" s="77">
        <f t="shared" si="9"/>
        <v>-80778.850000000093</v>
      </c>
      <c r="R178" s="78">
        <f t="shared" si="10"/>
        <v>745.73525404801785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5">
        <v>4225</v>
      </c>
      <c r="I179" s="70">
        <v>3</v>
      </c>
      <c r="J179" s="206">
        <f>อุดรธานี!F95</f>
        <v>1243487.05</v>
      </c>
      <c r="K179" s="207">
        <f>อุดรธานี!AQ95</f>
        <v>1616391.2600000002</v>
      </c>
      <c r="L179" s="207">
        <f>อุดรธานี!AR95</f>
        <v>5268082.9000000004</v>
      </c>
      <c r="M179" s="207">
        <f>อุดรธานี!AS95</f>
        <v>6209414.9100000001</v>
      </c>
      <c r="N179" s="3"/>
      <c r="O179" s="3"/>
      <c r="P179" s="3"/>
      <c r="Q179" s="77">
        <f t="shared" si="9"/>
        <v>-941332.00999999978</v>
      </c>
      <c r="R179" s="78">
        <f t="shared" si="10"/>
        <v>1246.883526627219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5">
        <v>3361</v>
      </c>
      <c r="I180" s="70">
        <v>3</v>
      </c>
      <c r="J180" s="206">
        <f>อุดรธานี!F96</f>
        <v>1517783.12</v>
      </c>
      <c r="K180" s="207">
        <f>อุดรธานี!AQ96</f>
        <v>1557284.21</v>
      </c>
      <c r="L180" s="207">
        <f>อุดรธานี!AR96</f>
        <v>3892804.7699999996</v>
      </c>
      <c r="M180" s="207">
        <f>อุดรธานี!AS96</f>
        <v>4461944.04</v>
      </c>
      <c r="N180" s="3"/>
      <c r="O180" s="3"/>
      <c r="P180" s="3"/>
      <c r="Q180" s="77">
        <f t="shared" si="9"/>
        <v>-569139.27000000048</v>
      </c>
      <c r="R180" s="78">
        <f t="shared" si="10"/>
        <v>1158.2281374590893</v>
      </c>
    </row>
    <row r="181" spans="1:18" ht="24.6" customHeight="1" x14ac:dyDescent="0.7">
      <c r="A181" s="209">
        <v>6</v>
      </c>
      <c r="B181" s="210" t="s">
        <v>44</v>
      </c>
      <c r="C181" s="210"/>
      <c r="D181" s="210"/>
      <c r="E181" s="210" t="s">
        <v>56</v>
      </c>
      <c r="F181" s="210"/>
      <c r="G181" s="210" t="s">
        <v>257</v>
      </c>
      <c r="H181" s="213">
        <f>SUM(H166:H180)</f>
        <v>76811</v>
      </c>
      <c r="I181" s="209"/>
      <c r="J181" s="212">
        <f>SUM(J166:J180)</f>
        <v>24681246.050000001</v>
      </c>
      <c r="K181" s="212">
        <f>SUM(K166:K180)</f>
        <v>23770334.470000003</v>
      </c>
      <c r="L181" s="212">
        <f>SUM(L166:L180)</f>
        <v>63422771.269999996</v>
      </c>
      <c r="M181" s="212">
        <f>SUM(M166:M180)</f>
        <v>73457732.110000014</v>
      </c>
      <c r="N181" s="210">
        <v>14</v>
      </c>
      <c r="O181" s="210">
        <v>14</v>
      </c>
      <c r="P181" s="210">
        <f>N181-O181</f>
        <v>0</v>
      </c>
      <c r="Q181" s="77">
        <f t="shared" si="9"/>
        <v>-10034960.840000018</v>
      </c>
      <c r="R181" s="78">
        <f>L181/H181</f>
        <v>825.69907005507014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5"/>
      <c r="I182" s="70"/>
      <c r="J182" s="206"/>
      <c r="K182" s="207"/>
      <c r="L182" s="208"/>
      <c r="M182" s="208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666</v>
      </c>
      <c r="H183" s="205">
        <v>2519</v>
      </c>
      <c r="I183" s="70">
        <v>2</v>
      </c>
      <c r="J183" s="206">
        <f>อุดรธานี!F97</f>
        <v>890208.11</v>
      </c>
      <c r="K183" s="207">
        <f>อุดรธานี!AQ97</f>
        <v>1045906.72</v>
      </c>
      <c r="L183" s="207">
        <f>อุดรธานี!AR97</f>
        <v>2841421.3899999997</v>
      </c>
      <c r="M183" s="207">
        <f>อุดรธานี!AS97</f>
        <v>2743855.5100000002</v>
      </c>
      <c r="N183" s="3"/>
      <c r="O183" s="3"/>
      <c r="P183" s="3"/>
      <c r="Q183" s="77">
        <f t="shared" si="9"/>
        <v>97565.879999999423</v>
      </c>
      <c r="R183" s="78">
        <f t="shared" si="10"/>
        <v>1127.9957880111153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5">
        <v>5267</v>
      </c>
      <c r="I184" s="70">
        <v>4</v>
      </c>
      <c r="J184" s="206">
        <f>อุดรธานี!F98</f>
        <v>1366761.02</v>
      </c>
      <c r="K184" s="207">
        <f>อุดรธานี!AQ98</f>
        <v>1540259.57</v>
      </c>
      <c r="L184" s="207">
        <f>อุดรธานี!AR98</f>
        <v>4907041.88</v>
      </c>
      <c r="M184" s="207">
        <f>อุดรธานี!AS98</f>
        <v>7332377.459999999</v>
      </c>
      <c r="N184" s="3"/>
      <c r="O184" s="3"/>
      <c r="P184" s="3"/>
      <c r="Q184" s="77">
        <f t="shared" si="9"/>
        <v>-2425335.5799999991</v>
      </c>
      <c r="R184" s="78">
        <f t="shared" si="10"/>
        <v>931.65784697171068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5">
        <v>2857</v>
      </c>
      <c r="I185" s="70">
        <v>2</v>
      </c>
      <c r="J185" s="206">
        <f>อุดรธานี!F99</f>
        <v>483168.58</v>
      </c>
      <c r="K185" s="207">
        <f>อุดรธานี!AQ99</f>
        <v>542375.94000000006</v>
      </c>
      <c r="L185" s="207">
        <f>อุดรธานี!AR99</f>
        <v>3268206.29</v>
      </c>
      <c r="M185" s="207">
        <f>อุดรธานี!AS99</f>
        <v>3538288.55</v>
      </c>
      <c r="N185" s="3"/>
      <c r="O185" s="3"/>
      <c r="P185" s="3"/>
      <c r="Q185" s="77">
        <f t="shared" si="9"/>
        <v>-270082.25999999978</v>
      </c>
      <c r="R185" s="78">
        <f t="shared" si="10"/>
        <v>1143.9293979698984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5">
        <v>3224</v>
      </c>
      <c r="I186" s="70">
        <v>3</v>
      </c>
      <c r="J186" s="206">
        <f>อุดรธานี!F100</f>
        <v>831272.54</v>
      </c>
      <c r="K186" s="207">
        <f>อุดรธานี!AQ100</f>
        <v>844804.1</v>
      </c>
      <c r="L186" s="207">
        <f>อุดรธานี!AR100</f>
        <v>3646462.25</v>
      </c>
      <c r="M186" s="207">
        <f>อุดรธานี!AS100</f>
        <v>3416178.93</v>
      </c>
      <c r="N186" s="3"/>
      <c r="O186" s="3"/>
      <c r="P186" s="3"/>
      <c r="Q186" s="77">
        <f t="shared" si="9"/>
        <v>230283.31999999983</v>
      </c>
      <c r="R186" s="78">
        <f t="shared" si="10"/>
        <v>1131.0366780397023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5">
        <v>1708</v>
      </c>
      <c r="I187" s="70">
        <v>2</v>
      </c>
      <c r="J187" s="206">
        <f>อุดรธานี!F101</f>
        <v>548312.15</v>
      </c>
      <c r="K187" s="207">
        <f>อุดรธานี!AQ101</f>
        <v>397734.79</v>
      </c>
      <c r="L187" s="207">
        <f>อุดรธานี!AR101</f>
        <v>2740931.05</v>
      </c>
      <c r="M187" s="207">
        <f>อุดรธานี!AS101</f>
        <v>2795249.38</v>
      </c>
      <c r="N187" s="3"/>
      <c r="O187" s="3"/>
      <c r="P187" s="3"/>
      <c r="Q187" s="77">
        <f t="shared" si="9"/>
        <v>-54318.330000000075</v>
      </c>
      <c r="R187" s="78">
        <f t="shared" si="10"/>
        <v>1604.7605679156907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5">
        <v>2127</v>
      </c>
      <c r="I188" s="70">
        <v>2</v>
      </c>
      <c r="J188" s="206">
        <f>อุดรธานี!F102</f>
        <v>347474.47</v>
      </c>
      <c r="K188" s="207">
        <f>อุดรธานี!AQ102</f>
        <v>478574.96999999991</v>
      </c>
      <c r="L188" s="207">
        <f>อุดรธานี!AR102</f>
        <v>3406173.84</v>
      </c>
      <c r="M188" s="207">
        <f>อุดรธานี!AS102</f>
        <v>3469393.9</v>
      </c>
      <c r="N188" s="3"/>
      <c r="O188" s="3"/>
      <c r="P188" s="3"/>
      <c r="Q188" s="77">
        <f t="shared" si="9"/>
        <v>-63220.060000000056</v>
      </c>
      <c r="R188" s="78">
        <f t="shared" si="10"/>
        <v>1601.398138222849</v>
      </c>
    </row>
    <row r="189" spans="1:18" ht="24.6" customHeight="1" x14ac:dyDescent="0.7">
      <c r="A189" s="209">
        <v>7</v>
      </c>
      <c r="B189" s="210" t="s">
        <v>44</v>
      </c>
      <c r="C189" s="210"/>
      <c r="D189" s="210"/>
      <c r="E189" s="210" t="s">
        <v>56</v>
      </c>
      <c r="F189" s="210"/>
      <c r="G189" s="210" t="s">
        <v>260</v>
      </c>
      <c r="H189" s="213">
        <f>SUM(H182:H188)</f>
        <v>17702</v>
      </c>
      <c r="I189" s="209"/>
      <c r="J189" s="212">
        <f>SUM(J182:J188)</f>
        <v>4467196.87</v>
      </c>
      <c r="K189" s="212">
        <f>SUM(K182:K188)</f>
        <v>4849656.09</v>
      </c>
      <c r="L189" s="212">
        <f>SUM(L182:L188)</f>
        <v>20810236.699999999</v>
      </c>
      <c r="M189" s="212">
        <f>SUM(M182:M188)</f>
        <v>23295343.729999997</v>
      </c>
      <c r="N189" s="210">
        <v>6</v>
      </c>
      <c r="O189" s="210">
        <v>6</v>
      </c>
      <c r="P189" s="210">
        <f>N189-O189</f>
        <v>0</v>
      </c>
      <c r="Q189" s="77">
        <f t="shared" si="9"/>
        <v>-2485107.0299999975</v>
      </c>
      <c r="R189" s="78">
        <f>L189/H189</f>
        <v>1175.5867529092757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5"/>
      <c r="I190" s="70"/>
      <c r="J190" s="206"/>
      <c r="K190" s="207"/>
      <c r="L190" s="208"/>
      <c r="M190" s="208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672</v>
      </c>
      <c r="H191" s="205">
        <v>2572</v>
      </c>
      <c r="I191" s="70">
        <v>2</v>
      </c>
      <c r="J191" s="206">
        <f>อุดรธานี!F103</f>
        <v>608378.02</v>
      </c>
      <c r="K191" s="207">
        <f>อุดรธานี!AQ103</f>
        <v>817576.24</v>
      </c>
      <c r="L191" s="207">
        <f>อุดรธานี!AR103</f>
        <v>3269350.36</v>
      </c>
      <c r="M191" s="207">
        <f>อุดรธานี!AS103</f>
        <v>3041765.95</v>
      </c>
      <c r="N191" s="3"/>
      <c r="O191" s="3"/>
      <c r="P191" s="3"/>
      <c r="Q191" s="77">
        <f t="shared" si="9"/>
        <v>227584.40999999968</v>
      </c>
      <c r="R191" s="78">
        <f t="shared" si="10"/>
        <v>1271.1315552099534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5">
        <v>7137</v>
      </c>
      <c r="I192" s="70">
        <v>5</v>
      </c>
      <c r="J192" s="206">
        <f>อุดรธานี!F104</f>
        <v>1525004.49</v>
      </c>
      <c r="K192" s="207">
        <f>อุดรธานี!AQ104</f>
        <v>1516436.52</v>
      </c>
      <c r="L192" s="207">
        <f>อุดรธานี!AR104</f>
        <v>7118876.6600000001</v>
      </c>
      <c r="M192" s="207">
        <f>อุดรธานี!AS104</f>
        <v>6274009.1100000003</v>
      </c>
      <c r="N192" s="3"/>
      <c r="O192" s="3"/>
      <c r="P192" s="3"/>
      <c r="Q192" s="77">
        <f t="shared" si="9"/>
        <v>844867.54999999981</v>
      </c>
      <c r="R192" s="78">
        <f t="shared" si="10"/>
        <v>997.4606501331092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5">
        <v>6162</v>
      </c>
      <c r="I193" s="70">
        <v>5</v>
      </c>
      <c r="J193" s="206">
        <f>อุดรธานี!F105</f>
        <v>353306.55</v>
      </c>
      <c r="K193" s="207">
        <f>อุดรธานี!AQ105</f>
        <v>908505.03</v>
      </c>
      <c r="L193" s="207">
        <f>อุดรธานี!AR105</f>
        <v>4919062.53</v>
      </c>
      <c r="M193" s="207">
        <f>อุดรธานี!AS105</f>
        <v>4282706.95</v>
      </c>
      <c r="N193" s="3"/>
      <c r="O193" s="3"/>
      <c r="P193" s="3"/>
      <c r="Q193" s="77">
        <f t="shared" si="9"/>
        <v>636355.58000000007</v>
      </c>
      <c r="R193" s="78">
        <f t="shared" si="10"/>
        <v>798.2899269717625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5">
        <v>5550</v>
      </c>
      <c r="I194" s="70">
        <v>4</v>
      </c>
      <c r="J194" s="206">
        <f>อุดรธานี!F106</f>
        <v>396136.94</v>
      </c>
      <c r="K194" s="207">
        <f>อุดรธานี!AQ106</f>
        <v>829373.65999999992</v>
      </c>
      <c r="L194" s="207">
        <f>อุดรธานี!AR106</f>
        <v>4800216.74</v>
      </c>
      <c r="M194" s="207">
        <f>อุดรธานี!AS106</f>
        <v>4539664.03</v>
      </c>
      <c r="N194" s="3"/>
      <c r="O194" s="3"/>
      <c r="P194" s="3"/>
      <c r="Q194" s="77">
        <f t="shared" si="9"/>
        <v>260552.70999999996</v>
      </c>
      <c r="R194" s="78">
        <f t="shared" si="10"/>
        <v>864.9039171171172</v>
      </c>
    </row>
    <row r="195" spans="1:18" ht="24.6" customHeight="1" x14ac:dyDescent="0.7">
      <c r="A195" s="209">
        <v>8</v>
      </c>
      <c r="B195" s="210" t="s">
        <v>44</v>
      </c>
      <c r="C195" s="210"/>
      <c r="D195" s="210"/>
      <c r="E195" s="210" t="s">
        <v>56</v>
      </c>
      <c r="F195" s="210"/>
      <c r="G195" s="210" t="s">
        <v>262</v>
      </c>
      <c r="H195" s="213">
        <f>SUM(H190:H194)</f>
        <v>21421</v>
      </c>
      <c r="I195" s="209"/>
      <c r="J195" s="212">
        <f>SUM(J190:J194)</f>
        <v>2882825.9999999995</v>
      </c>
      <c r="K195" s="212">
        <f>SUM(K190:K194)</f>
        <v>4071891.45</v>
      </c>
      <c r="L195" s="212">
        <f>SUM(L190:L194)</f>
        <v>20107506.289999999</v>
      </c>
      <c r="M195" s="212">
        <f>SUM(M190:M194)</f>
        <v>18138146.040000003</v>
      </c>
      <c r="N195" s="210">
        <v>4</v>
      </c>
      <c r="O195" s="210">
        <v>4</v>
      </c>
      <c r="P195" s="210">
        <f>N195-O195</f>
        <v>0</v>
      </c>
      <c r="Q195" s="77">
        <f t="shared" si="9"/>
        <v>1969360.2499999963</v>
      </c>
      <c r="R195" s="78">
        <f>L195/H195</f>
        <v>938.68196115960973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5"/>
      <c r="I196" s="70"/>
      <c r="J196" s="206"/>
      <c r="K196" s="207"/>
      <c r="L196" s="208"/>
      <c r="M196" s="208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676</v>
      </c>
      <c r="H197" s="205">
        <v>3386</v>
      </c>
      <c r="I197" s="70">
        <v>3</v>
      </c>
      <c r="J197" s="206">
        <f>อุดรธานี!F107</f>
        <v>598533.54</v>
      </c>
      <c r="K197" s="207">
        <f>อุดรธานี!AQ107</f>
        <v>631702.24</v>
      </c>
      <c r="L197" s="207">
        <f>อุดรธานี!AR107</f>
        <v>3822905.6399999997</v>
      </c>
      <c r="M197" s="207">
        <f>อุดรธานี!AS107</f>
        <v>3395177.0500000003</v>
      </c>
      <c r="N197" s="3"/>
      <c r="O197" s="3"/>
      <c r="P197" s="3"/>
      <c r="Q197" s="77">
        <f t="shared" si="9"/>
        <v>427728.58999999939</v>
      </c>
      <c r="R197" s="78">
        <f t="shared" si="10"/>
        <v>1129.0329710572946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5">
        <v>2993</v>
      </c>
      <c r="I198" s="70">
        <v>2</v>
      </c>
      <c r="J198" s="206">
        <f>อุดรธานี!F108</f>
        <v>486255.25</v>
      </c>
      <c r="K198" s="207">
        <f>อุดรธานี!AQ108</f>
        <v>601290.62</v>
      </c>
      <c r="L198" s="207">
        <f>อุดรธานี!AR108</f>
        <v>4466020.74</v>
      </c>
      <c r="M198" s="207">
        <f>อุดรธานี!AS108</f>
        <v>4248662.45</v>
      </c>
      <c r="N198" s="3"/>
      <c r="O198" s="3"/>
      <c r="P198" s="3"/>
      <c r="Q198" s="77">
        <f t="shared" si="9"/>
        <v>217358.29000000004</v>
      </c>
      <c r="R198" s="78">
        <f t="shared" si="10"/>
        <v>1492.1552756431674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5">
        <v>1953</v>
      </c>
      <c r="I199" s="70">
        <v>2</v>
      </c>
      <c r="J199" s="206">
        <f>อุดรธานี!F109</f>
        <v>235849.07</v>
      </c>
      <c r="K199" s="207">
        <f>อุดรธานี!AQ109</f>
        <v>392502.65</v>
      </c>
      <c r="L199" s="207">
        <f>อุดรธานี!AR109</f>
        <v>2181615.0300000003</v>
      </c>
      <c r="M199" s="207">
        <f>อุดรธานี!AS109</f>
        <v>2400365.3200000003</v>
      </c>
      <c r="N199" s="3"/>
      <c r="O199" s="3"/>
      <c r="P199" s="3"/>
      <c r="Q199" s="77">
        <f t="shared" si="9"/>
        <v>-218750.29000000004</v>
      </c>
      <c r="R199" s="78">
        <f t="shared" si="10"/>
        <v>1117.0583870967744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5">
        <v>1859</v>
      </c>
      <c r="I200" s="70">
        <v>2</v>
      </c>
      <c r="J200" s="206">
        <f>อุดรธานี!F110</f>
        <v>422690.61</v>
      </c>
      <c r="K200" s="207">
        <f>อุดรธานี!AQ110</f>
        <v>889149.7</v>
      </c>
      <c r="L200" s="207">
        <f>อุดรธานี!AR110</f>
        <v>3208433.8899999997</v>
      </c>
      <c r="M200" s="207">
        <f>อุดรธานี!AS110</f>
        <v>3152935.9</v>
      </c>
      <c r="N200" s="3"/>
      <c r="O200" s="3"/>
      <c r="P200" s="3"/>
      <c r="Q200" s="77">
        <f t="shared" si="9"/>
        <v>55497.989999999758</v>
      </c>
      <c r="R200" s="78">
        <f t="shared" si="10"/>
        <v>1725.8923561054328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5">
        <v>3125</v>
      </c>
      <c r="I201" s="70">
        <v>3</v>
      </c>
      <c r="J201" s="206">
        <f>อุดรธานี!F111</f>
        <v>250821.61</v>
      </c>
      <c r="K201" s="207">
        <f>อุดรธานี!AQ111</f>
        <v>433036.24</v>
      </c>
      <c r="L201" s="207">
        <f>อุดรธานี!AR111</f>
        <v>4290445.12</v>
      </c>
      <c r="M201" s="207">
        <f>อุดรธานี!AS111</f>
        <v>4773106.12</v>
      </c>
      <c r="N201" s="3"/>
      <c r="O201" s="3"/>
      <c r="P201" s="3"/>
      <c r="Q201" s="77">
        <f t="shared" si="9"/>
        <v>-482661</v>
      </c>
      <c r="R201" s="78">
        <f t="shared" si="10"/>
        <v>1372.9424384000001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5">
        <v>2823</v>
      </c>
      <c r="I202" s="70">
        <v>2</v>
      </c>
      <c r="J202" s="206">
        <f>อุดรธานี!F112</f>
        <v>289957.46000000002</v>
      </c>
      <c r="K202" s="207">
        <f>อุดรธานี!AQ112</f>
        <v>481764.88</v>
      </c>
      <c r="L202" s="207">
        <f>อุดรธานี!AR112</f>
        <v>2230377.56</v>
      </c>
      <c r="M202" s="207">
        <f>อุดรธานี!AS112</f>
        <v>1692226.92</v>
      </c>
      <c r="N202" s="3"/>
      <c r="O202" s="3"/>
      <c r="P202" s="3"/>
      <c r="Q202" s="77">
        <f t="shared" si="9"/>
        <v>538150.64000000013</v>
      </c>
      <c r="R202" s="78">
        <f t="shared" si="10"/>
        <v>790.07352461919947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5">
        <v>3239</v>
      </c>
      <c r="I203" s="70">
        <v>3</v>
      </c>
      <c r="J203" s="206">
        <f>อุดรธานี!F113</f>
        <v>438646.11</v>
      </c>
      <c r="K203" s="207">
        <f>อุดรธานี!AQ113</f>
        <v>510643.39</v>
      </c>
      <c r="L203" s="207">
        <f>อุดรธานี!AR113</f>
        <v>3683449.3200000003</v>
      </c>
      <c r="M203" s="207">
        <f>อุดรธานี!AS113</f>
        <v>3570920.27</v>
      </c>
      <c r="N203" s="3"/>
      <c r="O203" s="3"/>
      <c r="P203" s="3"/>
      <c r="Q203" s="77">
        <f t="shared" si="9"/>
        <v>112529.05000000028</v>
      </c>
      <c r="R203" s="78">
        <f t="shared" si="10"/>
        <v>1137.2180673047237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5">
        <v>3478</v>
      </c>
      <c r="I204" s="70">
        <v>3</v>
      </c>
      <c r="J204" s="206">
        <f>อุดรธานี!F114</f>
        <v>1338596.6299999999</v>
      </c>
      <c r="K204" s="207">
        <f>อุดรธานี!AQ114</f>
        <v>1476164.2899999998</v>
      </c>
      <c r="L204" s="207">
        <f>อุดรธานี!AR114</f>
        <v>4918918.29</v>
      </c>
      <c r="M204" s="207">
        <f>อุดรธานี!AS114</f>
        <v>5076085.2799999993</v>
      </c>
      <c r="N204" s="3"/>
      <c r="O204" s="3"/>
      <c r="P204" s="3"/>
      <c r="Q204" s="77">
        <f t="shared" si="9"/>
        <v>-157166.98999999929</v>
      </c>
      <c r="R204" s="78">
        <f t="shared" si="10"/>
        <v>1414.2950805060379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5">
        <v>1780</v>
      </c>
      <c r="I205" s="70">
        <v>2</v>
      </c>
      <c r="J205" s="206">
        <f>อุดรธานี!F115</f>
        <v>982658.4</v>
      </c>
      <c r="K205" s="207">
        <f>อุดรธานี!AQ115</f>
        <v>1050144.8499999999</v>
      </c>
      <c r="L205" s="207">
        <f>อุดรธานี!AR115</f>
        <v>3158793.4699999997</v>
      </c>
      <c r="M205" s="207">
        <f>อุดรธานี!AS115</f>
        <v>2655402.23</v>
      </c>
      <c r="N205" s="3"/>
      <c r="O205" s="3"/>
      <c r="P205" s="3"/>
      <c r="Q205" s="77">
        <f t="shared" si="9"/>
        <v>503391.23999999976</v>
      </c>
      <c r="R205" s="78">
        <f t="shared" si="10"/>
        <v>1774.6030730337077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5">
        <v>1995</v>
      </c>
      <c r="I206" s="70">
        <v>2</v>
      </c>
      <c r="J206" s="206">
        <f>อุดรธานี!F116</f>
        <v>254299.1</v>
      </c>
      <c r="K206" s="207">
        <f>อุดรธานี!AQ116</f>
        <v>278627.67000000004</v>
      </c>
      <c r="L206" s="207">
        <f>อุดรธานี!AR116</f>
        <v>2408308.3499999996</v>
      </c>
      <c r="M206" s="207">
        <f>อุดรธานี!AS116</f>
        <v>2313746.5899999994</v>
      </c>
      <c r="N206" s="3"/>
      <c r="O206" s="3"/>
      <c r="P206" s="3"/>
      <c r="Q206" s="77">
        <f t="shared" si="9"/>
        <v>94561.760000000242</v>
      </c>
      <c r="R206" s="78">
        <f t="shared" si="10"/>
        <v>1207.1721052631576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5">
        <v>2686</v>
      </c>
      <c r="I207" s="70">
        <v>2</v>
      </c>
      <c r="J207" s="206">
        <f>อุดรธานี!F117</f>
        <v>1464482.02</v>
      </c>
      <c r="K207" s="207">
        <f>อุดรธานี!AQ117</f>
        <v>717338.62000000011</v>
      </c>
      <c r="L207" s="207">
        <f>อุดรธานี!AR117</f>
        <v>5453429.3599999994</v>
      </c>
      <c r="M207" s="207">
        <f>อุดรธานี!AS117</f>
        <v>4378882.2</v>
      </c>
      <c r="N207" s="3"/>
      <c r="O207" s="3"/>
      <c r="P207" s="3"/>
      <c r="Q207" s="77">
        <f t="shared" si="9"/>
        <v>1074547.1599999992</v>
      </c>
      <c r="R207" s="78">
        <f t="shared" si="10"/>
        <v>2030.3162174236782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5">
        <v>2814</v>
      </c>
      <c r="I208" s="70">
        <v>2</v>
      </c>
      <c r="J208" s="206">
        <f>อุดรธานี!F118</f>
        <v>246746.88</v>
      </c>
      <c r="K208" s="207">
        <f>อุดรธานี!AQ118</f>
        <v>369700.41000000003</v>
      </c>
      <c r="L208" s="207">
        <f>อุดรธานี!AR118</f>
        <v>2672028.7599999998</v>
      </c>
      <c r="M208" s="207">
        <f>อุดรธานี!AS118</f>
        <v>3039112.44</v>
      </c>
      <c r="N208" s="3"/>
      <c r="O208" s="3"/>
      <c r="P208" s="3"/>
      <c r="Q208" s="77">
        <f t="shared" si="9"/>
        <v>-367083.68000000017</v>
      </c>
      <c r="R208" s="78">
        <f t="shared" si="10"/>
        <v>949.54824449182649</v>
      </c>
    </row>
    <row r="209" spans="1:18" ht="24.6" customHeight="1" x14ac:dyDescent="0.7">
      <c r="A209" s="209">
        <v>9</v>
      </c>
      <c r="B209" s="210" t="s">
        <v>44</v>
      </c>
      <c r="C209" s="210"/>
      <c r="D209" s="210"/>
      <c r="E209" s="210" t="s">
        <v>56</v>
      </c>
      <c r="F209" s="210"/>
      <c r="G209" s="210" t="s">
        <v>265</v>
      </c>
      <c r="H209" s="213">
        <f>SUM(H196:H208)</f>
        <v>32131</v>
      </c>
      <c r="I209" s="209"/>
      <c r="J209" s="212">
        <f>SUM(J196:J208)</f>
        <v>7009536.6799999988</v>
      </c>
      <c r="K209" s="212">
        <f>SUM(K196:K208)</f>
        <v>7832065.5599999996</v>
      </c>
      <c r="L209" s="212">
        <f>SUM(L196:L208)</f>
        <v>42494725.529999994</v>
      </c>
      <c r="M209" s="212">
        <f>SUM(M196:M208)</f>
        <v>40696622.769999996</v>
      </c>
      <c r="N209" s="210">
        <v>12</v>
      </c>
      <c r="O209" s="210">
        <v>12</v>
      </c>
      <c r="P209" s="210">
        <f>N209-O209</f>
        <v>0</v>
      </c>
      <c r="Q209" s="77">
        <f t="shared" si="9"/>
        <v>1798102.7599999979</v>
      </c>
      <c r="R209" s="78">
        <f>L209/H209</f>
        <v>1322.5460001244901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5"/>
      <c r="I210" s="70"/>
      <c r="J210" s="206"/>
      <c r="K210" s="207"/>
      <c r="L210" s="208"/>
      <c r="M210" s="208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688</v>
      </c>
      <c r="H211" s="205">
        <v>5966</v>
      </c>
      <c r="I211" s="70">
        <v>4</v>
      </c>
      <c r="J211" s="206">
        <f>อุดรธานี!F119</f>
        <v>1560130.91</v>
      </c>
      <c r="K211" s="207">
        <f>อุดรธานี!AQ119</f>
        <v>1576439.51</v>
      </c>
      <c r="L211" s="207">
        <f>อุดรธานี!AR119</f>
        <v>5560609.9199999999</v>
      </c>
      <c r="M211" s="207">
        <f>อุดรธานี!AS119</f>
        <v>5263044.58</v>
      </c>
      <c r="N211" s="3"/>
      <c r="O211" s="3"/>
      <c r="P211" s="3"/>
      <c r="Q211" s="77">
        <f t="shared" si="9"/>
        <v>297565.33999999985</v>
      </c>
      <c r="R211" s="78">
        <f t="shared" si="10"/>
        <v>932.04993630573244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5">
        <v>5210</v>
      </c>
      <c r="I212" s="70">
        <v>4</v>
      </c>
      <c r="J212" s="206">
        <f>อุดรธานี!F120</f>
        <v>573036.35</v>
      </c>
      <c r="K212" s="207">
        <f>อุดรธานี!AQ120</f>
        <v>586194.43000000005</v>
      </c>
      <c r="L212" s="207">
        <f>อุดรธานี!AR120</f>
        <v>3413233.9000000004</v>
      </c>
      <c r="M212" s="207">
        <f>อุดรธานี!AS120</f>
        <v>3619846.05</v>
      </c>
      <c r="N212" s="3"/>
      <c r="O212" s="3"/>
      <c r="P212" s="3"/>
      <c r="Q212" s="77">
        <f t="shared" si="9"/>
        <v>-206612.14999999944</v>
      </c>
      <c r="R212" s="78">
        <f t="shared" si="10"/>
        <v>655.13126679462584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5">
        <v>1442</v>
      </c>
      <c r="I213" s="70">
        <v>1</v>
      </c>
      <c r="J213" s="206">
        <f>อุดรธานี!F121</f>
        <v>174322.77</v>
      </c>
      <c r="K213" s="207">
        <f>อุดรธานี!AQ121</f>
        <v>137989.38999999998</v>
      </c>
      <c r="L213" s="207">
        <f>อุดรธานี!AR121</f>
        <v>2708925.01</v>
      </c>
      <c r="M213" s="207">
        <f>อุดรธานี!AS121</f>
        <v>2751656.78</v>
      </c>
      <c r="N213" s="3"/>
      <c r="O213" s="3"/>
      <c r="P213" s="3"/>
      <c r="Q213" s="77">
        <f t="shared" si="9"/>
        <v>-42731.770000000019</v>
      </c>
      <c r="R213" s="78">
        <f t="shared" si="10"/>
        <v>1878.5887725381413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5">
        <v>2818</v>
      </c>
      <c r="I214" s="70">
        <v>2</v>
      </c>
      <c r="J214" s="206">
        <f>อุดรธานี!F122</f>
        <v>1146718.77</v>
      </c>
      <c r="K214" s="207">
        <f>อุดรธานี!AQ122</f>
        <v>1047161.8600000001</v>
      </c>
      <c r="L214" s="207">
        <f>อุดรธานี!AR122</f>
        <v>2089645.9000000001</v>
      </c>
      <c r="M214" s="207">
        <f>อุดรธานี!AS122</f>
        <v>2502543.7500000005</v>
      </c>
      <c r="N214" s="3"/>
      <c r="O214" s="3"/>
      <c r="P214" s="3"/>
      <c r="Q214" s="77">
        <f t="shared" si="9"/>
        <v>-412897.85000000033</v>
      </c>
      <c r="R214" s="78">
        <f t="shared" si="10"/>
        <v>741.53509581263313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5">
        <v>4638</v>
      </c>
      <c r="I215" s="70">
        <v>4</v>
      </c>
      <c r="J215" s="206">
        <f>อุดรธานี!F123</f>
        <v>998617.66</v>
      </c>
      <c r="K215" s="207">
        <f>อุดรธานี!AQ123</f>
        <v>1252689.5900000001</v>
      </c>
      <c r="L215" s="207">
        <f>อุดรธานี!AR123</f>
        <v>3639938.9299999997</v>
      </c>
      <c r="M215" s="207">
        <f>อุดรธานี!AS123</f>
        <v>3539001.42</v>
      </c>
      <c r="N215" s="3"/>
      <c r="O215" s="3"/>
      <c r="P215" s="3"/>
      <c r="Q215" s="77">
        <f t="shared" si="9"/>
        <v>100937.50999999978</v>
      </c>
      <c r="R215" s="78">
        <f t="shared" si="10"/>
        <v>784.80787623975846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5">
        <v>3664</v>
      </c>
      <c r="I216" s="70">
        <v>3</v>
      </c>
      <c r="J216" s="206">
        <f>อุดรธานี!F124</f>
        <v>788534.55</v>
      </c>
      <c r="K216" s="207">
        <f>อุดรธานี!AQ124</f>
        <v>835352.35000000009</v>
      </c>
      <c r="L216" s="207">
        <f>อุดรธานี!AR124</f>
        <v>2172193.73</v>
      </c>
      <c r="M216" s="207">
        <f>อุดรธานี!AS124</f>
        <v>2252247.42</v>
      </c>
      <c r="N216" s="3"/>
      <c r="O216" s="3"/>
      <c r="P216" s="3"/>
      <c r="Q216" s="77">
        <f t="shared" si="9"/>
        <v>-80053.689999999944</v>
      </c>
      <c r="R216" s="78">
        <f t="shared" si="10"/>
        <v>592.84763373362443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5">
        <v>4102</v>
      </c>
      <c r="I217" s="70">
        <v>3</v>
      </c>
      <c r="J217" s="206">
        <f>อุดรธานี!F125</f>
        <v>736502.45</v>
      </c>
      <c r="K217" s="207">
        <f>อุดรธานี!AQ125</f>
        <v>833936.91</v>
      </c>
      <c r="L217" s="207">
        <f>อุดรธานี!AR125</f>
        <v>2936658.64</v>
      </c>
      <c r="M217" s="207">
        <f>อุดรธานี!AS125</f>
        <v>2857444.26</v>
      </c>
      <c r="N217" s="3"/>
      <c r="O217" s="3"/>
      <c r="P217" s="3"/>
      <c r="Q217" s="77">
        <f t="shared" si="9"/>
        <v>79214.380000000354</v>
      </c>
      <c r="R217" s="78">
        <f t="shared" si="10"/>
        <v>715.90898098488549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5">
        <v>1926</v>
      </c>
      <c r="I218" s="70">
        <v>2</v>
      </c>
      <c r="J218" s="206">
        <f>อุดรธานี!F126</f>
        <v>1564533.05</v>
      </c>
      <c r="K218" s="207">
        <f>อุดรธานี!AQ126</f>
        <v>1650971.3900000001</v>
      </c>
      <c r="L218" s="207">
        <f>อุดรธานี!AR126</f>
        <v>2503760.21</v>
      </c>
      <c r="M218" s="207">
        <f>อุดรธานี!AS126</f>
        <v>2544505.15</v>
      </c>
      <c r="N218" s="3"/>
      <c r="O218" s="3"/>
      <c r="P218" s="3"/>
      <c r="Q218" s="77">
        <f t="shared" si="9"/>
        <v>-40744.939999999944</v>
      </c>
      <c r="R218" s="78">
        <f t="shared" si="10"/>
        <v>1299.9793406022845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5">
        <v>2908</v>
      </c>
      <c r="I219" s="70">
        <v>2</v>
      </c>
      <c r="J219" s="206">
        <f>อุดรธานี!F127</f>
        <v>716854.47</v>
      </c>
      <c r="K219" s="207">
        <f>อุดรธานี!AQ127</f>
        <v>780639.41</v>
      </c>
      <c r="L219" s="207">
        <f>อุดรธานี!AR127</f>
        <v>2252349.54</v>
      </c>
      <c r="M219" s="207">
        <f>อุดรธานี!AS127</f>
        <v>2426430.42</v>
      </c>
      <c r="N219" s="3"/>
      <c r="O219" s="3"/>
      <c r="P219" s="3"/>
      <c r="Q219" s="77">
        <f t="shared" si="9"/>
        <v>-174080.87999999989</v>
      </c>
      <c r="R219" s="78">
        <f t="shared" si="10"/>
        <v>774.53560522696012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5">
        <v>3030</v>
      </c>
      <c r="I220" s="70">
        <v>3</v>
      </c>
      <c r="J220" s="206">
        <f>อุดรธานี!F128</f>
        <v>343369.99</v>
      </c>
      <c r="K220" s="207">
        <f>อุดรธานี!AQ128</f>
        <v>382994.51</v>
      </c>
      <c r="L220" s="207">
        <f>อุดรธานี!AR128</f>
        <v>1985420.1500000001</v>
      </c>
      <c r="M220" s="207">
        <f>อุดรธานี!AS128</f>
        <v>2114863.37</v>
      </c>
      <c r="N220" s="3"/>
      <c r="O220" s="3"/>
      <c r="P220" s="3"/>
      <c r="Q220" s="77">
        <f t="shared" si="9"/>
        <v>-129443.21999999997</v>
      </c>
      <c r="R220" s="78">
        <f t="shared" si="10"/>
        <v>655.25417491749181</v>
      </c>
    </row>
    <row r="221" spans="1:18" ht="24.6" customHeight="1" x14ac:dyDescent="0.7">
      <c r="A221" s="209">
        <v>10</v>
      </c>
      <c r="B221" s="210" t="s">
        <v>44</v>
      </c>
      <c r="C221" s="210"/>
      <c r="D221" s="210"/>
      <c r="E221" s="210" t="s">
        <v>56</v>
      </c>
      <c r="F221" s="210"/>
      <c r="G221" s="210" t="s">
        <v>267</v>
      </c>
      <c r="H221" s="213">
        <f>SUM(H210:H220)</f>
        <v>35704</v>
      </c>
      <c r="I221" s="209"/>
      <c r="J221" s="212">
        <f>SUM(J210:J220)</f>
        <v>8602620.9699999988</v>
      </c>
      <c r="K221" s="212">
        <f>SUM(K210:K220)</f>
        <v>9084369.3500000015</v>
      </c>
      <c r="L221" s="212">
        <f>SUM(L210:L220)</f>
        <v>29262735.93</v>
      </c>
      <c r="M221" s="212">
        <f>SUM(M210:M220)</f>
        <v>29871583.199999999</v>
      </c>
      <c r="N221" s="210">
        <v>10</v>
      </c>
      <c r="O221" s="210">
        <v>10</v>
      </c>
      <c r="P221" s="210">
        <f>N221-O221</f>
        <v>0</v>
      </c>
      <c r="Q221" s="77">
        <f t="shared" si="9"/>
        <v>-608847.26999999955</v>
      </c>
      <c r="R221" s="78">
        <f>L221/H221</f>
        <v>819.59264872283222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5"/>
      <c r="I222" s="70"/>
      <c r="J222" s="206"/>
      <c r="K222" s="207"/>
      <c r="L222" s="208"/>
      <c r="M222" s="208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698</v>
      </c>
      <c r="H223" s="205">
        <v>8840</v>
      </c>
      <c r="I223" s="70">
        <v>5</v>
      </c>
      <c r="J223" s="206">
        <f>อุดรธานี!F129</f>
        <v>1001465.83</v>
      </c>
      <c r="K223" s="207">
        <f>อุดรธานี!AQ129</f>
        <v>1481247.56</v>
      </c>
      <c r="L223" s="207">
        <f>อุดรธานี!AR129</f>
        <v>6835666.4199999999</v>
      </c>
      <c r="M223" s="207">
        <f>อุดรธานี!AS129</f>
        <v>6117445.0999999996</v>
      </c>
      <c r="N223" s="3"/>
      <c r="O223" s="3"/>
      <c r="P223" s="3"/>
      <c r="Q223" s="77">
        <f t="shared" si="9"/>
        <v>718221.3200000003</v>
      </c>
      <c r="R223" s="78">
        <f t="shared" si="10"/>
        <v>773.26543212669685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5">
        <v>4792</v>
      </c>
      <c r="I224" s="70">
        <v>4</v>
      </c>
      <c r="J224" s="206">
        <f>อุดรธานี!F130</f>
        <v>78862.570000000007</v>
      </c>
      <c r="K224" s="207">
        <f>อุดรธานี!AQ130</f>
        <v>440597.07000000007</v>
      </c>
      <c r="L224" s="207">
        <f>อุดรธานี!AR130</f>
        <v>3678510.59</v>
      </c>
      <c r="M224" s="207">
        <f>อุดรธานี!AS130</f>
        <v>4366628.08</v>
      </c>
      <c r="N224" s="3"/>
      <c r="O224" s="3"/>
      <c r="P224" s="3"/>
      <c r="Q224" s="77">
        <f t="shared" si="9"/>
        <v>-688117.49000000022</v>
      </c>
      <c r="R224" s="78">
        <f t="shared" si="10"/>
        <v>767.63576585976625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5">
        <v>8494</v>
      </c>
      <c r="I225" s="70">
        <v>5</v>
      </c>
      <c r="J225" s="206">
        <f>อุดรธานี!F131</f>
        <v>1373945.25</v>
      </c>
      <c r="K225" s="207">
        <f>อุดรธานี!AQ131</f>
        <v>2485007.11</v>
      </c>
      <c r="L225" s="207">
        <f>อุดรธานี!AR131</f>
        <v>6790422.4500000002</v>
      </c>
      <c r="M225" s="207">
        <f>อุดรธานี!AS131</f>
        <v>7779956.4699999997</v>
      </c>
      <c r="N225" s="3"/>
      <c r="O225" s="3"/>
      <c r="P225" s="3"/>
      <c r="Q225" s="77">
        <f t="shared" si="9"/>
        <v>-989534.01999999955</v>
      </c>
      <c r="R225" s="78">
        <f t="shared" si="10"/>
        <v>799.43753826230284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5">
        <v>6351</v>
      </c>
      <c r="I226" s="70">
        <v>5</v>
      </c>
      <c r="J226" s="206">
        <f>อุดรธานี!F132</f>
        <v>1350946.69</v>
      </c>
      <c r="K226" s="207">
        <f>อุดรธานี!AQ132</f>
        <v>1498850.4000000001</v>
      </c>
      <c r="L226" s="207">
        <f>อุดรธานี!AR132</f>
        <v>4703116.92</v>
      </c>
      <c r="M226" s="207">
        <f>อุดรธานี!AS132</f>
        <v>5230705.5799999991</v>
      </c>
      <c r="N226" s="3"/>
      <c r="O226" s="3"/>
      <c r="P226" s="3"/>
      <c r="Q226" s="77">
        <f t="shared" ref="Q226:Q288" si="11">L226-M226</f>
        <v>-527588.65999999922</v>
      </c>
      <c r="R226" s="78">
        <f t="shared" ref="R226:R288" si="12">L226/H226</f>
        <v>740.53171469059987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5">
        <v>3830</v>
      </c>
      <c r="I227" s="70">
        <v>3</v>
      </c>
      <c r="J227" s="206">
        <f>อุดรธานี!F133</f>
        <v>796006.29</v>
      </c>
      <c r="K227" s="207">
        <f>อุดรธานี!AQ133</f>
        <v>1005254.9500000001</v>
      </c>
      <c r="L227" s="207">
        <f>อุดรธานี!AR133</f>
        <v>3939511.0599999996</v>
      </c>
      <c r="M227" s="207">
        <f>อุดรธานี!AS133</f>
        <v>4341476.42</v>
      </c>
      <c r="N227" s="3"/>
      <c r="O227" s="3"/>
      <c r="P227" s="3"/>
      <c r="Q227" s="77">
        <f t="shared" si="11"/>
        <v>-401965.36000000034</v>
      </c>
      <c r="R227" s="78">
        <f t="shared" si="12"/>
        <v>1028.5929660574411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5">
        <v>7121</v>
      </c>
      <c r="I228" s="70">
        <v>5</v>
      </c>
      <c r="J228" s="206">
        <f>อุดรธานี!F134</f>
        <v>966691.74</v>
      </c>
      <c r="K228" s="207">
        <f>อุดรธานี!AQ134</f>
        <v>1191058.55</v>
      </c>
      <c r="L228" s="207">
        <f>อุดรธานี!AR134</f>
        <v>7389741.2400000002</v>
      </c>
      <c r="M228" s="207">
        <f>อุดรธานี!AS134</f>
        <v>8092226.5500000007</v>
      </c>
      <c r="N228" s="3"/>
      <c r="O228" s="3"/>
      <c r="P228" s="3"/>
      <c r="Q228" s="77">
        <f t="shared" si="11"/>
        <v>-702485.31000000052</v>
      </c>
      <c r="R228" s="78">
        <f t="shared" si="12"/>
        <v>1037.739255722511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5">
        <v>3156</v>
      </c>
      <c r="I229" s="70">
        <v>3</v>
      </c>
      <c r="J229" s="206">
        <f>อุดรธานี!F135</f>
        <v>380134.5</v>
      </c>
      <c r="K229" s="207">
        <f>อุดรธานี!AQ135</f>
        <v>352187.86</v>
      </c>
      <c r="L229" s="207">
        <f>อุดรธานี!AR135</f>
        <v>4054869.24</v>
      </c>
      <c r="M229" s="207">
        <f>อุดรธานี!AS135</f>
        <v>4418427.38</v>
      </c>
      <c r="N229" s="3"/>
      <c r="O229" s="3"/>
      <c r="P229" s="3"/>
      <c r="Q229" s="77">
        <f t="shared" si="11"/>
        <v>-363558.13999999966</v>
      </c>
      <c r="R229" s="78">
        <f t="shared" si="12"/>
        <v>1284.8128136882131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5">
        <v>3445</v>
      </c>
      <c r="I230" s="70">
        <v>3</v>
      </c>
      <c r="J230" s="206">
        <f>อุดรธานี!F136</f>
        <v>310754.49</v>
      </c>
      <c r="K230" s="207">
        <f>อุดรธานี!AQ136</f>
        <v>469880.32999999996</v>
      </c>
      <c r="L230" s="207">
        <f>อุดรธานี!AR136</f>
        <v>2959319.16</v>
      </c>
      <c r="M230" s="207">
        <f>อุดรธานี!AS136</f>
        <v>3585763.8600000003</v>
      </c>
      <c r="N230" s="3"/>
      <c r="O230" s="3"/>
      <c r="P230" s="3"/>
      <c r="Q230" s="77">
        <f t="shared" si="11"/>
        <v>-626444.70000000019</v>
      </c>
      <c r="R230" s="78">
        <f t="shared" si="12"/>
        <v>859.01862409288833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5">
        <v>7922</v>
      </c>
      <c r="I231" s="70">
        <v>5</v>
      </c>
      <c r="J231" s="206">
        <f>อุดรธานี!F137</f>
        <v>1106498.76</v>
      </c>
      <c r="K231" s="207">
        <f>อุดรธานี!AQ137</f>
        <v>1368377.2699999998</v>
      </c>
      <c r="L231" s="207">
        <f>อุดรธานี!AR137</f>
        <v>5865319.9000000004</v>
      </c>
      <c r="M231" s="207">
        <f>อุดรธานี!AS137</f>
        <v>5590471.3699999992</v>
      </c>
      <c r="N231" s="3"/>
      <c r="O231" s="3"/>
      <c r="P231" s="3"/>
      <c r="Q231" s="77">
        <f t="shared" si="11"/>
        <v>274848.53000000119</v>
      </c>
      <c r="R231" s="78">
        <f t="shared" si="12"/>
        <v>740.38372885634942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5">
        <v>4222</v>
      </c>
      <c r="I232" s="70">
        <v>3</v>
      </c>
      <c r="J232" s="206">
        <f>อุดรธานี!F138</f>
        <v>551427.44999999995</v>
      </c>
      <c r="K232" s="207">
        <f>อุดรธานี!AQ138</f>
        <v>689003.42</v>
      </c>
      <c r="L232" s="207">
        <f>อุดรธานี!AR138</f>
        <v>7238662.3099999996</v>
      </c>
      <c r="M232" s="207">
        <f>อุดรธานี!AS138</f>
        <v>6998519.8200000003</v>
      </c>
      <c r="N232" s="3"/>
      <c r="O232" s="3"/>
      <c r="P232" s="3"/>
      <c r="Q232" s="77">
        <f t="shared" si="11"/>
        <v>240142.48999999929</v>
      </c>
      <c r="R232" s="78">
        <f t="shared" si="12"/>
        <v>1714.5102581714825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5">
        <v>4359</v>
      </c>
      <c r="I233" s="70">
        <v>3</v>
      </c>
      <c r="J233" s="206">
        <f>อุดรธานี!F139</f>
        <v>705528.47</v>
      </c>
      <c r="K233" s="207">
        <f>อุดรธานี!AQ139</f>
        <v>913161.21</v>
      </c>
      <c r="L233" s="207">
        <f>อุดรธานี!AR139</f>
        <v>7762252.870000001</v>
      </c>
      <c r="M233" s="207">
        <f>อุดรธานี!AS139</f>
        <v>7112685.2800000003</v>
      </c>
      <c r="N233" s="3"/>
      <c r="O233" s="3"/>
      <c r="P233" s="3"/>
      <c r="Q233" s="77">
        <f t="shared" si="11"/>
        <v>649567.59000000078</v>
      </c>
      <c r="R233" s="78">
        <f t="shared" si="12"/>
        <v>1780.741654049094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5">
        <v>4175</v>
      </c>
      <c r="I234" s="70">
        <v>3</v>
      </c>
      <c r="J234" s="206">
        <f>อุดรธานี!F140</f>
        <v>375178.45</v>
      </c>
      <c r="K234" s="207">
        <f>อุดรธานี!AQ140</f>
        <v>751167.24</v>
      </c>
      <c r="L234" s="207">
        <f>อุดรธานี!AR140</f>
        <v>3491019.76</v>
      </c>
      <c r="M234" s="207">
        <f>อุดรธานี!AS140</f>
        <v>3745643.95</v>
      </c>
      <c r="N234" s="3"/>
      <c r="O234" s="3"/>
      <c r="P234" s="3"/>
      <c r="Q234" s="77">
        <f t="shared" si="11"/>
        <v>-254624.19000000041</v>
      </c>
      <c r="R234" s="78">
        <f t="shared" si="12"/>
        <v>836.17239760479038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5">
        <v>2620</v>
      </c>
      <c r="I235" s="70">
        <v>2</v>
      </c>
      <c r="J235" s="206">
        <f>อุดรธานี!F141</f>
        <v>127760.58</v>
      </c>
      <c r="K235" s="207">
        <f>อุดรธานี!AQ141</f>
        <v>157469.75</v>
      </c>
      <c r="L235" s="207">
        <f>อุดรธานี!AR141</f>
        <v>3702624.02</v>
      </c>
      <c r="M235" s="207">
        <f>อุดรธานี!AS141</f>
        <v>3720125.88</v>
      </c>
      <c r="N235" s="3"/>
      <c r="O235" s="3"/>
      <c r="P235" s="3"/>
      <c r="Q235" s="77">
        <f t="shared" si="11"/>
        <v>-17501.85999999987</v>
      </c>
      <c r="R235" s="78">
        <f t="shared" si="12"/>
        <v>1413.2152748091603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5">
        <v>5100</v>
      </c>
      <c r="I236" s="70">
        <v>4</v>
      </c>
      <c r="J236" s="206">
        <f>อุดรธานี!F142</f>
        <v>438931.75</v>
      </c>
      <c r="K236" s="207">
        <f>อุดรธานี!AQ142</f>
        <v>1344105.77</v>
      </c>
      <c r="L236" s="207">
        <f>อุดรธานี!AR142</f>
        <v>5801203.2499999991</v>
      </c>
      <c r="M236" s="207">
        <f>อุดรธานี!AS142</f>
        <v>5078967.5</v>
      </c>
      <c r="N236" s="3"/>
      <c r="O236" s="3"/>
      <c r="P236" s="3"/>
      <c r="Q236" s="77">
        <f t="shared" si="11"/>
        <v>722235.74999999907</v>
      </c>
      <c r="R236" s="78">
        <f t="shared" si="12"/>
        <v>1137.4908333333331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5">
        <v>7114</v>
      </c>
      <c r="I237" s="70">
        <v>5</v>
      </c>
      <c r="J237" s="206">
        <f>อุดรธานี!F143</f>
        <v>1880690.89</v>
      </c>
      <c r="K237" s="207">
        <f>อุดรธานี!AQ143</f>
        <v>2300694.86</v>
      </c>
      <c r="L237" s="207">
        <f>อุดรธานี!AR143</f>
        <v>5655526.4500000002</v>
      </c>
      <c r="M237" s="207">
        <f>อุดรธานี!AS143</f>
        <v>6084230.4000000004</v>
      </c>
      <c r="N237" s="3"/>
      <c r="O237" s="3"/>
      <c r="P237" s="3"/>
      <c r="Q237" s="77">
        <f t="shared" si="11"/>
        <v>-428703.95000000019</v>
      </c>
      <c r="R237" s="78">
        <f t="shared" si="12"/>
        <v>794.98544419454595</v>
      </c>
    </row>
    <row r="238" spans="1:18" ht="24.6" customHeight="1" x14ac:dyDescent="0.7">
      <c r="A238" s="209">
        <v>11</v>
      </c>
      <c r="B238" s="210" t="s">
        <v>44</v>
      </c>
      <c r="C238" s="210"/>
      <c r="D238" s="210"/>
      <c r="E238" s="210" t="s">
        <v>56</v>
      </c>
      <c r="F238" s="210"/>
      <c r="G238" s="210" t="s">
        <v>271</v>
      </c>
      <c r="H238" s="213">
        <f>SUM(H222:H237)</f>
        <v>81541</v>
      </c>
      <c r="I238" s="209"/>
      <c r="J238" s="212">
        <f>SUM(J222:J237)</f>
        <v>11444823.710000001</v>
      </c>
      <c r="K238" s="212">
        <f>SUM(K222:K237)</f>
        <v>16448063.35</v>
      </c>
      <c r="L238" s="212">
        <f>SUM(L222:L237)</f>
        <v>79867765.640000001</v>
      </c>
      <c r="M238" s="212">
        <f>SUM(M222:M237)</f>
        <v>82263273.640000001</v>
      </c>
      <c r="N238" s="210">
        <v>15</v>
      </c>
      <c r="O238" s="210">
        <v>15</v>
      </c>
      <c r="P238" s="210">
        <f>N238-O238</f>
        <v>0</v>
      </c>
      <c r="Q238" s="77">
        <f t="shared" si="11"/>
        <v>-2395508</v>
      </c>
      <c r="R238" s="78">
        <f>L238/H238</f>
        <v>979.47984008045034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5"/>
      <c r="I239" s="70"/>
      <c r="J239" s="206"/>
      <c r="K239" s="207"/>
      <c r="L239" s="208"/>
      <c r="M239" s="208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713</v>
      </c>
      <c r="H240" s="205">
        <v>3260</v>
      </c>
      <c r="I240" s="70">
        <v>3</v>
      </c>
      <c r="J240" s="206">
        <f>อุดรธานี!F144</f>
        <v>414160.87</v>
      </c>
      <c r="K240" s="207">
        <f>อุดรธานี!AQ144</f>
        <v>869735.51</v>
      </c>
      <c r="L240" s="207">
        <f>อุดรธานี!AR144</f>
        <v>2659589.61</v>
      </c>
      <c r="M240" s="207">
        <f>อุดรธานี!AS144</f>
        <v>2941323.1700000004</v>
      </c>
      <c r="N240" s="3"/>
      <c r="O240" s="3"/>
      <c r="P240" s="3"/>
      <c r="Q240" s="77">
        <f t="shared" si="11"/>
        <v>-281733.56000000052</v>
      </c>
      <c r="R240" s="78">
        <f t="shared" si="12"/>
        <v>815.82503374233124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5">
        <v>5443</v>
      </c>
      <c r="I241" s="70">
        <v>4</v>
      </c>
      <c r="J241" s="206">
        <f>อุดรธานี!F145</f>
        <v>1523384.09</v>
      </c>
      <c r="K241" s="207">
        <f>อุดรธานี!AQ145</f>
        <v>2039332.1899999997</v>
      </c>
      <c r="L241" s="207">
        <f>อุดรธานี!AR145</f>
        <v>5007727.7</v>
      </c>
      <c r="M241" s="207">
        <f>อุดรธานี!AS145</f>
        <v>6082261.6900000004</v>
      </c>
      <c r="N241" s="3"/>
      <c r="O241" s="3"/>
      <c r="P241" s="3"/>
      <c r="Q241" s="77">
        <f t="shared" si="11"/>
        <v>-1074533.9900000002</v>
      </c>
      <c r="R241" s="78">
        <f t="shared" si="12"/>
        <v>920.03081021495507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5">
        <v>2005</v>
      </c>
      <c r="I242" s="70">
        <v>2</v>
      </c>
      <c r="J242" s="206">
        <f>อุดรธานี!F146</f>
        <v>302027.23</v>
      </c>
      <c r="K242" s="207">
        <f>อุดรธานี!AQ146</f>
        <v>725267.42999999993</v>
      </c>
      <c r="L242" s="207">
        <f>อุดรธานี!AR146</f>
        <v>2901641.43</v>
      </c>
      <c r="M242" s="207">
        <f>อุดรธานี!AS146</f>
        <v>2960253.76</v>
      </c>
      <c r="N242" s="3"/>
      <c r="O242" s="3"/>
      <c r="P242" s="3"/>
      <c r="Q242" s="77">
        <f t="shared" si="11"/>
        <v>-58612.329999999609</v>
      </c>
      <c r="R242" s="78">
        <f t="shared" si="12"/>
        <v>1447.2027082294264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5">
        <v>5609</v>
      </c>
      <c r="I243" s="70">
        <v>4</v>
      </c>
      <c r="J243" s="206">
        <f>อุดรธานี!F147</f>
        <v>879222.77</v>
      </c>
      <c r="K243" s="207">
        <f>อุดรธานี!AQ147</f>
        <v>848115.58000000007</v>
      </c>
      <c r="L243" s="207">
        <f>อุดรธานี!AR147</f>
        <v>4682750.1000000006</v>
      </c>
      <c r="M243" s="207">
        <f>อุดรธานี!AS147</f>
        <v>5708381.8499999996</v>
      </c>
      <c r="N243" s="3"/>
      <c r="O243" s="3"/>
      <c r="P243" s="3"/>
      <c r="Q243" s="77">
        <f t="shared" si="11"/>
        <v>-1025631.7499999991</v>
      </c>
      <c r="R243" s="78">
        <f t="shared" si="12"/>
        <v>834.86362988054918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5">
        <v>3391</v>
      </c>
      <c r="I244" s="70">
        <v>3</v>
      </c>
      <c r="J244" s="206">
        <f>อุดรธานี!F148</f>
        <v>1426708.89</v>
      </c>
      <c r="K244" s="207">
        <f>อุดรธานี!AQ148</f>
        <v>2364831.0699999998</v>
      </c>
      <c r="L244" s="207">
        <f>อุดรธานี!AR148</f>
        <v>6184060.3799999999</v>
      </c>
      <c r="M244" s="207">
        <f>อุดรธานี!AS148</f>
        <v>5705576.5800000001</v>
      </c>
      <c r="N244" s="3"/>
      <c r="O244" s="3"/>
      <c r="P244" s="3"/>
      <c r="Q244" s="77">
        <f t="shared" si="11"/>
        <v>478483.79999999981</v>
      </c>
      <c r="R244" s="78">
        <f t="shared" si="12"/>
        <v>1823.6686464169861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5">
        <v>4086</v>
      </c>
      <c r="I245" s="70">
        <v>3</v>
      </c>
      <c r="J245" s="206">
        <f>อุดรธานี!F149</f>
        <v>1380637.87</v>
      </c>
      <c r="K245" s="207">
        <f>อุดรธานี!AQ149</f>
        <v>1560423.7200000002</v>
      </c>
      <c r="L245" s="207">
        <f>อุดรธานี!AR149</f>
        <v>3278781.18</v>
      </c>
      <c r="M245" s="207">
        <f>อุดรธานี!AS149</f>
        <v>3622611.1500000004</v>
      </c>
      <c r="N245" s="3"/>
      <c r="O245" s="3"/>
      <c r="P245" s="3"/>
      <c r="Q245" s="77">
        <f t="shared" si="11"/>
        <v>-343829.9700000002</v>
      </c>
      <c r="R245" s="78">
        <f t="shared" si="12"/>
        <v>802.44277533039656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5">
        <v>4501</v>
      </c>
      <c r="I246" s="70">
        <v>4</v>
      </c>
      <c r="J246" s="206">
        <f>อุดรธานี!F150</f>
        <v>171150.36</v>
      </c>
      <c r="K246" s="207">
        <f>อุดรธานี!AQ150</f>
        <v>1372023.6400000001</v>
      </c>
      <c r="L246" s="207">
        <f>อุดรธานี!AR150</f>
        <v>4059216.52</v>
      </c>
      <c r="M246" s="207">
        <f>อุดรธานี!AS150</f>
        <v>4449320.3399999989</v>
      </c>
      <c r="N246" s="3"/>
      <c r="O246" s="3"/>
      <c r="P246" s="3"/>
      <c r="Q246" s="77">
        <f t="shared" si="11"/>
        <v>-390103.8199999989</v>
      </c>
      <c r="R246" s="78">
        <f t="shared" si="12"/>
        <v>901.84770495445457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5">
        <v>4158</v>
      </c>
      <c r="I247" s="70">
        <v>3</v>
      </c>
      <c r="J247" s="206">
        <f>อุดรธานี!F151</f>
        <v>248775.48</v>
      </c>
      <c r="K247" s="207">
        <f>อุดรธานี!AQ151</f>
        <v>313614.15000000002</v>
      </c>
      <c r="L247" s="207">
        <f>อุดรธานี!AR151</f>
        <v>3264950.77</v>
      </c>
      <c r="M247" s="207">
        <f>อุดรธานี!AS151</f>
        <v>3652023.83</v>
      </c>
      <c r="N247" s="3"/>
      <c r="O247" s="3"/>
      <c r="P247" s="3"/>
      <c r="Q247" s="77">
        <f t="shared" si="11"/>
        <v>-387073.06000000006</v>
      </c>
      <c r="R247" s="78">
        <f t="shared" si="12"/>
        <v>785.22144540644535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5">
        <v>3908</v>
      </c>
      <c r="I248" s="70">
        <v>3</v>
      </c>
      <c r="J248" s="206">
        <f>อุดรธานี!F152</f>
        <v>380617.08</v>
      </c>
      <c r="K248" s="207">
        <f>อุดรธานี!AQ152</f>
        <v>571811.75</v>
      </c>
      <c r="L248" s="207">
        <f>อุดรธานี!AR152</f>
        <v>4412355.1300000008</v>
      </c>
      <c r="M248" s="207">
        <f>อุดรธานี!AS152</f>
        <v>4279490.8499999996</v>
      </c>
      <c r="N248" s="3"/>
      <c r="O248" s="3"/>
      <c r="P248" s="3"/>
      <c r="Q248" s="77">
        <f t="shared" si="11"/>
        <v>132864.28000000119</v>
      </c>
      <c r="R248" s="78">
        <f t="shared" si="12"/>
        <v>1129.0570957011262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5">
        <v>3711</v>
      </c>
      <c r="I249" s="70">
        <v>3</v>
      </c>
      <c r="J249" s="206">
        <f>อุดรธานี!F153</f>
        <v>441131.82</v>
      </c>
      <c r="K249" s="207">
        <f>อุดรธานี!AQ153</f>
        <v>792050.72</v>
      </c>
      <c r="L249" s="207">
        <f>อุดรธานี!AR153</f>
        <v>2815361.48</v>
      </c>
      <c r="M249" s="207">
        <f>อุดรธานี!AS153</f>
        <v>3404267.1799999997</v>
      </c>
      <c r="N249" s="3"/>
      <c r="O249" s="3"/>
      <c r="P249" s="3"/>
      <c r="Q249" s="77">
        <f t="shared" si="11"/>
        <v>-588905.69999999972</v>
      </c>
      <c r="R249" s="78">
        <f t="shared" si="12"/>
        <v>758.65305308542167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5">
        <v>6818</v>
      </c>
      <c r="I250" s="70">
        <v>5</v>
      </c>
      <c r="J250" s="206">
        <f>อุดรธานี!F154</f>
        <v>3653392.03</v>
      </c>
      <c r="K250" s="207">
        <f>อุดรธานี!AQ154</f>
        <v>3800207.3</v>
      </c>
      <c r="L250" s="207">
        <f>อุดรธานี!AR154</f>
        <v>6708938.9900000002</v>
      </c>
      <c r="M250" s="207">
        <f>อุดรธานี!AS154</f>
        <v>8668664.2199999988</v>
      </c>
      <c r="N250" s="3"/>
      <c r="O250" s="3"/>
      <c r="P250" s="3"/>
      <c r="Q250" s="77">
        <f t="shared" si="11"/>
        <v>-1959725.2299999986</v>
      </c>
      <c r="R250" s="78">
        <f t="shared" si="12"/>
        <v>984.00395863889707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5">
        <v>4682</v>
      </c>
      <c r="I251" s="70">
        <v>4</v>
      </c>
      <c r="J251" s="206">
        <f>อุดรธานี!F155</f>
        <v>664642.43999999994</v>
      </c>
      <c r="K251" s="207">
        <f>อุดรธานี!AQ155</f>
        <v>1465196.52</v>
      </c>
      <c r="L251" s="207">
        <f>อุดรธานี!AR155</f>
        <v>5261015.63</v>
      </c>
      <c r="M251" s="207">
        <f>อุดรธานี!AS155</f>
        <v>4377306.1400000006</v>
      </c>
      <c r="N251" s="3"/>
      <c r="O251" s="3"/>
      <c r="P251" s="3"/>
      <c r="Q251" s="77">
        <f t="shared" si="11"/>
        <v>883709.48999999929</v>
      </c>
      <c r="R251" s="78">
        <f t="shared" si="12"/>
        <v>1123.6684387014097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5">
        <v>2270</v>
      </c>
      <c r="I252" s="70">
        <v>2</v>
      </c>
      <c r="J252" s="206">
        <f>อุดรธานี!F156</f>
        <v>449311.75</v>
      </c>
      <c r="K252" s="207">
        <f>อุดรธานี!AQ156</f>
        <v>448904.73999999993</v>
      </c>
      <c r="L252" s="207">
        <f>อุดรธานี!AR156</f>
        <v>2908101.52</v>
      </c>
      <c r="M252" s="207">
        <f>อุดรธานี!AS156</f>
        <v>2978512.6900000004</v>
      </c>
      <c r="N252" s="3"/>
      <c r="O252" s="3"/>
      <c r="P252" s="3"/>
      <c r="Q252" s="77">
        <f t="shared" si="11"/>
        <v>-70411.170000000391</v>
      </c>
      <c r="R252" s="78">
        <f t="shared" si="12"/>
        <v>1281.1019911894273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5">
        <v>3246</v>
      </c>
      <c r="I253" s="70">
        <v>3</v>
      </c>
      <c r="J253" s="206">
        <f>อุดรธานี!F157</f>
        <v>614612.35</v>
      </c>
      <c r="K253" s="207">
        <f>อุดรธานี!AQ157</f>
        <v>1297515.73</v>
      </c>
      <c r="L253" s="207">
        <f>อุดรธานี!AR157</f>
        <v>3254215.8000000003</v>
      </c>
      <c r="M253" s="207">
        <f>อุดรธานี!AS157</f>
        <v>3341889.92</v>
      </c>
      <c r="N253" s="3"/>
      <c r="O253" s="3"/>
      <c r="P253" s="3"/>
      <c r="Q253" s="77">
        <f t="shared" si="11"/>
        <v>-87674.119999999646</v>
      </c>
      <c r="R253" s="78">
        <f t="shared" si="12"/>
        <v>1002.5310536044364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5">
        <v>2523</v>
      </c>
      <c r="I254" s="70">
        <v>2</v>
      </c>
      <c r="J254" s="206">
        <f>อุดรธานี!F158</f>
        <v>770681.5</v>
      </c>
      <c r="K254" s="207">
        <f>อุดรธานี!AQ158</f>
        <v>1222673.8899999999</v>
      </c>
      <c r="L254" s="207">
        <f>อุดรธานี!AR158</f>
        <v>3108926.83</v>
      </c>
      <c r="M254" s="207">
        <f>อุดรธานี!AS158</f>
        <v>3214656.38</v>
      </c>
      <c r="N254" s="3"/>
      <c r="O254" s="3"/>
      <c r="P254" s="3"/>
      <c r="Q254" s="77">
        <f t="shared" si="11"/>
        <v>-105729.54999999981</v>
      </c>
      <c r="R254" s="78">
        <f t="shared" si="12"/>
        <v>1232.2341775663892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5">
        <v>3997</v>
      </c>
      <c r="I255" s="70">
        <v>3</v>
      </c>
      <c r="J255" s="206">
        <f>อุดรธานี!F159</f>
        <v>1033926.52</v>
      </c>
      <c r="K255" s="207">
        <f>อุดรธานี!AQ159</f>
        <v>1036483.1100000001</v>
      </c>
      <c r="L255" s="207">
        <f>อุดรธานี!AR159</f>
        <v>4588565.8900000006</v>
      </c>
      <c r="M255" s="207">
        <f>อุดรธานี!AS159</f>
        <v>5014044.79</v>
      </c>
      <c r="N255" s="3"/>
      <c r="O255" s="3"/>
      <c r="P255" s="3"/>
      <c r="Q255" s="77">
        <f t="shared" si="11"/>
        <v>-425478.89999999944</v>
      </c>
      <c r="R255" s="78">
        <f t="shared" si="12"/>
        <v>1148.0024743557669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5">
        <v>2435</v>
      </c>
      <c r="I256" s="70">
        <v>2</v>
      </c>
      <c r="J256" s="206">
        <f>อุดรธานี!F160</f>
        <v>49908.81</v>
      </c>
      <c r="K256" s="207">
        <f>อุดรธานี!AQ160</f>
        <v>226064.85</v>
      </c>
      <c r="L256" s="207">
        <f>อุดรธานี!AR160</f>
        <v>3305389.3099999996</v>
      </c>
      <c r="M256" s="207">
        <f>อุดรธานี!AS160</f>
        <v>3655260.48</v>
      </c>
      <c r="N256" s="3"/>
      <c r="O256" s="3"/>
      <c r="P256" s="3"/>
      <c r="Q256" s="77">
        <f t="shared" si="11"/>
        <v>-349871.17000000039</v>
      </c>
      <c r="R256" s="78">
        <f t="shared" si="12"/>
        <v>1357.4494086242298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5">
        <v>2402</v>
      </c>
      <c r="I257" s="70">
        <v>2</v>
      </c>
      <c r="J257" s="206">
        <f>อุดรธานี!F161</f>
        <v>676689.14</v>
      </c>
      <c r="K257" s="207">
        <f>อุดรธานี!AQ161</f>
        <v>826984.09</v>
      </c>
      <c r="L257" s="207">
        <f>อุดรธานี!AR161</f>
        <v>3696509.18</v>
      </c>
      <c r="M257" s="207">
        <f>อุดรธานี!AS161</f>
        <v>3556134.84</v>
      </c>
      <c r="N257" s="3"/>
      <c r="O257" s="3"/>
      <c r="P257" s="3"/>
      <c r="Q257" s="77">
        <f t="shared" si="11"/>
        <v>140374.34000000032</v>
      </c>
      <c r="R257" s="78">
        <f t="shared" si="12"/>
        <v>1538.9297169025813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5">
        <v>5248</v>
      </c>
      <c r="I258" s="70">
        <v>4</v>
      </c>
      <c r="J258" s="206">
        <f>อุดรธานี!F162</f>
        <v>360589.49</v>
      </c>
      <c r="K258" s="207">
        <f>อุดรธานี!AQ162</f>
        <v>387118.48</v>
      </c>
      <c r="L258" s="207">
        <f>อุดรธานี!AR162</f>
        <v>3828765.9</v>
      </c>
      <c r="M258" s="207">
        <f>อุดรธานี!AS162</f>
        <v>4381954.34</v>
      </c>
      <c r="N258" s="3"/>
      <c r="O258" s="3"/>
      <c r="P258" s="3"/>
      <c r="Q258" s="77">
        <f t="shared" si="11"/>
        <v>-553188.43999999994</v>
      </c>
      <c r="R258" s="78">
        <f t="shared" si="12"/>
        <v>729.5666730182927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5">
        <v>2119</v>
      </c>
      <c r="I259" s="70">
        <v>2</v>
      </c>
      <c r="J259" s="206">
        <f>อุดรธานี!F163</f>
        <v>462544.63</v>
      </c>
      <c r="K259" s="207">
        <f>อุดรธานี!AQ163</f>
        <v>806971.36</v>
      </c>
      <c r="L259" s="207">
        <f>อุดรธานี!AR163</f>
        <v>3260229.6100000003</v>
      </c>
      <c r="M259" s="207">
        <f>อุดรธานี!AS163</f>
        <v>3105518.7399999998</v>
      </c>
      <c r="N259" s="3"/>
      <c r="O259" s="3"/>
      <c r="P259" s="3"/>
      <c r="Q259" s="77">
        <f t="shared" si="11"/>
        <v>154710.87000000058</v>
      </c>
      <c r="R259" s="78">
        <f t="shared" si="12"/>
        <v>1538.5698961774424</v>
      </c>
    </row>
    <row r="260" spans="1:18" ht="24.6" customHeight="1" x14ac:dyDescent="0.7">
      <c r="A260" s="209">
        <v>12</v>
      </c>
      <c r="B260" s="210" t="s">
        <v>44</v>
      </c>
      <c r="C260" s="210"/>
      <c r="D260" s="210"/>
      <c r="E260" s="210" t="s">
        <v>56</v>
      </c>
      <c r="F260" s="210"/>
      <c r="G260" s="210" t="s">
        <v>277</v>
      </c>
      <c r="H260" s="213">
        <f>SUM(H239:H259)</f>
        <v>75812</v>
      </c>
      <c r="I260" s="209"/>
      <c r="J260" s="212">
        <f>SUM(J239:J259)</f>
        <v>15904115.120000001</v>
      </c>
      <c r="K260" s="212">
        <f>SUM(K239:K259)</f>
        <v>22975325.830000002</v>
      </c>
      <c r="L260" s="212">
        <f>SUM(L239:L259)</f>
        <v>79187092.960000008</v>
      </c>
      <c r="M260" s="212">
        <f>SUM(M239:M259)</f>
        <v>85099452.940000013</v>
      </c>
      <c r="N260" s="210">
        <v>20</v>
      </c>
      <c r="O260" s="210">
        <v>20</v>
      </c>
      <c r="P260" s="210">
        <f>N260-O260</f>
        <v>0</v>
      </c>
      <c r="Q260" s="77">
        <f t="shared" si="11"/>
        <v>-5912359.9800000042</v>
      </c>
      <c r="R260" s="78">
        <f>L260/H260</f>
        <v>1044.5192444467896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5"/>
      <c r="I261" s="70"/>
      <c r="J261" s="206"/>
      <c r="K261" s="207"/>
      <c r="L261" s="208"/>
      <c r="M261" s="208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733</v>
      </c>
      <c r="H262" s="205">
        <v>4950</v>
      </c>
      <c r="I262" s="70">
        <v>4</v>
      </c>
      <c r="J262" s="206">
        <f>อุดรธานี!F164</f>
        <v>1566456.6</v>
      </c>
      <c r="K262" s="207">
        <f>อุดรธานี!AQ164</f>
        <v>4516404.71</v>
      </c>
      <c r="L262" s="207">
        <f>อุดรธานี!AR164</f>
        <v>7232308.9299999997</v>
      </c>
      <c r="M262" s="207">
        <f>อุดรธานี!AS164</f>
        <v>6047644.04</v>
      </c>
      <c r="N262" s="3"/>
      <c r="O262" s="3"/>
      <c r="P262" s="3"/>
      <c r="Q262" s="77">
        <f t="shared" si="11"/>
        <v>1184664.8899999997</v>
      </c>
      <c r="R262" s="78">
        <f t="shared" si="12"/>
        <v>1461.072511111111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5">
        <v>2307</v>
      </c>
      <c r="I263" s="70">
        <v>2</v>
      </c>
      <c r="J263" s="206">
        <f>อุดรธานี!F165</f>
        <v>182002.18</v>
      </c>
      <c r="K263" s="207">
        <f>อุดรธานี!AQ165</f>
        <v>599941.07999999996</v>
      </c>
      <c r="L263" s="207">
        <f>อุดรธานี!AR165</f>
        <v>2868419.62</v>
      </c>
      <c r="M263" s="207">
        <f>อุดรธานี!AS165</f>
        <v>2820377.3100000005</v>
      </c>
      <c r="N263" s="3"/>
      <c r="O263" s="3"/>
      <c r="P263" s="3"/>
      <c r="Q263" s="77">
        <f t="shared" si="11"/>
        <v>48042.30999999959</v>
      </c>
      <c r="R263" s="78">
        <f t="shared" si="12"/>
        <v>1243.3548417858692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5">
        <v>2603</v>
      </c>
      <c r="I264" s="70">
        <v>2</v>
      </c>
      <c r="J264" s="206">
        <f>อุดรธานี!F166</f>
        <v>248734.37</v>
      </c>
      <c r="K264" s="207">
        <f>อุดรธานี!AQ166</f>
        <v>2955178.64</v>
      </c>
      <c r="L264" s="207">
        <f>อุดรธานี!AR166</f>
        <v>5517035.9499999993</v>
      </c>
      <c r="M264" s="207">
        <f>อุดรธานี!AS166</f>
        <v>4118703.46</v>
      </c>
      <c r="N264" s="3"/>
      <c r="O264" s="3"/>
      <c r="P264" s="3"/>
      <c r="Q264" s="77">
        <f t="shared" si="11"/>
        <v>1398332.4899999993</v>
      </c>
      <c r="R264" s="78">
        <f t="shared" si="12"/>
        <v>2119.4913369189394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5">
        <v>6171</v>
      </c>
      <c r="I265" s="70">
        <v>5</v>
      </c>
      <c r="J265" s="206">
        <f>อุดรธานี!F167</f>
        <v>4281159.3600000003</v>
      </c>
      <c r="K265" s="207">
        <f>อุดรธานี!AQ167</f>
        <v>6169711.3500000006</v>
      </c>
      <c r="L265" s="207">
        <f>อุดรธานี!AR167</f>
        <v>6494188.25</v>
      </c>
      <c r="M265" s="207">
        <f>อุดรธานี!AS167</f>
        <v>5101078.28</v>
      </c>
      <c r="N265" s="3"/>
      <c r="O265" s="3"/>
      <c r="P265" s="3"/>
      <c r="Q265" s="77">
        <f t="shared" si="11"/>
        <v>1393109.9699999997</v>
      </c>
      <c r="R265" s="78">
        <f t="shared" si="12"/>
        <v>1052.3721033868092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5">
        <v>5663</v>
      </c>
      <c r="I266" s="70">
        <v>4</v>
      </c>
      <c r="J266" s="206">
        <f>อุดรธานี!F168</f>
        <v>2775183.85</v>
      </c>
      <c r="K266" s="207">
        <f>อุดรธานี!AQ168</f>
        <v>12283571.710000001</v>
      </c>
      <c r="L266" s="207">
        <f>อุดรธานี!AR168</f>
        <v>6166177.5800000001</v>
      </c>
      <c r="M266" s="207">
        <f>อุดรธานี!AS168</f>
        <v>5297390.1500000004</v>
      </c>
      <c r="N266" s="3"/>
      <c r="O266" s="3"/>
      <c r="P266" s="3"/>
      <c r="Q266" s="77">
        <f t="shared" si="11"/>
        <v>868787.4299999997</v>
      </c>
      <c r="R266" s="78">
        <f t="shared" si="12"/>
        <v>1088.8535369945259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5">
        <v>3254</v>
      </c>
      <c r="I267" s="70">
        <v>3</v>
      </c>
      <c r="J267" s="206">
        <f>อุดรธานี!F169</f>
        <v>409029.73</v>
      </c>
      <c r="K267" s="207">
        <f>อุดรธานี!AQ169</f>
        <v>2530745.94</v>
      </c>
      <c r="L267" s="207">
        <f>อุดรธานี!AR169</f>
        <v>4477539.01</v>
      </c>
      <c r="M267" s="207">
        <f>อุดรธานี!AS169</f>
        <v>4044524.69</v>
      </c>
      <c r="N267" s="3"/>
      <c r="O267" s="3"/>
      <c r="P267" s="3"/>
      <c r="Q267" s="77">
        <f t="shared" si="11"/>
        <v>433014.31999999983</v>
      </c>
      <c r="R267" s="78">
        <f t="shared" si="12"/>
        <v>1376.0107590657651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5">
        <v>4330</v>
      </c>
      <c r="I268" s="70">
        <v>3</v>
      </c>
      <c r="J268" s="206">
        <f>อุดรธานี!F170</f>
        <v>1093931.6499999999</v>
      </c>
      <c r="K268" s="207">
        <f>อุดรธานี!AQ170</f>
        <v>4163936.71</v>
      </c>
      <c r="L268" s="207">
        <f>อุดรธานี!AR170</f>
        <v>4047446.71</v>
      </c>
      <c r="M268" s="207">
        <f>อุดรธานี!AS170</f>
        <v>4147747.96</v>
      </c>
      <c r="N268" s="3"/>
      <c r="O268" s="3"/>
      <c r="P268" s="3"/>
      <c r="Q268" s="77">
        <f t="shared" si="11"/>
        <v>-100301.25</v>
      </c>
      <c r="R268" s="78">
        <f t="shared" si="12"/>
        <v>934.74519861431872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5">
        <v>2355</v>
      </c>
      <c r="I269" s="70">
        <v>2</v>
      </c>
      <c r="J269" s="206">
        <f>อุดรธานี!F171</f>
        <v>576714.1</v>
      </c>
      <c r="K269" s="207">
        <f>อุดรธานี!AQ171</f>
        <v>1946069.1400000001</v>
      </c>
      <c r="L269" s="207">
        <f>อุดรธานี!AR171</f>
        <v>3153621.44</v>
      </c>
      <c r="M269" s="207">
        <f>อุดรธานี!AS171</f>
        <v>3091647.77</v>
      </c>
      <c r="N269" s="3"/>
      <c r="O269" s="3"/>
      <c r="P269" s="3"/>
      <c r="Q269" s="77">
        <f t="shared" si="11"/>
        <v>61973.669999999925</v>
      </c>
      <c r="R269" s="78">
        <f t="shared" si="12"/>
        <v>1339.1173842887474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5">
        <v>1570</v>
      </c>
      <c r="I270" s="70">
        <v>2</v>
      </c>
      <c r="J270" s="206">
        <f>อุดรธานี!F172</f>
        <v>172674.06</v>
      </c>
      <c r="K270" s="207">
        <f>อุดรธานี!AQ172</f>
        <v>553905.77</v>
      </c>
      <c r="L270" s="207">
        <f>อุดรธานี!AR172</f>
        <v>2267325.2800000003</v>
      </c>
      <c r="M270" s="207">
        <f>อุดรธานี!AS172</f>
        <v>2438247</v>
      </c>
      <c r="N270" s="3"/>
      <c r="O270" s="3"/>
      <c r="P270" s="3"/>
      <c r="Q270" s="77">
        <f t="shared" si="11"/>
        <v>-170921.71999999974</v>
      </c>
      <c r="R270" s="78">
        <f t="shared" si="12"/>
        <v>1444.1562292993633</v>
      </c>
    </row>
    <row r="271" spans="1:18" ht="24.6" customHeight="1" x14ac:dyDescent="0.7">
      <c r="A271" s="209">
        <v>13</v>
      </c>
      <c r="B271" s="210" t="s">
        <v>44</v>
      </c>
      <c r="C271" s="210"/>
      <c r="D271" s="210"/>
      <c r="E271" s="210" t="s">
        <v>56</v>
      </c>
      <c r="F271" s="210"/>
      <c r="G271" s="210" t="s">
        <v>279</v>
      </c>
      <c r="H271" s="213">
        <f>SUM(H261:H270)</f>
        <v>33203</v>
      </c>
      <c r="I271" s="209"/>
      <c r="J271" s="212">
        <f>SUM(J261:J270)</f>
        <v>11305885.9</v>
      </c>
      <c r="K271" s="212">
        <f>SUM(K261:K270)</f>
        <v>35719465.050000004</v>
      </c>
      <c r="L271" s="212">
        <f>SUM(L261:L270)</f>
        <v>42224062.769999996</v>
      </c>
      <c r="M271" s="212">
        <f>SUM(M261:M270)</f>
        <v>37107360.660000004</v>
      </c>
      <c r="N271" s="210">
        <v>9</v>
      </c>
      <c r="O271" s="210">
        <v>9</v>
      </c>
      <c r="P271" s="210">
        <f>N271-O271</f>
        <v>0</v>
      </c>
      <c r="Q271" s="77">
        <f t="shared" si="11"/>
        <v>5116702.109999992</v>
      </c>
      <c r="R271" s="78">
        <f>L271/H271</f>
        <v>1271.6942074511337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5"/>
      <c r="I272" s="70"/>
      <c r="J272" s="206"/>
      <c r="K272" s="207"/>
      <c r="L272" s="208"/>
      <c r="M272" s="208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742</v>
      </c>
      <c r="H273" s="205">
        <v>8169</v>
      </c>
      <c r="I273" s="70">
        <v>5</v>
      </c>
      <c r="J273" s="206">
        <f>อุดรธานี!F173</f>
        <v>793427.22</v>
      </c>
      <c r="K273" s="207">
        <f>อุดรธานี!AQ173</f>
        <v>316681.11999999965</v>
      </c>
      <c r="L273" s="207">
        <f>อุดรธานี!AR173</f>
        <v>4554289.3599999994</v>
      </c>
      <c r="M273" s="207">
        <f>อุดรธานี!AS173</f>
        <v>5759020.8500000006</v>
      </c>
      <c r="N273" s="3"/>
      <c r="O273" s="3"/>
      <c r="P273" s="3"/>
      <c r="Q273" s="77">
        <f t="shared" si="11"/>
        <v>-1204731.4900000012</v>
      </c>
      <c r="R273" s="78">
        <f t="shared" si="12"/>
        <v>557.50879667033905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5">
        <v>4100</v>
      </c>
      <c r="I274" s="70">
        <v>3</v>
      </c>
      <c r="J274" s="206">
        <f>อุดรธานี!F174</f>
        <v>428181.53</v>
      </c>
      <c r="K274" s="207">
        <f>อุดรธานี!AQ174</f>
        <v>503582.00000000006</v>
      </c>
      <c r="L274" s="207">
        <f>อุดรธานี!AR174</f>
        <v>3999499.02</v>
      </c>
      <c r="M274" s="207">
        <f>อุดรธานี!AS174</f>
        <v>4311112.1399999997</v>
      </c>
      <c r="N274" s="3"/>
      <c r="O274" s="3"/>
      <c r="P274" s="3"/>
      <c r="Q274" s="77">
        <f t="shared" si="11"/>
        <v>-311613.11999999965</v>
      </c>
      <c r="R274" s="78">
        <f t="shared" si="12"/>
        <v>975.48756585365857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5">
        <v>4976</v>
      </c>
      <c r="I275" s="70">
        <v>4</v>
      </c>
      <c r="J275" s="206">
        <f>อุดรธานี!F175</f>
        <v>581431.31000000006</v>
      </c>
      <c r="K275" s="207">
        <f>อุดรธานี!AQ175</f>
        <v>113809.62</v>
      </c>
      <c r="L275" s="207">
        <f>อุดรธานี!AR175</f>
        <v>5508290.8300000001</v>
      </c>
      <c r="M275" s="207">
        <f>อุดรธานี!AS175</f>
        <v>6085734.6500000004</v>
      </c>
      <c r="N275" s="3"/>
      <c r="O275" s="3"/>
      <c r="P275" s="3"/>
      <c r="Q275" s="77">
        <f t="shared" si="11"/>
        <v>-577443.8200000003</v>
      </c>
      <c r="R275" s="78">
        <f t="shared" si="12"/>
        <v>1106.971629823151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745</v>
      </c>
      <c r="H276" s="205">
        <v>5421</v>
      </c>
      <c r="I276" s="70">
        <v>4</v>
      </c>
      <c r="J276" s="206">
        <f>อุดรธานี!F176</f>
        <v>1120971.72</v>
      </c>
      <c r="K276" s="207">
        <f>อุดรธานี!AQ176</f>
        <v>1257015.49</v>
      </c>
      <c r="L276" s="207">
        <f>อุดรธานี!AR176</f>
        <v>3786554.65</v>
      </c>
      <c r="M276" s="207">
        <f>อุดรธานี!AS176</f>
        <v>3191841.6799999997</v>
      </c>
      <c r="N276" s="3"/>
      <c r="O276" s="3"/>
      <c r="P276" s="3"/>
      <c r="Q276" s="77">
        <f t="shared" si="11"/>
        <v>594712.9700000002</v>
      </c>
      <c r="R276" s="78">
        <f t="shared" si="12"/>
        <v>698.49744512082646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5">
        <v>5150</v>
      </c>
      <c r="I277" s="70">
        <v>4</v>
      </c>
      <c r="J277" s="206">
        <f>อุดรธานี!F177</f>
        <v>384167.92</v>
      </c>
      <c r="K277" s="207">
        <f>อุดรธานี!AQ177</f>
        <v>83913.359999999986</v>
      </c>
      <c r="L277" s="207">
        <f>อุดรธานี!AR177</f>
        <v>4912298.1899999995</v>
      </c>
      <c r="M277" s="207">
        <f>อุดรธานี!AS177</f>
        <v>5384012.9299999997</v>
      </c>
      <c r="N277" s="3"/>
      <c r="O277" s="3"/>
      <c r="P277" s="3"/>
      <c r="Q277" s="77">
        <f t="shared" si="11"/>
        <v>-471714.74000000022</v>
      </c>
      <c r="R277" s="78">
        <f t="shared" si="12"/>
        <v>953.84430873786403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5">
        <v>6362</v>
      </c>
      <c r="I278" s="70">
        <v>5</v>
      </c>
      <c r="J278" s="206">
        <f>อุดรธานี!F178</f>
        <v>926341.9</v>
      </c>
      <c r="K278" s="207">
        <f>อุดรธานี!AQ178</f>
        <v>1111160.67</v>
      </c>
      <c r="L278" s="207">
        <f>อุดรธานี!AR178</f>
        <v>4782651.2300000004</v>
      </c>
      <c r="M278" s="207">
        <f>อุดรธานี!AS178</f>
        <v>5182774.07</v>
      </c>
      <c r="N278" s="3"/>
      <c r="O278" s="3"/>
      <c r="P278" s="3"/>
      <c r="Q278" s="77">
        <f t="shared" si="11"/>
        <v>-400122.83999999985</v>
      </c>
      <c r="R278" s="78">
        <f t="shared" si="12"/>
        <v>751.75278685947819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5">
        <v>8071</v>
      </c>
      <c r="I279" s="70">
        <v>5</v>
      </c>
      <c r="J279" s="206">
        <f>อุดรธานี!F179</f>
        <v>962593.36</v>
      </c>
      <c r="K279" s="207">
        <f>อุดรธานี!AQ179</f>
        <v>751813.31</v>
      </c>
      <c r="L279" s="207">
        <f>อุดรธานี!AR179</f>
        <v>5633393.5899999999</v>
      </c>
      <c r="M279" s="207">
        <f>อุดรธานี!AS179</f>
        <v>6396639.6000000006</v>
      </c>
      <c r="N279" s="3"/>
      <c r="O279" s="3"/>
      <c r="P279" s="3"/>
      <c r="Q279" s="77">
        <f t="shared" si="11"/>
        <v>-763246.01000000071</v>
      </c>
      <c r="R279" s="78">
        <f t="shared" si="12"/>
        <v>697.97962953785157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5">
        <v>4636</v>
      </c>
      <c r="I280" s="70">
        <v>4</v>
      </c>
      <c r="J280" s="206">
        <f>อุดรธานี!F180</f>
        <v>462367.77</v>
      </c>
      <c r="K280" s="207">
        <f>อุดรธานี!AQ180</f>
        <v>270397.34999999998</v>
      </c>
      <c r="L280" s="207">
        <f>อุดรธานี!AR180</f>
        <v>4230577.72</v>
      </c>
      <c r="M280" s="207">
        <f>อุดรธานี!AS180</f>
        <v>4843089.7</v>
      </c>
      <c r="N280" s="3"/>
      <c r="O280" s="3"/>
      <c r="P280" s="3"/>
      <c r="Q280" s="77">
        <f t="shared" si="11"/>
        <v>-612511.98000000045</v>
      </c>
      <c r="R280" s="78">
        <f t="shared" si="12"/>
        <v>912.54911993097494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5">
        <v>5424</v>
      </c>
      <c r="I281" s="70">
        <v>4</v>
      </c>
      <c r="J281" s="206">
        <f>อุดรธานี!F181</f>
        <v>623238.49</v>
      </c>
      <c r="K281" s="207">
        <f>อุดรธานี!AQ181</f>
        <v>569931.92999999993</v>
      </c>
      <c r="L281" s="207">
        <f>อุดรธานี!AR181</f>
        <v>4438209</v>
      </c>
      <c r="M281" s="207">
        <f>อุดรธานี!AS181</f>
        <v>5170238.8099999996</v>
      </c>
      <c r="N281" s="3"/>
      <c r="O281" s="3"/>
      <c r="P281" s="3"/>
      <c r="Q281" s="77">
        <f t="shared" si="11"/>
        <v>-732029.80999999959</v>
      </c>
      <c r="R281" s="78">
        <f t="shared" si="12"/>
        <v>818.25387168141594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5">
        <v>4683</v>
      </c>
      <c r="I282" s="70">
        <v>4</v>
      </c>
      <c r="J282" s="206">
        <f>อุดรธานี!F182</f>
        <v>509726.88</v>
      </c>
      <c r="K282" s="207">
        <f>อุดรธานี!AQ182</f>
        <v>533023.97</v>
      </c>
      <c r="L282" s="207">
        <f>อุดรธานี!AR182</f>
        <v>4224004.24</v>
      </c>
      <c r="M282" s="207">
        <f>อุดรธานี!AS182</f>
        <v>4476695.92</v>
      </c>
      <c r="N282" s="3"/>
      <c r="O282" s="3"/>
      <c r="P282" s="3"/>
      <c r="Q282" s="77">
        <f t="shared" si="11"/>
        <v>-252691.6799999997</v>
      </c>
      <c r="R282" s="78">
        <f t="shared" si="12"/>
        <v>901.98681187273121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6" t="s">
        <v>752</v>
      </c>
      <c r="H283" s="233">
        <v>3471</v>
      </c>
      <c r="I283" s="70">
        <v>3</v>
      </c>
      <c r="J283" s="206">
        <f>อุดรธานี!F183</f>
        <v>466948.53</v>
      </c>
      <c r="K283" s="207">
        <f>อุดรธานี!AQ183</f>
        <v>287504.74000000005</v>
      </c>
      <c r="L283" s="207">
        <f>อุดรธานี!AR183</f>
        <v>2982199.5700000003</v>
      </c>
      <c r="M283" s="207">
        <f>อุดรธานี!AS183</f>
        <v>3283893.5700000003</v>
      </c>
      <c r="N283" s="3"/>
      <c r="O283" s="3"/>
      <c r="P283" s="3"/>
      <c r="Q283" s="77">
        <f t="shared" si="11"/>
        <v>-301694</v>
      </c>
      <c r="R283" s="78">
        <f t="shared" si="12"/>
        <v>859.17590607893987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5">
        <v>6659</v>
      </c>
      <c r="I284" s="70">
        <v>5</v>
      </c>
      <c r="J284" s="206">
        <f>อุดรธานี!F184</f>
        <v>528619.32999999996</v>
      </c>
      <c r="K284" s="207">
        <f>อุดรธานี!AQ184</f>
        <v>876694.51</v>
      </c>
      <c r="L284" s="207">
        <f>อุดรธานี!AR184</f>
        <v>5020750.78</v>
      </c>
      <c r="M284" s="207">
        <f>อุดรธานี!AS184</f>
        <v>5220323.29</v>
      </c>
      <c r="N284" s="3"/>
      <c r="O284" s="3"/>
      <c r="P284" s="3"/>
      <c r="Q284" s="77">
        <f t="shared" si="11"/>
        <v>-199572.50999999978</v>
      </c>
      <c r="R284" s="78">
        <f t="shared" si="12"/>
        <v>753.97969364769494</v>
      </c>
    </row>
    <row r="285" spans="1:18" ht="24.6" customHeight="1" x14ac:dyDescent="0.7">
      <c r="A285" s="70">
        <v>15</v>
      </c>
      <c r="B285" s="210" t="s">
        <v>44</v>
      </c>
      <c r="C285" s="210"/>
      <c r="D285" s="210"/>
      <c r="E285" s="210" t="s">
        <v>56</v>
      </c>
      <c r="F285" s="210"/>
      <c r="G285" s="210" t="s">
        <v>281</v>
      </c>
      <c r="H285" s="213">
        <f>SUM(H272:H284)</f>
        <v>67122</v>
      </c>
      <c r="I285" s="209"/>
      <c r="J285" s="212">
        <f>SUM(J272:J284)</f>
        <v>7788015.9600000009</v>
      </c>
      <c r="K285" s="212">
        <f>SUM(K272:K284)</f>
        <v>6675528.0699999984</v>
      </c>
      <c r="L285" s="212">
        <f>SUM(L272:L284)</f>
        <v>54072718.18</v>
      </c>
      <c r="M285" s="212">
        <f>SUM(M272:M284)</f>
        <v>59305377.210000008</v>
      </c>
      <c r="N285" s="210">
        <v>13</v>
      </c>
      <c r="O285" s="210">
        <v>13</v>
      </c>
      <c r="P285" s="210">
        <f>N285-O285</f>
        <v>0</v>
      </c>
      <c r="Q285" s="77">
        <f t="shared" si="11"/>
        <v>-5232659.0300000086</v>
      </c>
      <c r="R285" s="78">
        <f>L285/H285</f>
        <v>805.58860254462024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5"/>
      <c r="I286" s="70"/>
      <c r="J286" s="206"/>
      <c r="K286" s="207"/>
      <c r="L286" s="208"/>
      <c r="M286" s="208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754</v>
      </c>
      <c r="H287" s="205">
        <v>2451</v>
      </c>
      <c r="I287" s="70">
        <v>2</v>
      </c>
      <c r="J287" s="206">
        <f>อุดรธานี!F185</f>
        <v>369977.42</v>
      </c>
      <c r="K287" s="207">
        <f>อุดรธานี!AQ185</f>
        <v>352545.73</v>
      </c>
      <c r="L287" s="207">
        <f>อุดรธานี!AR185</f>
        <v>2383469.87</v>
      </c>
      <c r="M287" s="207">
        <f>อุดรธานี!AS185</f>
        <v>2464842.17</v>
      </c>
      <c r="N287" s="3"/>
      <c r="O287" s="3"/>
      <c r="P287" s="3"/>
      <c r="Q287" s="77">
        <f t="shared" si="11"/>
        <v>-81372.299999999814</v>
      </c>
      <c r="R287" s="78">
        <f t="shared" si="12"/>
        <v>972.44792737658099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755</v>
      </c>
      <c r="H288" s="205">
        <v>3029</v>
      </c>
      <c r="I288" s="70">
        <v>3</v>
      </c>
      <c r="J288" s="206">
        <f>อุดรธานี!F186</f>
        <v>801214.01</v>
      </c>
      <c r="K288" s="207">
        <f>อุดรธานี!AQ186</f>
        <v>857369.91</v>
      </c>
      <c r="L288" s="207">
        <f>อุดรธานี!AR186</f>
        <v>2803398.66</v>
      </c>
      <c r="M288" s="207">
        <f>อุดรธานี!AS186</f>
        <v>4195836.3699999992</v>
      </c>
      <c r="N288" s="3"/>
      <c r="O288" s="3"/>
      <c r="P288" s="3"/>
      <c r="Q288" s="77">
        <f t="shared" si="11"/>
        <v>-1392437.709999999</v>
      </c>
      <c r="R288" s="78">
        <f t="shared" si="12"/>
        <v>925.51953119841539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5">
        <v>5540</v>
      </c>
      <c r="I289" s="70">
        <v>4</v>
      </c>
      <c r="J289" s="206">
        <f>อุดรธานี!F187</f>
        <v>1272094.43</v>
      </c>
      <c r="K289" s="207">
        <f>อุดรธานี!AQ187</f>
        <v>1477684.0799999998</v>
      </c>
      <c r="L289" s="207">
        <f>อุดรธานี!AR187</f>
        <v>4553925.26</v>
      </c>
      <c r="M289" s="207">
        <f>อุดรธานี!AS187</f>
        <v>4562293.58</v>
      </c>
      <c r="N289" s="3"/>
      <c r="O289" s="3"/>
      <c r="P289" s="3"/>
      <c r="Q289" s="77">
        <f t="shared" ref="Q289:Q347" si="13">L289-M289</f>
        <v>-8368.320000000298</v>
      </c>
      <c r="R289" s="78">
        <f t="shared" ref="R289:R347" si="14">L289/H289</f>
        <v>822.00816967509024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5">
        <v>1842</v>
      </c>
      <c r="I290" s="70">
        <v>2</v>
      </c>
      <c r="J290" s="206">
        <f>อุดรธานี!F188</f>
        <v>234618.12</v>
      </c>
      <c r="K290" s="207">
        <f>อุดรธานี!AQ188</f>
        <v>303416.70999999996</v>
      </c>
      <c r="L290" s="207">
        <f>อุดรธานี!AR188</f>
        <v>1386232.65</v>
      </c>
      <c r="M290" s="207">
        <f>อุดรธานี!AS188</f>
        <v>1652122.44</v>
      </c>
      <c r="N290" s="3"/>
      <c r="O290" s="3"/>
      <c r="P290" s="3"/>
      <c r="Q290" s="77">
        <f t="shared" si="13"/>
        <v>-265889.79000000004</v>
      </c>
      <c r="R290" s="78">
        <f t="shared" si="14"/>
        <v>752.56929967426709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5">
        <v>3303</v>
      </c>
      <c r="I291" s="70">
        <v>3</v>
      </c>
      <c r="J291" s="206">
        <f>อุดรธานี!F189</f>
        <v>681418.42</v>
      </c>
      <c r="K291" s="207">
        <f>อุดรธานี!AQ189</f>
        <v>706727.29</v>
      </c>
      <c r="L291" s="207">
        <f>อุดรธานี!AR189</f>
        <v>2326063.88</v>
      </c>
      <c r="M291" s="207">
        <f>อุดรธานี!AS189</f>
        <v>2483163.85</v>
      </c>
      <c r="N291" s="3"/>
      <c r="O291" s="3"/>
      <c r="P291" s="3"/>
      <c r="Q291" s="77">
        <f t="shared" si="13"/>
        <v>-157099.9700000002</v>
      </c>
      <c r="R291" s="78">
        <f t="shared" si="14"/>
        <v>704.22763548289436</v>
      </c>
    </row>
    <row r="292" spans="1:18" ht="24.6" customHeight="1" x14ac:dyDescent="0.7">
      <c r="A292" s="209">
        <v>15</v>
      </c>
      <c r="B292" s="210" t="s">
        <v>44</v>
      </c>
      <c r="C292" s="210"/>
      <c r="D292" s="210"/>
      <c r="E292" s="210" t="s">
        <v>56</v>
      </c>
      <c r="F292" s="210"/>
      <c r="G292" s="210" t="s">
        <v>283</v>
      </c>
      <c r="H292" s="213">
        <f>SUM(H286:H291)</f>
        <v>16165</v>
      </c>
      <c r="I292" s="209"/>
      <c r="J292" s="212">
        <f>SUM(J286:J291)</f>
        <v>3359322.4</v>
      </c>
      <c r="K292" s="212">
        <f>SUM(K286:K291)</f>
        <v>3697743.7199999997</v>
      </c>
      <c r="L292" s="212">
        <f>SUM(L286:L291)</f>
        <v>13453090.32</v>
      </c>
      <c r="M292" s="212">
        <f>SUM(M286:M291)</f>
        <v>15358258.409999998</v>
      </c>
      <c r="N292" s="210">
        <v>5</v>
      </c>
      <c r="O292" s="210">
        <v>5</v>
      </c>
      <c r="P292" s="210">
        <f>N292-O292</f>
        <v>0</v>
      </c>
      <c r="Q292" s="77">
        <f t="shared" si="13"/>
        <v>-1905168.089999998</v>
      </c>
      <c r="R292" s="78">
        <f>L292/H292</f>
        <v>832.23571419733992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5"/>
      <c r="I293" s="70"/>
      <c r="J293" s="206"/>
      <c r="K293" s="207"/>
      <c r="L293" s="208"/>
      <c r="M293" s="208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759</v>
      </c>
      <c r="H294" s="205">
        <v>3399</v>
      </c>
      <c r="I294" s="70">
        <v>3</v>
      </c>
      <c r="J294" s="206">
        <f>อุดรธานี!F190</f>
        <v>594017.81999999995</v>
      </c>
      <c r="K294" s="207">
        <f>อุดรธานี!AQ190</f>
        <v>423884.19999999995</v>
      </c>
      <c r="L294" s="207">
        <f>อุดรธานี!AR190</f>
        <v>3002122.4699999997</v>
      </c>
      <c r="M294" s="207">
        <f>อุดรธานี!AS190</f>
        <v>3428792.08</v>
      </c>
      <c r="N294" s="3"/>
      <c r="O294" s="3"/>
      <c r="P294" s="3"/>
      <c r="Q294" s="77">
        <f t="shared" si="13"/>
        <v>-426669.61000000034</v>
      </c>
      <c r="R294" s="78">
        <f t="shared" si="14"/>
        <v>883.23697263901136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760</v>
      </c>
      <c r="H295" s="205">
        <v>2537</v>
      </c>
      <c r="I295" s="70">
        <v>2</v>
      </c>
      <c r="J295" s="206">
        <f>อุดรธานี!F191</f>
        <v>762802.92</v>
      </c>
      <c r="K295" s="207">
        <f>อุดรธานี!AQ191</f>
        <v>1694607.2100000002</v>
      </c>
      <c r="L295" s="207">
        <f>อุดรธานี!AR191</f>
        <v>4023332.72</v>
      </c>
      <c r="M295" s="207">
        <f>อุดรธานี!AS191</f>
        <v>2840149.6700000004</v>
      </c>
      <c r="N295" s="3"/>
      <c r="O295" s="3"/>
      <c r="P295" s="3"/>
      <c r="Q295" s="77">
        <f t="shared" si="13"/>
        <v>1183183.0499999998</v>
      </c>
      <c r="R295" s="78">
        <f t="shared" si="14"/>
        <v>1585.8623255813955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5">
        <v>3240</v>
      </c>
      <c r="I296" s="70">
        <v>3</v>
      </c>
      <c r="J296" s="206">
        <f>อุดรธานี!F192</f>
        <v>350017.53</v>
      </c>
      <c r="K296" s="207">
        <f>อุดรธานี!AQ192</f>
        <v>338021.41000000003</v>
      </c>
      <c r="L296" s="207">
        <f>อุดรธานี!AR192</f>
        <v>3000505.8600000003</v>
      </c>
      <c r="M296" s="207">
        <f>อุดรธานี!AS192</f>
        <v>3816982.1</v>
      </c>
      <c r="N296" s="3"/>
      <c r="O296" s="3"/>
      <c r="P296" s="3"/>
      <c r="Q296" s="77">
        <f t="shared" si="13"/>
        <v>-816476.23999999976</v>
      </c>
      <c r="R296" s="78">
        <f t="shared" si="14"/>
        <v>926.08205555555571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5">
        <v>4673</v>
      </c>
      <c r="I297" s="70">
        <v>4</v>
      </c>
      <c r="J297" s="206">
        <f>อุดรธานี!F193</f>
        <v>911401.86</v>
      </c>
      <c r="K297" s="207">
        <f>อุดรธานี!AQ193</f>
        <v>966564.10000000009</v>
      </c>
      <c r="L297" s="207">
        <f>อุดรธานี!AR193</f>
        <v>5360050.26</v>
      </c>
      <c r="M297" s="207">
        <f>อุดรธานี!AS193</f>
        <v>4848093.290000001</v>
      </c>
      <c r="N297" s="3"/>
      <c r="O297" s="3"/>
      <c r="P297" s="3"/>
      <c r="Q297" s="77">
        <f t="shared" si="13"/>
        <v>511956.96999999881</v>
      </c>
      <c r="R297" s="78">
        <f t="shared" si="14"/>
        <v>1147.0255210785363</v>
      </c>
    </row>
    <row r="298" spans="1:18" ht="24.6" customHeight="1" x14ac:dyDescent="0.7">
      <c r="A298" s="209">
        <v>16</v>
      </c>
      <c r="B298" s="210" t="s">
        <v>44</v>
      </c>
      <c r="C298" s="210"/>
      <c r="D298" s="210"/>
      <c r="E298" s="210" t="s">
        <v>56</v>
      </c>
      <c r="F298" s="210"/>
      <c r="G298" s="210" t="s">
        <v>286</v>
      </c>
      <c r="H298" s="213">
        <f>SUM(H293:H297)</f>
        <v>13849</v>
      </c>
      <c r="I298" s="209"/>
      <c r="J298" s="212">
        <f>SUM(J293:J297)</f>
        <v>2618240.13</v>
      </c>
      <c r="K298" s="212">
        <f>SUM(K293:K297)</f>
        <v>3423076.9200000004</v>
      </c>
      <c r="L298" s="212">
        <f>SUM(L293:L297)</f>
        <v>15386011.310000001</v>
      </c>
      <c r="M298" s="212">
        <f>SUM(M293:M297)</f>
        <v>14934017.140000001</v>
      </c>
      <c r="N298" s="210">
        <v>4</v>
      </c>
      <c r="O298" s="210">
        <v>4</v>
      </c>
      <c r="P298" s="210">
        <f>N298-O298</f>
        <v>0</v>
      </c>
      <c r="Q298" s="77">
        <f t="shared" si="13"/>
        <v>451994.16999999993</v>
      </c>
      <c r="R298" s="78">
        <f>L298/H298</f>
        <v>1110.9835591017402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5"/>
      <c r="I299" s="70"/>
      <c r="J299" s="206"/>
      <c r="K299" s="207"/>
      <c r="L299" s="208"/>
      <c r="M299" s="208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763</v>
      </c>
      <c r="H300" s="205">
        <v>3205</v>
      </c>
      <c r="I300" s="70">
        <v>3</v>
      </c>
      <c r="J300" s="206">
        <f>อุดรธานี!F194</f>
        <v>1222682.8600000001</v>
      </c>
      <c r="K300" s="207">
        <f>อุดรธานี!AQ194</f>
        <v>1253830.3400000001</v>
      </c>
      <c r="L300" s="207">
        <f>อุดรธานี!AR194</f>
        <v>3080496.8200000003</v>
      </c>
      <c r="M300" s="207">
        <f>อุดรธานี!AS194</f>
        <v>2429851.6899999995</v>
      </c>
      <c r="N300" s="3"/>
      <c r="O300" s="3"/>
      <c r="P300" s="3"/>
      <c r="Q300" s="77">
        <f t="shared" si="13"/>
        <v>650645.13000000082</v>
      </c>
      <c r="R300" s="78">
        <f t="shared" si="14"/>
        <v>961.15345397815918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764</v>
      </c>
      <c r="H301" s="205">
        <v>2571</v>
      </c>
      <c r="I301" s="70">
        <v>2</v>
      </c>
      <c r="J301" s="206">
        <f>อุดรธานี!F195</f>
        <v>1006668.94</v>
      </c>
      <c r="K301" s="207">
        <f>อุดรธานี!AQ195</f>
        <v>594014.86999999988</v>
      </c>
      <c r="L301" s="207">
        <f>อุดรธานี!AR195</f>
        <v>3262595.2199999997</v>
      </c>
      <c r="M301" s="207">
        <f>อุดรธานี!AS195</f>
        <v>2977723.8099999996</v>
      </c>
      <c r="N301" s="3"/>
      <c r="O301" s="3"/>
      <c r="P301" s="3"/>
      <c r="Q301" s="77">
        <f t="shared" si="13"/>
        <v>284871.41000000015</v>
      </c>
      <c r="R301" s="78">
        <f t="shared" si="14"/>
        <v>1268.998529754959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5">
        <v>3142</v>
      </c>
      <c r="I302" s="70">
        <v>3</v>
      </c>
      <c r="J302" s="206">
        <f>อุดรธานี!F196</f>
        <v>840936.95</v>
      </c>
      <c r="K302" s="207">
        <f>อุดรธานี!AQ196</f>
        <v>851956.42</v>
      </c>
      <c r="L302" s="207">
        <f>อุดรธานี!AR196</f>
        <v>4357971.3499999996</v>
      </c>
      <c r="M302" s="207">
        <f>อุดรธานี!AS196</f>
        <v>4188348.3099999996</v>
      </c>
      <c r="N302" s="3"/>
      <c r="O302" s="3"/>
      <c r="P302" s="3"/>
      <c r="Q302" s="77">
        <f t="shared" si="13"/>
        <v>169623.04000000004</v>
      </c>
      <c r="R302" s="78">
        <f t="shared" si="14"/>
        <v>1387.0055219605347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5">
        <v>1449</v>
      </c>
      <c r="I303" s="70">
        <v>1</v>
      </c>
      <c r="J303" s="206">
        <f>อุดรธานี!F197</f>
        <v>415062.65</v>
      </c>
      <c r="K303" s="207">
        <f>อุดรธานี!AQ197</f>
        <v>523146.67000000004</v>
      </c>
      <c r="L303" s="207">
        <f>อุดรธานี!AR197</f>
        <v>1828762</v>
      </c>
      <c r="M303" s="207">
        <f>อุดรธานี!AS197</f>
        <v>1956234.95</v>
      </c>
      <c r="N303" s="3"/>
      <c r="O303" s="3"/>
      <c r="P303" s="3"/>
      <c r="Q303" s="77">
        <f t="shared" si="13"/>
        <v>-127472.94999999995</v>
      </c>
      <c r="R303" s="78">
        <f t="shared" si="14"/>
        <v>1262.0855762594892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5">
        <v>1947</v>
      </c>
      <c r="I304" s="70">
        <v>2</v>
      </c>
      <c r="J304" s="206">
        <f>อุดรธานี!F198</f>
        <v>395379.58</v>
      </c>
      <c r="K304" s="207">
        <f>อุดรธานี!AQ198</f>
        <v>239440.84000000003</v>
      </c>
      <c r="L304" s="207">
        <f>อุดรธานี!AR198</f>
        <v>2229611.2199999997</v>
      </c>
      <c r="M304" s="207">
        <f>อุดรธานี!AS198</f>
        <v>2002611.6199999999</v>
      </c>
      <c r="N304" s="3"/>
      <c r="O304" s="3"/>
      <c r="P304" s="3"/>
      <c r="Q304" s="77">
        <f t="shared" si="13"/>
        <v>226999.59999999986</v>
      </c>
      <c r="R304" s="78">
        <f t="shared" si="14"/>
        <v>1145.1521417565484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5">
        <v>1027</v>
      </c>
      <c r="I305" s="70">
        <v>1</v>
      </c>
      <c r="J305" s="206">
        <f>อุดรธานี!F199</f>
        <v>247931.8</v>
      </c>
      <c r="K305" s="207">
        <f>อุดรธานี!AQ199</f>
        <v>236633.05</v>
      </c>
      <c r="L305" s="207">
        <f>อุดรธานี!AR199</f>
        <v>2482044.42</v>
      </c>
      <c r="M305" s="207">
        <f>อุดรธานี!AS199</f>
        <v>2606256.59</v>
      </c>
      <c r="N305" s="3"/>
      <c r="O305" s="3"/>
      <c r="P305" s="3"/>
      <c r="Q305" s="77">
        <f t="shared" si="13"/>
        <v>-124212.16999999993</v>
      </c>
      <c r="R305" s="78">
        <f t="shared" si="14"/>
        <v>2416.7910613437193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5">
        <v>3432</v>
      </c>
      <c r="I306" s="70">
        <v>3</v>
      </c>
      <c r="J306" s="206">
        <f>อุดรธานี!F200</f>
        <v>1515048.74</v>
      </c>
      <c r="K306" s="207">
        <f>อุดรธานี!AQ200</f>
        <v>1560612.14</v>
      </c>
      <c r="L306" s="207">
        <f>อุดรธานี!AR200</f>
        <v>4113350.36</v>
      </c>
      <c r="M306" s="207">
        <f>อุดรธานี!AS200</f>
        <v>3348305.94</v>
      </c>
      <c r="N306" s="3"/>
      <c r="O306" s="3"/>
      <c r="P306" s="3"/>
      <c r="Q306" s="77">
        <f t="shared" si="13"/>
        <v>765044.41999999993</v>
      </c>
      <c r="R306" s="78">
        <f t="shared" si="14"/>
        <v>1198.5286596736596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5">
        <v>2689</v>
      </c>
      <c r="I307" s="70">
        <v>2</v>
      </c>
      <c r="J307" s="206">
        <f>อุดรธานี!F201</f>
        <v>723030.28</v>
      </c>
      <c r="K307" s="207">
        <f>อุดรธานี!AQ201</f>
        <v>343818.28</v>
      </c>
      <c r="L307" s="207">
        <f>อุดรธานี!AR201</f>
        <v>2668827</v>
      </c>
      <c r="M307" s="207">
        <f>อุดรธานี!AS201</f>
        <v>2761752.27</v>
      </c>
      <c r="N307" s="3"/>
      <c r="O307" s="3"/>
      <c r="P307" s="3"/>
      <c r="Q307" s="77">
        <f t="shared" si="13"/>
        <v>-92925.270000000019</v>
      </c>
      <c r="R307" s="78">
        <f t="shared" si="14"/>
        <v>992.49795462997395</v>
      </c>
    </row>
    <row r="308" spans="1:18" s="201" customFormat="1" ht="24.6" customHeight="1" x14ac:dyDescent="0.7">
      <c r="A308" s="234">
        <v>10</v>
      </c>
      <c r="B308" s="235" t="s">
        <v>44</v>
      </c>
      <c r="C308" s="235" t="s">
        <v>287</v>
      </c>
      <c r="D308" s="235" t="s">
        <v>117</v>
      </c>
      <c r="E308" s="235" t="s">
        <v>35</v>
      </c>
      <c r="F308" s="235" t="s">
        <v>141</v>
      </c>
      <c r="G308" s="235" t="s">
        <v>771</v>
      </c>
      <c r="H308" s="236">
        <v>1018</v>
      </c>
      <c r="I308" s="234">
        <v>1</v>
      </c>
      <c r="J308" s="206">
        <f>อุดรธานี!F202</f>
        <v>654614.25</v>
      </c>
      <c r="K308" s="207">
        <f>อุดรธานี!AQ202</f>
        <v>723949.25</v>
      </c>
      <c r="L308" s="207">
        <f>อุดรธานี!AR202</f>
        <v>1312848.2</v>
      </c>
      <c r="M308" s="207">
        <f>อุดรธานี!AS202</f>
        <v>1493007.5399999998</v>
      </c>
      <c r="N308" s="235"/>
      <c r="O308" s="235"/>
      <c r="P308" s="235"/>
      <c r="Q308" s="200">
        <f t="shared" si="13"/>
        <v>-180159.33999999985</v>
      </c>
      <c r="R308" s="200">
        <f t="shared" si="14"/>
        <v>1289.6347740667975</v>
      </c>
    </row>
    <row r="309" spans="1:18" ht="24.6" customHeight="1" x14ac:dyDescent="0.7">
      <c r="A309" s="209">
        <v>17</v>
      </c>
      <c r="B309" s="210" t="s">
        <v>44</v>
      </c>
      <c r="C309" s="210"/>
      <c r="D309" s="210"/>
      <c r="E309" s="210" t="s">
        <v>56</v>
      </c>
      <c r="F309" s="210"/>
      <c r="G309" s="210" t="s">
        <v>289</v>
      </c>
      <c r="H309" s="213">
        <f>SUM(H299:H308)</f>
        <v>20480</v>
      </c>
      <c r="I309" s="209"/>
      <c r="J309" s="212">
        <f>SUM(J299:J308)</f>
        <v>7021356.0499999998</v>
      </c>
      <c r="K309" s="212">
        <f>SUM(K299:K308)</f>
        <v>6327401.8599999994</v>
      </c>
      <c r="L309" s="212">
        <f>SUM(L299:L308)</f>
        <v>25336506.59</v>
      </c>
      <c r="M309" s="212">
        <f>SUM(M299:M308)</f>
        <v>23764092.719999995</v>
      </c>
      <c r="N309" s="210">
        <v>9</v>
      </c>
      <c r="O309" s="210">
        <v>9</v>
      </c>
      <c r="P309" s="210">
        <v>0</v>
      </c>
      <c r="Q309" s="77">
        <f t="shared" si="13"/>
        <v>1572413.8700000048</v>
      </c>
      <c r="R309" s="78">
        <f>L309/H309</f>
        <v>1237.1341108398437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5"/>
      <c r="I310" s="70"/>
      <c r="J310" s="206"/>
      <c r="K310" s="207"/>
      <c r="L310" s="208"/>
      <c r="M310" s="208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772</v>
      </c>
      <c r="H311" s="205">
        <v>3383</v>
      </c>
      <c r="I311" s="70">
        <v>3</v>
      </c>
      <c r="J311" s="206">
        <f>อุดรธานี!F203</f>
        <v>792993.17</v>
      </c>
      <c r="K311" s="207">
        <f>อุดรธานี!AQ203</f>
        <v>814545.97</v>
      </c>
      <c r="L311" s="207">
        <f>อุดรธานี!AR203</f>
        <v>3802018.9</v>
      </c>
      <c r="M311" s="207">
        <f>อุดรธานี!AS203</f>
        <v>3471587.05</v>
      </c>
      <c r="N311" s="3"/>
      <c r="O311" s="3"/>
      <c r="P311" s="3"/>
      <c r="Q311" s="77">
        <f t="shared" si="13"/>
        <v>330431.85000000009</v>
      </c>
      <c r="R311" s="78">
        <f t="shared" si="14"/>
        <v>1123.8601537097252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773</v>
      </c>
      <c r="H312" s="205">
        <v>2911</v>
      </c>
      <c r="I312" s="70">
        <v>2</v>
      </c>
      <c r="J312" s="206">
        <f>อุดรธานี!F204</f>
        <v>1134970.5</v>
      </c>
      <c r="K312" s="207">
        <f>อุดรธานี!AQ204</f>
        <v>956646.3</v>
      </c>
      <c r="L312" s="207">
        <f>อุดรธานี!AR204</f>
        <v>3640563.7</v>
      </c>
      <c r="M312" s="207">
        <f>อุดรธานี!AS204</f>
        <v>3386709.33</v>
      </c>
      <c r="N312" s="3"/>
      <c r="O312" s="3"/>
      <c r="P312" s="3"/>
      <c r="Q312" s="77">
        <f t="shared" si="13"/>
        <v>253854.37000000011</v>
      </c>
      <c r="R312" s="78">
        <f t="shared" si="14"/>
        <v>1250.6230504981106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5">
        <v>5486</v>
      </c>
      <c r="I313" s="70">
        <v>4</v>
      </c>
      <c r="J313" s="206">
        <f>อุดรธานี!F205</f>
        <v>649288.89</v>
      </c>
      <c r="K313" s="207">
        <f>อุดรธานี!AQ205</f>
        <v>740278.26</v>
      </c>
      <c r="L313" s="207">
        <f>อุดรธานี!AR205</f>
        <v>5019078.5600000005</v>
      </c>
      <c r="M313" s="207">
        <f>อุดรธานี!AS205</f>
        <v>5238734.16</v>
      </c>
      <c r="N313" s="3"/>
      <c r="O313" s="3"/>
      <c r="P313" s="3"/>
      <c r="Q313" s="77">
        <f t="shared" si="13"/>
        <v>-219655.59999999963</v>
      </c>
      <c r="R313" s="78">
        <f t="shared" si="14"/>
        <v>914.88854538826115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5">
        <v>3301</v>
      </c>
      <c r="I314" s="70">
        <v>3</v>
      </c>
      <c r="J314" s="206">
        <f>อุดรธานี!F206</f>
        <v>752799.61</v>
      </c>
      <c r="K314" s="207">
        <f>อุดรธานี!AQ206</f>
        <v>292751.69000000006</v>
      </c>
      <c r="L314" s="207">
        <f>อุดรธานี!AR206</f>
        <v>3792169.3600000003</v>
      </c>
      <c r="M314" s="207">
        <f>อุดรธานี!AS206</f>
        <v>3856438.17</v>
      </c>
      <c r="N314" s="3"/>
      <c r="O314" s="3"/>
      <c r="P314" s="3"/>
      <c r="Q314" s="77">
        <f>L314-M314</f>
        <v>-64268.80999999959</v>
      </c>
      <c r="R314" s="78">
        <f t="shared" si="14"/>
        <v>1148.7941108754924</v>
      </c>
    </row>
    <row r="315" spans="1:18" ht="24.6" customHeight="1" x14ac:dyDescent="0.7">
      <c r="A315" s="209">
        <v>18</v>
      </c>
      <c r="B315" s="210" t="s">
        <v>44</v>
      </c>
      <c r="C315" s="210"/>
      <c r="D315" s="210"/>
      <c r="E315" s="210" t="s">
        <v>56</v>
      </c>
      <c r="F315" s="210"/>
      <c r="G315" s="210" t="s">
        <v>291</v>
      </c>
      <c r="H315" s="213">
        <f>SUM(H310:H314)</f>
        <v>15081</v>
      </c>
      <c r="I315" s="209"/>
      <c r="J315" s="212">
        <f>SUM(J310:J314)</f>
        <v>3330052.17</v>
      </c>
      <c r="K315" s="212">
        <f>SUM(K310:K314)</f>
        <v>2804222.22</v>
      </c>
      <c r="L315" s="212">
        <f>SUM(L310:L314)</f>
        <v>16253830.52</v>
      </c>
      <c r="M315" s="212">
        <f>SUM(M310:M314)</f>
        <v>15953468.709999999</v>
      </c>
      <c r="N315" s="210">
        <v>4</v>
      </c>
      <c r="O315" s="210">
        <v>4</v>
      </c>
      <c r="P315" s="210">
        <f>N315-O315</f>
        <v>0</v>
      </c>
      <c r="Q315" s="77">
        <f t="shared" si="13"/>
        <v>300361.81000000052</v>
      </c>
      <c r="R315" s="78">
        <f>L315/H315</f>
        <v>1077.7687500828856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5"/>
      <c r="I316" s="70"/>
      <c r="J316" s="206"/>
      <c r="K316" s="207"/>
      <c r="L316" s="208"/>
      <c r="M316" s="208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632</v>
      </c>
      <c r="H317" s="205">
        <v>3601</v>
      </c>
      <c r="I317" s="70">
        <v>3</v>
      </c>
      <c r="J317" s="206">
        <f>อุดรธานี!F63</f>
        <v>2162935.37</v>
      </c>
      <c r="K317" s="207">
        <f>อุดรธานี!AQ63</f>
        <v>2267644.4899999998</v>
      </c>
      <c r="L317" s="207">
        <f>อุดรธานี!AR63</f>
        <v>4524374.37</v>
      </c>
      <c r="M317" s="207">
        <f>อุดรธานี!AS63</f>
        <v>4125300.23</v>
      </c>
      <c r="N317" s="3"/>
      <c r="O317" s="3"/>
      <c r="P317" s="3"/>
      <c r="Q317" s="77">
        <f>L317-M317</f>
        <v>399074.14000000013</v>
      </c>
      <c r="R317" s="78">
        <f>L317/H317</f>
        <v>1256.4216523188004</v>
      </c>
    </row>
    <row r="318" spans="1:18" ht="24.6" customHeight="1" x14ac:dyDescent="0.7">
      <c r="A318" s="209">
        <v>19</v>
      </c>
      <c r="B318" s="210" t="s">
        <v>44</v>
      </c>
      <c r="C318" s="210"/>
      <c r="D318" s="210"/>
      <c r="E318" s="210" t="s">
        <v>56</v>
      </c>
      <c r="F318" s="210"/>
      <c r="G318" s="210" t="s">
        <v>294</v>
      </c>
      <c r="H318" s="213">
        <f>SUM(H316:H317)</f>
        <v>3601</v>
      </c>
      <c r="I318" s="209"/>
      <c r="J318" s="212">
        <f>SUM(J316:J317)</f>
        <v>2162935.37</v>
      </c>
      <c r="K318" s="212">
        <f>SUM(K316:K317)</f>
        <v>2267644.4899999998</v>
      </c>
      <c r="L318" s="212">
        <f>SUM(L316:L317)</f>
        <v>4524374.37</v>
      </c>
      <c r="M318" s="212">
        <f>SUM(M316:M317)</f>
        <v>4125300.23</v>
      </c>
      <c r="N318" s="210">
        <v>1</v>
      </c>
      <c r="O318" s="210">
        <v>1</v>
      </c>
      <c r="P318" s="210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5"/>
      <c r="I319" s="70"/>
      <c r="J319" s="206"/>
      <c r="K319" s="207"/>
      <c r="L319" s="208"/>
      <c r="M319" s="208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776</v>
      </c>
      <c r="H320" s="205">
        <v>3953</v>
      </c>
      <c r="I320" s="70">
        <v>3</v>
      </c>
      <c r="J320" s="208">
        <f>อุดรธานี!F207</f>
        <v>2077125.13</v>
      </c>
      <c r="K320" s="207">
        <f>อุดรธานี!AQ207</f>
        <v>2050203.9100000001</v>
      </c>
      <c r="L320" s="207">
        <f>อุดรธานี!AR207</f>
        <v>3582079.79</v>
      </c>
      <c r="M320" s="207">
        <f>อุดรธานี!AS207</f>
        <v>3345978.67</v>
      </c>
      <c r="N320" s="3"/>
      <c r="O320" s="3"/>
      <c r="P320" s="3"/>
      <c r="Q320" s="77">
        <f t="shared" si="13"/>
        <v>236101.12000000011</v>
      </c>
      <c r="R320" s="78">
        <f t="shared" si="14"/>
        <v>906.16741462180619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777</v>
      </c>
      <c r="H321" s="205">
        <v>3395</v>
      </c>
      <c r="I321" s="70">
        <v>3</v>
      </c>
      <c r="J321" s="208">
        <f>อุดรธานี!F208</f>
        <v>2056243.76</v>
      </c>
      <c r="K321" s="207">
        <f>อุดรธานี!AQ208</f>
        <v>2233550.46</v>
      </c>
      <c r="L321" s="207">
        <f>อุดรธานี!AR208</f>
        <v>3217020.34</v>
      </c>
      <c r="M321" s="207">
        <f>อุดรธานี!AS208</f>
        <v>3261247.02</v>
      </c>
      <c r="N321" s="3"/>
      <c r="O321" s="3"/>
      <c r="P321" s="3"/>
      <c r="Q321" s="77">
        <f t="shared" si="13"/>
        <v>-44226.680000000168</v>
      </c>
      <c r="R321" s="78">
        <f t="shared" si="14"/>
        <v>947.57594698085416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5">
        <v>2697</v>
      </c>
      <c r="I322" s="70">
        <v>2</v>
      </c>
      <c r="J322" s="208">
        <f>อุดรธานี!F209</f>
        <v>1503207.18</v>
      </c>
      <c r="K322" s="207">
        <f>อุดรธานี!AQ209</f>
        <v>2025563.68</v>
      </c>
      <c r="L322" s="207">
        <f>อุดรธานี!AR209</f>
        <v>3599939.73</v>
      </c>
      <c r="M322" s="207">
        <f>อุดรธานี!AS209</f>
        <v>3103308.2699999996</v>
      </c>
      <c r="N322" s="3"/>
      <c r="O322" s="3"/>
      <c r="P322" s="3"/>
      <c r="Q322" s="77">
        <f t="shared" si="13"/>
        <v>496631.46000000043</v>
      </c>
      <c r="R322" s="78">
        <f t="shared" si="14"/>
        <v>1334.7941156840934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5">
        <v>5919</v>
      </c>
      <c r="I323" s="70">
        <v>4</v>
      </c>
      <c r="J323" s="208">
        <f>อุดรธานี!F210</f>
        <v>2975606.49</v>
      </c>
      <c r="K323" s="207">
        <f>อุดรธานี!AQ210</f>
        <v>3053110.45</v>
      </c>
      <c r="L323" s="207">
        <f>อุดรธานี!AR210</f>
        <v>4775811.6899999995</v>
      </c>
      <c r="M323" s="207">
        <f>อุดรธานี!AS210</f>
        <v>4257361.43</v>
      </c>
      <c r="N323" s="3"/>
      <c r="O323" s="3"/>
      <c r="P323" s="3"/>
      <c r="Q323" s="77">
        <f t="shared" si="13"/>
        <v>518450.25999999978</v>
      </c>
      <c r="R323" s="78">
        <f t="shared" si="14"/>
        <v>806.86124176381134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5">
        <v>1598</v>
      </c>
      <c r="I324" s="70">
        <v>2</v>
      </c>
      <c r="J324" s="208">
        <f>อุดรธานี!F211</f>
        <v>981307.68</v>
      </c>
      <c r="K324" s="207">
        <f>อุดรธานี!AQ211</f>
        <v>1035605.8400000001</v>
      </c>
      <c r="L324" s="207">
        <f>อุดรธานี!AR211</f>
        <v>2336161.1799999997</v>
      </c>
      <c r="M324" s="207">
        <f>อุดรธานี!AS211</f>
        <v>2348987.67</v>
      </c>
      <c r="N324" s="3"/>
      <c r="O324" s="3"/>
      <c r="P324" s="3"/>
      <c r="Q324" s="77">
        <f t="shared" si="13"/>
        <v>-12826.490000000224</v>
      </c>
      <c r="R324" s="78">
        <f t="shared" si="14"/>
        <v>1461.9281476846056</v>
      </c>
    </row>
    <row r="325" spans="1:18" ht="24.6" customHeight="1" x14ac:dyDescent="0.7">
      <c r="A325" s="209">
        <v>20</v>
      </c>
      <c r="B325" s="210" t="s">
        <v>44</v>
      </c>
      <c r="C325" s="210"/>
      <c r="D325" s="210"/>
      <c r="E325" s="210" t="s">
        <v>56</v>
      </c>
      <c r="F325" s="210"/>
      <c r="G325" s="210" t="s">
        <v>297</v>
      </c>
      <c r="H325" s="213">
        <f>SUM(H319:H324)</f>
        <v>17562</v>
      </c>
      <c r="I325" s="209"/>
      <c r="J325" s="212">
        <f>SUM(J319:J324)</f>
        <v>9593490.2399999984</v>
      </c>
      <c r="K325" s="228">
        <f>SUM(K319:K324)</f>
        <v>10398034.34</v>
      </c>
      <c r="L325" s="212">
        <f>SUM(L319:L324)</f>
        <v>17511012.729999997</v>
      </c>
      <c r="M325" s="212">
        <f>SUM(M319:M324)</f>
        <v>16316883.059999999</v>
      </c>
      <c r="N325" s="210">
        <v>5</v>
      </c>
      <c r="O325" s="210">
        <v>5</v>
      </c>
      <c r="P325" s="210">
        <f>N325-O325</f>
        <v>0</v>
      </c>
      <c r="Q325" s="77">
        <f t="shared" si="13"/>
        <v>1194129.6699999981</v>
      </c>
      <c r="R325" s="78">
        <f>L325/H325</f>
        <v>997.09672759366799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5"/>
      <c r="I326" s="70"/>
      <c r="J326" s="206"/>
      <c r="K326" s="207"/>
      <c r="L326" s="208"/>
      <c r="M326" s="208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781</v>
      </c>
      <c r="H327" s="205">
        <v>6116</v>
      </c>
      <c r="I327" s="70">
        <v>5</v>
      </c>
      <c r="J327" s="208">
        <f>อุดรธานี!F212</f>
        <v>877116.8</v>
      </c>
      <c r="K327" s="207">
        <f>อุดรธานี!AQ212</f>
        <v>834661.99</v>
      </c>
      <c r="L327" s="207">
        <f>อุดรธานี!AR212</f>
        <v>4570283.78</v>
      </c>
      <c r="M327" s="207">
        <f>อุดรธานี!AS212</f>
        <v>4471364.6399999997</v>
      </c>
      <c r="N327" s="3"/>
      <c r="O327" s="3"/>
      <c r="P327" s="3"/>
      <c r="Q327" s="77">
        <f t="shared" si="13"/>
        <v>98919.140000000596</v>
      </c>
      <c r="R327" s="78">
        <f t="shared" si="14"/>
        <v>747.26680510137351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782</v>
      </c>
      <c r="H328" s="205">
        <v>2482</v>
      </c>
      <c r="I328" s="70">
        <v>2</v>
      </c>
      <c r="J328" s="208">
        <f>อุดรธานี!F213</f>
        <v>1700206.8</v>
      </c>
      <c r="K328" s="207">
        <f>อุดรธานี!AQ213</f>
        <v>1821836.25</v>
      </c>
      <c r="L328" s="207">
        <f>อุดรธานี!AR213</f>
        <v>3977163.55</v>
      </c>
      <c r="M328" s="207">
        <f>อุดรธานี!AS213</f>
        <v>4312815.99</v>
      </c>
      <c r="N328" s="3"/>
      <c r="O328" s="3"/>
      <c r="P328" s="3"/>
      <c r="Q328" s="77">
        <f t="shared" si="13"/>
        <v>-335652.44000000041</v>
      </c>
      <c r="R328" s="78">
        <f t="shared" si="14"/>
        <v>1602.4027195809831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5">
        <v>2658</v>
      </c>
      <c r="I329" s="70">
        <v>2</v>
      </c>
      <c r="J329" s="208">
        <f>อุดรธานี!F214</f>
        <v>727170.55</v>
      </c>
      <c r="K329" s="207">
        <f>อุดรธานี!AQ214</f>
        <v>982385.86</v>
      </c>
      <c r="L329" s="207">
        <f>อุดรธานี!AR214</f>
        <v>4178018.75</v>
      </c>
      <c r="M329" s="207">
        <f>อุดรธานี!AS214</f>
        <v>3990038.29</v>
      </c>
      <c r="N329" s="3"/>
      <c r="O329" s="3"/>
      <c r="P329" s="3"/>
      <c r="Q329" s="77">
        <f t="shared" si="13"/>
        <v>187980.45999999996</v>
      </c>
      <c r="R329" s="78">
        <f t="shared" si="14"/>
        <v>1571.8655944319037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5">
        <v>7912</v>
      </c>
      <c r="I330" s="70">
        <v>5</v>
      </c>
      <c r="J330" s="208">
        <f>อุดรธานี!F215</f>
        <v>1858508.77</v>
      </c>
      <c r="K330" s="207">
        <f>อุดรธานี!AQ215</f>
        <v>1852591.9</v>
      </c>
      <c r="L330" s="207">
        <f>อุดรธานี!AR215</f>
        <v>7772197.4900000002</v>
      </c>
      <c r="M330" s="207">
        <f>อุดรธานี!AS215</f>
        <v>7849173.5899999999</v>
      </c>
      <c r="N330" s="3"/>
      <c r="O330" s="3"/>
      <c r="P330" s="3"/>
      <c r="Q330" s="77">
        <f t="shared" si="13"/>
        <v>-76976.099999999627</v>
      </c>
      <c r="R330" s="78">
        <f t="shared" si="14"/>
        <v>982.33031976744189</v>
      </c>
    </row>
    <row r="331" spans="1:18" ht="24.6" customHeight="1" x14ac:dyDescent="0.7">
      <c r="A331" s="209">
        <v>21</v>
      </c>
      <c r="B331" s="210" t="s">
        <v>44</v>
      </c>
      <c r="C331" s="210"/>
      <c r="D331" s="210"/>
      <c r="E331" s="210" t="s">
        <v>56</v>
      </c>
      <c r="F331" s="210"/>
      <c r="G331" s="210" t="s">
        <v>301</v>
      </c>
      <c r="H331" s="213">
        <f>SUM(H326:H330)</f>
        <v>19168</v>
      </c>
      <c r="I331" s="209"/>
      <c r="J331" s="212">
        <f>SUM(J326:J330)</f>
        <v>5163002.92</v>
      </c>
      <c r="K331" s="212">
        <f>SUM(K326:K330)</f>
        <v>5491476</v>
      </c>
      <c r="L331" s="212">
        <f>SUM(L326:L330)</f>
        <v>20497663.57</v>
      </c>
      <c r="M331" s="212">
        <f>SUM(M326:M330)</f>
        <v>20623392.509999998</v>
      </c>
      <c r="N331" s="210">
        <v>4</v>
      </c>
      <c r="O331" s="210">
        <v>4</v>
      </c>
      <c r="P331" s="210">
        <f>N331-O331</f>
        <v>0</v>
      </c>
      <c r="Q331" s="77">
        <f t="shared" si="13"/>
        <v>-125728.93999999762</v>
      </c>
      <c r="R331" s="78">
        <f t="shared" si="14"/>
        <v>1069.3689258138565</v>
      </c>
    </row>
    <row r="332" spans="1:18" ht="24" customHeight="1" thickBot="1" x14ac:dyDescent="0.75">
      <c r="A332" s="8"/>
      <c r="B332" s="216" t="s">
        <v>44</v>
      </c>
      <c r="C332" s="216" t="s">
        <v>44</v>
      </c>
      <c r="D332" s="216" t="s">
        <v>44</v>
      </c>
      <c r="E332" s="216" t="s">
        <v>44</v>
      </c>
      <c r="F332" s="216"/>
      <c r="G332" s="216" t="s">
        <v>302</v>
      </c>
      <c r="H332" s="217">
        <f>H110+H123+H136+H154+H165+H181+H189+H195+H209+H221+H238+H260+H271+H285+H292+H298+H309+H315+H318+H325+H331</f>
        <v>995828</v>
      </c>
      <c r="I332" s="8"/>
      <c r="J332" s="218">
        <f t="shared" ref="J332:O332" si="15">J110+J123+J136+J154+J165+J181+J189+J195+J209+J221+J238+J260+J271+J285+J292+J298+J309+J315+J318+J325+J331</f>
        <v>212290426.84999999</v>
      </c>
      <c r="K332" s="219">
        <f t="shared" si="15"/>
        <v>291234451.31999999</v>
      </c>
      <c r="L332" s="218">
        <f t="shared" si="15"/>
        <v>908687001.21999991</v>
      </c>
      <c r="M332" s="218">
        <f t="shared" si="15"/>
        <v>934055562.67000008</v>
      </c>
      <c r="N332" s="216">
        <f t="shared" si="15"/>
        <v>208</v>
      </c>
      <c r="O332" s="216">
        <f t="shared" si="15"/>
        <v>208</v>
      </c>
      <c r="P332" s="216">
        <f>N332-O332</f>
        <v>0</v>
      </c>
      <c r="Q332" s="77">
        <f t="shared" si="13"/>
        <v>-25368561.450000167</v>
      </c>
      <c r="R332" s="78">
        <f t="shared" si="14"/>
        <v>912.49392587876616</v>
      </c>
    </row>
    <row r="333" spans="1:18" ht="24" customHeight="1" thickTop="1" thickBot="1" x14ac:dyDescent="0.75">
      <c r="A333" s="220"/>
      <c r="B333" s="221"/>
      <c r="C333" s="221"/>
      <c r="D333" s="221"/>
      <c r="E333" s="319" t="s">
        <v>303</v>
      </c>
      <c r="F333" s="320"/>
      <c r="G333" s="321"/>
      <c r="H333" s="222"/>
      <c r="I333" s="220"/>
      <c r="J333" s="257">
        <f>J332/O332</f>
        <v>1020627.0521634615</v>
      </c>
      <c r="K333" s="258">
        <f>K332/O332</f>
        <v>1400165.6313461538</v>
      </c>
      <c r="L333" s="257">
        <f>L332/O332</f>
        <v>4368687.5058653839</v>
      </c>
      <c r="M333" s="257">
        <f>M332/O332</f>
        <v>4490651.7436057692</v>
      </c>
      <c r="N333" s="221"/>
      <c r="O333" s="221"/>
      <c r="P333" s="221"/>
      <c r="Q333" s="77">
        <f t="shared" si="13"/>
        <v>-121964.23774038535</v>
      </c>
    </row>
    <row r="334" spans="1:18" ht="25.2" customHeight="1" thickTop="1" x14ac:dyDescent="0.7">
      <c r="A334" s="223">
        <v>1</v>
      </c>
      <c r="B334" s="224" t="s">
        <v>40</v>
      </c>
      <c r="C334" s="224" t="s">
        <v>304</v>
      </c>
      <c r="D334" s="224" t="s">
        <v>305</v>
      </c>
      <c r="E334" s="224" t="s">
        <v>306</v>
      </c>
      <c r="F334" s="224" t="s">
        <v>138</v>
      </c>
      <c r="G334" s="224" t="s">
        <v>307</v>
      </c>
      <c r="H334" s="225"/>
      <c r="I334" s="223"/>
      <c r="J334" s="226"/>
      <c r="K334" s="227"/>
      <c r="L334" s="237"/>
      <c r="M334" s="237"/>
      <c r="N334" s="224"/>
      <c r="O334" s="224"/>
      <c r="P334" s="224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482</v>
      </c>
      <c r="H335" s="205">
        <v>6960</v>
      </c>
      <c r="I335" s="70">
        <v>5</v>
      </c>
      <c r="J335" s="206">
        <f>SUM('เลย '!F4)</f>
        <v>4119152.82</v>
      </c>
      <c r="K335" s="207">
        <f>'เลย '!AI4</f>
        <v>4069730.72</v>
      </c>
      <c r="L335" s="207">
        <f>'เลย '!AJ4</f>
        <v>5668375.4800000004</v>
      </c>
      <c r="M335" s="207">
        <f>'เลย '!AK4</f>
        <v>6260442.2500000009</v>
      </c>
      <c r="N335" s="3"/>
      <c r="O335" s="3"/>
      <c r="P335" s="3"/>
      <c r="Q335" s="77">
        <f t="shared" si="13"/>
        <v>-592066.77000000048</v>
      </c>
      <c r="R335" s="78">
        <f t="shared" si="14"/>
        <v>814.42176436781619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483</v>
      </c>
      <c r="H336" s="205">
        <v>2157</v>
      </c>
      <c r="I336" s="70">
        <v>2</v>
      </c>
      <c r="J336" s="206">
        <f>SUM('เลย '!F5)</f>
        <v>164229.97</v>
      </c>
      <c r="K336" s="207">
        <f>'เลย '!AI5</f>
        <v>425560.82999999996</v>
      </c>
      <c r="L336" s="207">
        <f>'เลย '!AJ5</f>
        <v>2435112.59</v>
      </c>
      <c r="M336" s="207">
        <f>'เลย '!AK5</f>
        <v>2523938.62</v>
      </c>
      <c r="N336" s="3"/>
      <c r="O336" s="3"/>
      <c r="P336" s="3"/>
      <c r="Q336" s="77">
        <f t="shared" si="13"/>
        <v>-88826.030000000261</v>
      </c>
      <c r="R336" s="78">
        <f t="shared" si="14"/>
        <v>1128.9349049605933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484</v>
      </c>
      <c r="H337" s="205">
        <v>6575</v>
      </c>
      <c r="I337" s="70">
        <v>5</v>
      </c>
      <c r="J337" s="206">
        <f>SUM('เลย '!F6)</f>
        <v>1660547.05</v>
      </c>
      <c r="K337" s="207">
        <f>'เลย '!AI6</f>
        <v>1771403.31</v>
      </c>
      <c r="L337" s="207">
        <f>'เลย '!AJ6</f>
        <v>6278049.9199999999</v>
      </c>
      <c r="M337" s="207">
        <f>'เลย '!AK6</f>
        <v>7339497.4899999993</v>
      </c>
      <c r="N337" s="3"/>
      <c r="O337" s="3"/>
      <c r="P337" s="3"/>
      <c r="Q337" s="77">
        <f t="shared" si="13"/>
        <v>-1061447.5699999994</v>
      </c>
      <c r="R337" s="78">
        <f t="shared" si="14"/>
        <v>954.83648973384027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485</v>
      </c>
      <c r="H338" s="205">
        <v>3382</v>
      </c>
      <c r="I338" s="70">
        <v>3</v>
      </c>
      <c r="J338" s="206">
        <f>SUM('เลย '!F7)</f>
        <v>644965.43999999994</v>
      </c>
      <c r="K338" s="207">
        <f>'เลย '!AI7</f>
        <v>737008.86</v>
      </c>
      <c r="L338" s="207">
        <f>'เลย '!AJ7</f>
        <v>4725815.6399999997</v>
      </c>
      <c r="M338" s="207">
        <f>'เลย '!AK7</f>
        <v>4670984.96</v>
      </c>
      <c r="N338" s="3"/>
      <c r="O338" s="3"/>
      <c r="P338" s="3"/>
      <c r="Q338" s="77">
        <f t="shared" si="13"/>
        <v>54830.679999999702</v>
      </c>
      <c r="R338" s="78">
        <f t="shared" si="14"/>
        <v>1397.3434772324067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486</v>
      </c>
      <c r="H339" s="205">
        <v>3200</v>
      </c>
      <c r="I339" s="70">
        <v>3</v>
      </c>
      <c r="J339" s="206">
        <f>SUM('เลย '!F8)</f>
        <v>1241489.33</v>
      </c>
      <c r="K339" s="207">
        <f>'เลย '!AI8</f>
        <v>1921971.8699999996</v>
      </c>
      <c r="L339" s="207">
        <f>'เลย '!AJ8</f>
        <v>3824062.1900000004</v>
      </c>
      <c r="M339" s="207">
        <f>'เลย '!AK8</f>
        <v>3177088.5</v>
      </c>
      <c r="N339" s="3"/>
      <c r="O339" s="3"/>
      <c r="P339" s="3"/>
      <c r="Q339" s="77">
        <f t="shared" si="13"/>
        <v>646973.69000000041</v>
      </c>
      <c r="R339" s="78">
        <f t="shared" si="14"/>
        <v>1195.0194343750002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487</v>
      </c>
      <c r="H340" s="205">
        <v>1812</v>
      </c>
      <c r="I340" s="70">
        <v>2</v>
      </c>
      <c r="J340" s="206">
        <f>SUM('เลย '!F9)</f>
        <v>961878.3</v>
      </c>
      <c r="K340" s="207">
        <f>'เลย '!AI9</f>
        <v>584652.74</v>
      </c>
      <c r="L340" s="207">
        <f>'เลย '!AJ9</f>
        <v>1907264.15</v>
      </c>
      <c r="M340" s="207">
        <f>'เลย '!AK9</f>
        <v>2013924.26</v>
      </c>
      <c r="N340" s="3"/>
      <c r="O340" s="3"/>
      <c r="P340" s="3"/>
      <c r="Q340" s="77">
        <f t="shared" si="13"/>
        <v>-106660.1100000001</v>
      </c>
      <c r="R340" s="78">
        <f t="shared" si="14"/>
        <v>1052.5740342163356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488</v>
      </c>
      <c r="H341" s="205">
        <v>5164</v>
      </c>
      <c r="I341" s="70">
        <v>4</v>
      </c>
      <c r="J341" s="206">
        <f>SUM('เลย '!F10)</f>
        <v>1293428.32</v>
      </c>
      <c r="K341" s="207">
        <f>'เลย '!AI10</f>
        <v>1248394.8</v>
      </c>
      <c r="L341" s="207">
        <f>'เลย '!AJ10</f>
        <v>3711712.87</v>
      </c>
      <c r="M341" s="207">
        <f>'เลย '!AK10</f>
        <v>4145533.48</v>
      </c>
      <c r="N341" s="3"/>
      <c r="O341" s="3"/>
      <c r="P341" s="3"/>
      <c r="Q341" s="77">
        <f t="shared" si="13"/>
        <v>-433820.60999999987</v>
      </c>
      <c r="R341" s="78">
        <f t="shared" si="14"/>
        <v>718.76701587916341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489</v>
      </c>
      <c r="H342" s="205">
        <v>3157</v>
      </c>
      <c r="I342" s="70">
        <v>3</v>
      </c>
      <c r="J342" s="206">
        <f>SUM('เลย '!F11)</f>
        <v>414453.08</v>
      </c>
      <c r="K342" s="207">
        <f>'เลย '!AI11</f>
        <v>414756.45</v>
      </c>
      <c r="L342" s="207">
        <f>'เลย '!AJ11</f>
        <v>6210130.1799999997</v>
      </c>
      <c r="M342" s="207">
        <f>'เลย '!AK11</f>
        <v>3947207.54</v>
      </c>
      <c r="N342" s="3"/>
      <c r="O342" s="3"/>
      <c r="P342" s="3"/>
      <c r="Q342" s="77">
        <f t="shared" si="13"/>
        <v>2262922.6399999997</v>
      </c>
      <c r="R342" s="78">
        <f t="shared" si="14"/>
        <v>1967.0985682610071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490</v>
      </c>
      <c r="H343" s="205">
        <v>5175</v>
      </c>
      <c r="I343" s="70">
        <v>4</v>
      </c>
      <c r="J343" s="206">
        <f>SUM('เลย '!F12)</f>
        <v>551772.48</v>
      </c>
      <c r="K343" s="207">
        <f>'เลย '!AI12</f>
        <v>1294768.6499999999</v>
      </c>
      <c r="L343" s="207">
        <f>'เลย '!AJ12</f>
        <v>4574191.28</v>
      </c>
      <c r="M343" s="207">
        <f>'เลย '!AK12</f>
        <v>4095821.6399999997</v>
      </c>
      <c r="N343" s="3"/>
      <c r="O343" s="3"/>
      <c r="P343" s="3"/>
      <c r="Q343" s="77">
        <f t="shared" si="13"/>
        <v>478369.6400000006</v>
      </c>
      <c r="R343" s="78">
        <f t="shared" si="14"/>
        <v>883.90169661835751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491</v>
      </c>
      <c r="H344" s="205">
        <v>5508</v>
      </c>
      <c r="I344" s="70">
        <v>4</v>
      </c>
      <c r="J344" s="206">
        <f>SUM('เลย '!F13)</f>
        <v>632974.47</v>
      </c>
      <c r="K344" s="207">
        <f>'เลย '!AI13</f>
        <v>659102.93999999994</v>
      </c>
      <c r="L344" s="207">
        <f>'เลย '!AJ13</f>
        <v>3796285.4699999997</v>
      </c>
      <c r="M344" s="207">
        <f>'เลย '!AK13</f>
        <v>4328203.42</v>
      </c>
      <c r="N344" s="3"/>
      <c r="O344" s="3"/>
      <c r="P344" s="3"/>
      <c r="Q344" s="77">
        <f t="shared" si="13"/>
        <v>-531917.95000000019</v>
      </c>
      <c r="R344" s="78">
        <f t="shared" si="14"/>
        <v>689.23120370370361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492</v>
      </c>
      <c r="H345" s="205">
        <v>2190</v>
      </c>
      <c r="I345" s="70">
        <v>2</v>
      </c>
      <c r="J345" s="206">
        <f>SUM('เลย '!F14)</f>
        <v>780129.71</v>
      </c>
      <c r="K345" s="207">
        <f>'เลย '!AI14</f>
        <v>895276.25</v>
      </c>
      <c r="L345" s="207">
        <f>'เลย '!AJ14</f>
        <v>3682684.01</v>
      </c>
      <c r="M345" s="207">
        <f>'เลย '!AK14</f>
        <v>3395005.94</v>
      </c>
      <c r="N345" s="3"/>
      <c r="O345" s="3"/>
      <c r="P345" s="3"/>
      <c r="Q345" s="77">
        <f t="shared" si="13"/>
        <v>287678.06999999983</v>
      </c>
      <c r="R345" s="78">
        <f t="shared" si="14"/>
        <v>1681.5908721461187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493</v>
      </c>
      <c r="H346" s="205">
        <v>2432</v>
      </c>
      <c r="I346" s="70">
        <v>2</v>
      </c>
      <c r="J346" s="206">
        <f>SUM('เลย '!F15)</f>
        <v>399265.92</v>
      </c>
      <c r="K346" s="207">
        <f>'เลย '!AI15</f>
        <v>444095.07000000007</v>
      </c>
      <c r="L346" s="207">
        <f>'เลย '!AJ15</f>
        <v>1601723.51</v>
      </c>
      <c r="M346" s="207">
        <f>'เลย '!AK15</f>
        <v>1933039.43</v>
      </c>
      <c r="N346" s="3"/>
      <c r="O346" s="3"/>
      <c r="P346" s="3"/>
      <c r="Q346" s="77">
        <f t="shared" si="13"/>
        <v>-331315.91999999993</v>
      </c>
      <c r="R346" s="78">
        <f t="shared" si="14"/>
        <v>658.60341694078943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494</v>
      </c>
      <c r="H347" s="205">
        <v>2840</v>
      </c>
      <c r="I347" s="70">
        <v>2</v>
      </c>
      <c r="J347" s="206">
        <f>SUM('เลย '!F16)</f>
        <v>885264.53</v>
      </c>
      <c r="K347" s="207">
        <f>'เลย '!AI16</f>
        <v>865774.17</v>
      </c>
      <c r="L347" s="207">
        <f>'เลย '!AJ16</f>
        <v>1987580.3900000001</v>
      </c>
      <c r="M347" s="207">
        <f>'เลย '!AK16</f>
        <v>2380210.31</v>
      </c>
      <c r="N347" s="3"/>
      <c r="O347" s="3"/>
      <c r="P347" s="3"/>
      <c r="Q347" s="77">
        <f t="shared" si="13"/>
        <v>-392629.91999999993</v>
      </c>
      <c r="R347" s="78">
        <f t="shared" si="14"/>
        <v>699.85225000000003</v>
      </c>
    </row>
    <row r="348" spans="1:18" ht="24.6" customHeight="1" x14ac:dyDescent="0.7">
      <c r="A348" s="209">
        <v>1</v>
      </c>
      <c r="B348" s="210" t="s">
        <v>40</v>
      </c>
      <c r="C348" s="210"/>
      <c r="D348" s="210"/>
      <c r="E348" s="210" t="s">
        <v>56</v>
      </c>
      <c r="F348" s="210"/>
      <c r="G348" s="210" t="s">
        <v>308</v>
      </c>
      <c r="H348" s="213">
        <f>SUM(H334:H347)</f>
        <v>50552</v>
      </c>
      <c r="I348" s="209"/>
      <c r="J348" s="212">
        <f>SUM(J334:J347)</f>
        <v>13749551.420000002</v>
      </c>
      <c r="K348" s="212">
        <f>SUM(K334:K347)</f>
        <v>15332496.66</v>
      </c>
      <c r="L348" s="212">
        <f>SUM(L334:L347)</f>
        <v>50402987.679999992</v>
      </c>
      <c r="M348" s="212">
        <f>SUM(M334:M347)</f>
        <v>50210897.840000004</v>
      </c>
      <c r="N348" s="210">
        <v>13</v>
      </c>
      <c r="O348" s="210">
        <v>13</v>
      </c>
      <c r="P348" s="210">
        <f>N348-O348</f>
        <v>0</v>
      </c>
      <c r="Q348" s="77">
        <f t="shared" ref="Q348:Q400" si="16">L348-M348</f>
        <v>192089.83999998868</v>
      </c>
      <c r="R348" s="78">
        <f>L348/H348</f>
        <v>997.05229624940637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4"/>
      <c r="I349" s="189"/>
      <c r="J349" s="208"/>
      <c r="K349" s="208"/>
      <c r="L349" s="208"/>
      <c r="M349" s="208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495</v>
      </c>
      <c r="H350" s="205">
        <v>1745</v>
      </c>
      <c r="I350" s="70">
        <v>2</v>
      </c>
      <c r="J350" s="206">
        <f>'เลย '!F17</f>
        <v>439637.34</v>
      </c>
      <c r="K350" s="207">
        <f>'เลย '!AI17</f>
        <v>532062.63</v>
      </c>
      <c r="L350" s="207">
        <f>'เลย '!AJ17</f>
        <v>2342223.64</v>
      </c>
      <c r="M350" s="207">
        <f>'เลย '!AK17</f>
        <v>2352528.31</v>
      </c>
      <c r="N350" s="3"/>
      <c r="O350" s="3"/>
      <c r="P350" s="3"/>
      <c r="Q350" s="77">
        <f t="shared" si="16"/>
        <v>-10304.669999999925</v>
      </c>
      <c r="R350" s="78">
        <f t="shared" ref="R350:R400" si="17">L350/H350</f>
        <v>1342.2485042979943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496</v>
      </c>
      <c r="H351" s="205">
        <v>1240</v>
      </c>
      <c r="I351" s="70">
        <v>1</v>
      </c>
      <c r="J351" s="206">
        <f>'เลย '!F18</f>
        <v>137000.17000000001</v>
      </c>
      <c r="K351" s="207">
        <f>'เลย '!AI18</f>
        <v>122446.85000000003</v>
      </c>
      <c r="L351" s="207">
        <f>'เลย '!AJ18</f>
        <v>1300964.29</v>
      </c>
      <c r="M351" s="207">
        <f>'เลย '!AK18</f>
        <v>1398052.23</v>
      </c>
      <c r="N351" s="3"/>
      <c r="O351" s="3"/>
      <c r="P351" s="3"/>
      <c r="Q351" s="77">
        <f t="shared" si="16"/>
        <v>-97087.939999999944</v>
      </c>
      <c r="R351" s="78">
        <f t="shared" si="17"/>
        <v>1049.1647500000001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497</v>
      </c>
      <c r="H352" s="205">
        <v>2421</v>
      </c>
      <c r="I352" s="70">
        <v>2</v>
      </c>
      <c r="J352" s="206">
        <f>'เลย '!F19</f>
        <v>1678016.05</v>
      </c>
      <c r="K352" s="207">
        <f>'เลย '!AI19</f>
        <v>1687963.08</v>
      </c>
      <c r="L352" s="207">
        <f>'เลย '!AJ19</f>
        <v>3084707.3600000003</v>
      </c>
      <c r="M352" s="207">
        <f>'เลย '!AK19</f>
        <v>2367278.4500000002</v>
      </c>
      <c r="N352" s="3"/>
      <c r="O352" s="3"/>
      <c r="P352" s="3"/>
      <c r="Q352" s="77">
        <f t="shared" si="16"/>
        <v>717428.91000000015</v>
      </c>
      <c r="R352" s="78">
        <f t="shared" si="17"/>
        <v>1274.1459562164396</v>
      </c>
    </row>
    <row r="353" spans="1:18" ht="24.6" customHeight="1" x14ac:dyDescent="0.7">
      <c r="A353" s="209">
        <v>2</v>
      </c>
      <c r="B353" s="210" t="s">
        <v>40</v>
      </c>
      <c r="C353" s="210"/>
      <c r="D353" s="210"/>
      <c r="E353" s="210" t="s">
        <v>56</v>
      </c>
      <c r="F353" s="210"/>
      <c r="G353" s="210" t="s">
        <v>312</v>
      </c>
      <c r="H353" s="213">
        <f>SUM(H350:H352)</f>
        <v>5406</v>
      </c>
      <c r="I353" s="209"/>
      <c r="J353" s="212">
        <f>SUM(J350:J352)</f>
        <v>2254653.56</v>
      </c>
      <c r="K353" s="212">
        <f>SUM(K350:K352)</f>
        <v>2342472.56</v>
      </c>
      <c r="L353" s="212">
        <f>SUM(L350:L352)</f>
        <v>6727895.290000001</v>
      </c>
      <c r="M353" s="212">
        <f>SUM(M350:M352)</f>
        <v>6117858.9900000002</v>
      </c>
      <c r="N353" s="210">
        <v>3</v>
      </c>
      <c r="O353" s="210">
        <v>3</v>
      </c>
      <c r="P353" s="210">
        <f>N353-O353</f>
        <v>0</v>
      </c>
      <c r="Q353" s="77">
        <f t="shared" si="16"/>
        <v>610036.30000000075</v>
      </c>
      <c r="R353" s="78">
        <f>L353/H353</f>
        <v>1244.5237310395858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5"/>
      <c r="I354" s="70"/>
      <c r="J354" s="206"/>
      <c r="K354" s="207"/>
      <c r="L354" s="208"/>
      <c r="M354" s="208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498</v>
      </c>
      <c r="H355" s="205">
        <v>4591</v>
      </c>
      <c r="I355" s="70">
        <v>4</v>
      </c>
      <c r="J355" s="206">
        <f>'เลย '!F20</f>
        <v>1982858.29</v>
      </c>
      <c r="K355" s="207">
        <f>'เลย '!AI20</f>
        <v>1962965.61</v>
      </c>
      <c r="L355" s="207">
        <f>'เลย '!AJ20</f>
        <v>4046333.59</v>
      </c>
      <c r="M355" s="207">
        <f>'เลย '!AK20</f>
        <v>3748489.83</v>
      </c>
      <c r="N355" s="3"/>
      <c r="O355" s="3"/>
      <c r="P355" s="3"/>
      <c r="Q355" s="77">
        <f t="shared" si="16"/>
        <v>297843.75999999978</v>
      </c>
      <c r="R355" s="78">
        <f t="shared" si="17"/>
        <v>881.36214114571987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499</v>
      </c>
      <c r="H356" s="205">
        <v>2795</v>
      </c>
      <c r="I356" s="70">
        <v>2</v>
      </c>
      <c r="J356" s="206">
        <f>'เลย '!F21</f>
        <v>733450.52</v>
      </c>
      <c r="K356" s="207">
        <f>'เลย '!AI21</f>
        <v>591190</v>
      </c>
      <c r="L356" s="207">
        <f>'เลย '!AJ21</f>
        <v>2532491.63</v>
      </c>
      <c r="M356" s="207">
        <f>'เลย '!AK21</f>
        <v>2435749.86</v>
      </c>
      <c r="N356" s="3"/>
      <c r="O356" s="3"/>
      <c r="P356" s="3"/>
      <c r="Q356" s="77">
        <f t="shared" si="16"/>
        <v>96741.770000000019</v>
      </c>
      <c r="R356" s="78">
        <f t="shared" si="17"/>
        <v>906.07929516994625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500</v>
      </c>
      <c r="H357" s="205">
        <v>3578</v>
      </c>
      <c r="I357" s="70">
        <v>3</v>
      </c>
      <c r="J357" s="206">
        <f>'เลย '!F22</f>
        <v>2390057.96</v>
      </c>
      <c r="K357" s="207">
        <f>'เลย '!AI22</f>
        <v>2422296.21</v>
      </c>
      <c r="L357" s="207">
        <f>'เลย '!AJ22</f>
        <v>3292774.58</v>
      </c>
      <c r="M357" s="207">
        <f>'เลย '!AK22</f>
        <v>3710114.88</v>
      </c>
      <c r="N357" s="3"/>
      <c r="O357" s="3"/>
      <c r="P357" s="3"/>
      <c r="Q357" s="77">
        <f t="shared" si="16"/>
        <v>-417340.29999999981</v>
      </c>
      <c r="R357" s="78">
        <f t="shared" si="17"/>
        <v>920.28356064840693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501</v>
      </c>
      <c r="H358" s="205">
        <v>5176</v>
      </c>
      <c r="I358" s="70">
        <v>4</v>
      </c>
      <c r="J358" s="206">
        <f>'เลย '!F23</f>
        <v>1436020.87</v>
      </c>
      <c r="K358" s="207">
        <f>'เลย '!AI23</f>
        <v>1517030.27</v>
      </c>
      <c r="L358" s="207">
        <f>'เลย '!AJ23</f>
        <v>3869856.6799999997</v>
      </c>
      <c r="M358" s="207">
        <f>'เลย '!AK23</f>
        <v>4057498.1</v>
      </c>
      <c r="N358" s="3"/>
      <c r="O358" s="3"/>
      <c r="P358" s="3"/>
      <c r="Q358" s="77">
        <f t="shared" si="16"/>
        <v>-187641.42000000039</v>
      </c>
      <c r="R358" s="78">
        <f t="shared" si="17"/>
        <v>747.65391808346203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502</v>
      </c>
      <c r="H359" s="205">
        <v>2535</v>
      </c>
      <c r="I359" s="70">
        <v>2</v>
      </c>
      <c r="J359" s="206">
        <f>'เลย '!F24</f>
        <v>381221.16</v>
      </c>
      <c r="K359" s="207">
        <f>'เลย '!AI24</f>
        <v>373688.89999999997</v>
      </c>
      <c r="L359" s="207">
        <f>'เลย '!AJ24</f>
        <v>2498130.23</v>
      </c>
      <c r="M359" s="207">
        <f>'เลย '!AK24</f>
        <v>2579207.52</v>
      </c>
      <c r="N359" s="3"/>
      <c r="O359" s="3"/>
      <c r="P359" s="3"/>
      <c r="Q359" s="77">
        <f t="shared" si="16"/>
        <v>-81077.290000000037</v>
      </c>
      <c r="R359" s="78">
        <f t="shared" si="17"/>
        <v>985.45571203155816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503</v>
      </c>
      <c r="H360" s="205">
        <v>2411</v>
      </c>
      <c r="I360" s="70">
        <v>2</v>
      </c>
      <c r="J360" s="206">
        <f>'เลย '!F25</f>
        <v>676431.15</v>
      </c>
      <c r="K360" s="207">
        <f>'เลย '!AI25</f>
        <v>555716.65</v>
      </c>
      <c r="L360" s="207">
        <f>'เลย '!AJ25</f>
        <v>1840005.49</v>
      </c>
      <c r="M360" s="207">
        <f>'เลย '!AK25</f>
        <v>1861905.87</v>
      </c>
      <c r="N360" s="3"/>
      <c r="O360" s="3"/>
      <c r="P360" s="3"/>
      <c r="Q360" s="77">
        <f t="shared" si="16"/>
        <v>-21900.380000000121</v>
      </c>
      <c r="R360" s="78">
        <f t="shared" si="17"/>
        <v>763.17108668602236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504</v>
      </c>
      <c r="H361" s="205">
        <v>1725</v>
      </c>
      <c r="I361" s="70">
        <v>2</v>
      </c>
      <c r="J361" s="206">
        <f>'เลย '!F26</f>
        <v>889535.52</v>
      </c>
      <c r="K361" s="207">
        <f>'เลย '!AI26</f>
        <v>995773.31</v>
      </c>
      <c r="L361" s="207">
        <f>'เลย '!AJ26</f>
        <v>2995405.01</v>
      </c>
      <c r="M361" s="207">
        <f>'เลย '!AK26</f>
        <v>3048900.12</v>
      </c>
      <c r="N361" s="3"/>
      <c r="O361" s="3"/>
      <c r="P361" s="3"/>
      <c r="Q361" s="77">
        <f t="shared" si="16"/>
        <v>-53495.110000000335</v>
      </c>
      <c r="R361" s="78">
        <f t="shared" si="17"/>
        <v>1736.466672463768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505</v>
      </c>
      <c r="H362" s="205">
        <v>2404</v>
      </c>
      <c r="I362" s="70">
        <v>2</v>
      </c>
      <c r="J362" s="206">
        <f>'เลย '!F27</f>
        <v>1010591.3</v>
      </c>
      <c r="K362" s="207">
        <f>'เลย '!AI27</f>
        <v>1003996.14</v>
      </c>
      <c r="L362" s="207">
        <f>'เลย '!AJ27</f>
        <v>1943398.72</v>
      </c>
      <c r="M362" s="207">
        <f>'เลย '!AK27</f>
        <v>1882885.63</v>
      </c>
      <c r="N362" s="3"/>
      <c r="O362" s="3"/>
      <c r="P362" s="3"/>
      <c r="Q362" s="77">
        <f t="shared" si="16"/>
        <v>60513.090000000084</v>
      </c>
      <c r="R362" s="78">
        <f t="shared" si="17"/>
        <v>808.40212978369379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506</v>
      </c>
      <c r="H363" s="205">
        <v>2019</v>
      </c>
      <c r="I363" s="70">
        <v>2</v>
      </c>
      <c r="J363" s="206">
        <f>'เลย '!F28</f>
        <v>1006351.73</v>
      </c>
      <c r="K363" s="207">
        <f>'เลย '!AI28</f>
        <v>1047257.6799999999</v>
      </c>
      <c r="L363" s="207">
        <f>'เลย '!AJ28</f>
        <v>1579339.22</v>
      </c>
      <c r="M363" s="207">
        <f>'เลย '!AK28</f>
        <v>1517646.34</v>
      </c>
      <c r="N363" s="3"/>
      <c r="O363" s="3"/>
      <c r="P363" s="3"/>
      <c r="Q363" s="77">
        <f t="shared" si="16"/>
        <v>61692.879999999888</v>
      </c>
      <c r="R363" s="78">
        <f t="shared" si="17"/>
        <v>782.2383457157008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507</v>
      </c>
      <c r="H364" s="205">
        <v>2098</v>
      </c>
      <c r="I364" s="70">
        <v>2</v>
      </c>
      <c r="J364" s="206">
        <f>'เลย '!F29</f>
        <v>853738.68</v>
      </c>
      <c r="K364" s="207">
        <f>'เลย '!AI29</f>
        <v>812066.89</v>
      </c>
      <c r="L364" s="207">
        <f>'เลย '!AJ29</f>
        <v>2700371.95</v>
      </c>
      <c r="M364" s="207">
        <f>'เลย '!AK29</f>
        <v>2687707.84</v>
      </c>
      <c r="N364" s="3"/>
      <c r="O364" s="3"/>
      <c r="P364" s="3"/>
      <c r="Q364" s="77">
        <f t="shared" si="16"/>
        <v>12664.110000000335</v>
      </c>
      <c r="R364" s="78">
        <f t="shared" si="17"/>
        <v>1287.1172306959008</v>
      </c>
    </row>
    <row r="365" spans="1:18" ht="24.6" customHeight="1" x14ac:dyDescent="0.7">
      <c r="A365" s="209">
        <v>3</v>
      </c>
      <c r="B365" s="210" t="s">
        <v>40</v>
      </c>
      <c r="C365" s="210"/>
      <c r="D365" s="210"/>
      <c r="E365" s="210" t="s">
        <v>56</v>
      </c>
      <c r="F365" s="210"/>
      <c r="G365" s="210" t="s">
        <v>316</v>
      </c>
      <c r="H365" s="213">
        <f>SUM(H354:H364)</f>
        <v>29332</v>
      </c>
      <c r="I365" s="209"/>
      <c r="J365" s="212">
        <f>SUM(J354:J364)</f>
        <v>11360257.180000002</v>
      </c>
      <c r="K365" s="212">
        <f>SUM(K354:K364)</f>
        <v>11281981.660000002</v>
      </c>
      <c r="L365" s="212">
        <f>SUM(L354:L364)</f>
        <v>27298107.099999998</v>
      </c>
      <c r="M365" s="212">
        <f>SUM(M354:M364)</f>
        <v>27530105.989999998</v>
      </c>
      <c r="N365" s="210">
        <v>10</v>
      </c>
      <c r="O365" s="210">
        <v>10</v>
      </c>
      <c r="P365" s="210">
        <f>N365-O365</f>
        <v>0</v>
      </c>
      <c r="Q365" s="77">
        <f t="shared" si="16"/>
        <v>-231998.8900000006</v>
      </c>
      <c r="R365" s="78">
        <f>L365/H365</f>
        <v>930.6595902086458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5"/>
      <c r="I366" s="70"/>
      <c r="J366" s="206"/>
      <c r="K366" s="207"/>
      <c r="L366" s="208"/>
      <c r="M366" s="208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508</v>
      </c>
      <c r="H367" s="205">
        <v>3715</v>
      </c>
      <c r="I367" s="70">
        <v>3</v>
      </c>
      <c r="J367" s="206">
        <f>'เลย '!F30</f>
        <v>149027.35999999999</v>
      </c>
      <c r="K367" s="207">
        <f>'เลย '!AI30</f>
        <v>379619.76999999996</v>
      </c>
      <c r="L367" s="207">
        <f>'เลย '!AJ30</f>
        <v>3398245.95</v>
      </c>
      <c r="M367" s="207">
        <f>'เลย '!AK30</f>
        <v>3549817.04</v>
      </c>
      <c r="N367" s="3"/>
      <c r="O367" s="3"/>
      <c r="P367" s="3"/>
      <c r="Q367" s="77">
        <f t="shared" si="16"/>
        <v>-151571.08999999985</v>
      </c>
      <c r="R367" s="78">
        <f t="shared" si="17"/>
        <v>914.73646029609699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509</v>
      </c>
      <c r="H368" s="205">
        <v>4921</v>
      </c>
      <c r="I368" s="70">
        <v>4</v>
      </c>
      <c r="J368" s="206">
        <f>'เลย '!F31</f>
        <v>917938.22</v>
      </c>
      <c r="K368" s="207">
        <f>'เลย '!AI31</f>
        <v>1742099.78</v>
      </c>
      <c r="L368" s="207">
        <f>'เลย '!AJ31</f>
        <v>5256474.46</v>
      </c>
      <c r="M368" s="207">
        <f>'เลย '!AK31</f>
        <v>4873846.4100000011</v>
      </c>
      <c r="N368" s="3"/>
      <c r="O368" s="3"/>
      <c r="P368" s="3"/>
      <c r="Q368" s="77">
        <f t="shared" si="16"/>
        <v>382628.04999999888</v>
      </c>
      <c r="R368" s="78">
        <f t="shared" si="17"/>
        <v>1068.1720097541149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510</v>
      </c>
      <c r="H369" s="205">
        <v>1297</v>
      </c>
      <c r="I369" s="70">
        <v>1</v>
      </c>
      <c r="J369" s="206">
        <f>'เลย '!F32</f>
        <v>655081.17000000004</v>
      </c>
      <c r="K369" s="207">
        <f>'เลย '!AI32</f>
        <v>848295.14</v>
      </c>
      <c r="L369" s="207">
        <f>'เลย '!AJ32</f>
        <v>2487170.48</v>
      </c>
      <c r="M369" s="207">
        <f>'เลย '!AK32</f>
        <v>2877927.88</v>
      </c>
      <c r="N369" s="3"/>
      <c r="O369" s="3"/>
      <c r="P369" s="3"/>
      <c r="Q369" s="77">
        <f t="shared" si="16"/>
        <v>-390757.39999999991</v>
      </c>
      <c r="R369" s="78">
        <f t="shared" si="17"/>
        <v>1917.633369313801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511</v>
      </c>
      <c r="H370" s="205">
        <v>4858</v>
      </c>
      <c r="I370" s="70">
        <v>4</v>
      </c>
      <c r="J370" s="206">
        <f>'เลย '!F33</f>
        <v>334561.2</v>
      </c>
      <c r="K370" s="207">
        <f>'เลย '!AI33</f>
        <v>395610.89</v>
      </c>
      <c r="L370" s="207">
        <f>'เลย '!AJ33</f>
        <v>3521613.2299999995</v>
      </c>
      <c r="M370" s="207">
        <f>'เลย '!AK33</f>
        <v>4183435.94</v>
      </c>
      <c r="N370" s="3"/>
      <c r="O370" s="3"/>
      <c r="P370" s="3"/>
      <c r="Q370" s="77">
        <f t="shared" si="16"/>
        <v>-661822.71000000043</v>
      </c>
      <c r="R370" s="78">
        <f t="shared" si="17"/>
        <v>724.91009263071214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512</v>
      </c>
      <c r="H371" s="205">
        <v>3362</v>
      </c>
      <c r="I371" s="70">
        <v>3</v>
      </c>
      <c r="J371" s="206">
        <f>'เลย '!F34</f>
        <v>662447.05000000005</v>
      </c>
      <c r="K371" s="207">
        <f>'เลย '!AI34</f>
        <v>742000.79</v>
      </c>
      <c r="L371" s="207">
        <f>'เลย '!AJ34</f>
        <v>3856971.12</v>
      </c>
      <c r="M371" s="207">
        <f>'เลย '!AK34</f>
        <v>3450686.16</v>
      </c>
      <c r="N371" s="3"/>
      <c r="O371" s="3"/>
      <c r="P371" s="3"/>
      <c r="Q371" s="77">
        <f t="shared" si="16"/>
        <v>406284.95999999996</v>
      </c>
      <c r="R371" s="78">
        <f t="shared" si="17"/>
        <v>1147.2251992861393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513</v>
      </c>
      <c r="H372" s="205">
        <v>2717</v>
      </c>
      <c r="I372" s="70">
        <v>2</v>
      </c>
      <c r="J372" s="206">
        <f>'เลย '!F35</f>
        <v>667905.99</v>
      </c>
      <c r="K372" s="207">
        <f>'เลย '!AI35</f>
        <v>742535.77</v>
      </c>
      <c r="L372" s="207">
        <f>'เลย '!AJ35</f>
        <v>3483611.23</v>
      </c>
      <c r="M372" s="207">
        <f>'เลย '!AK35</f>
        <v>3409516.2000000007</v>
      </c>
      <c r="N372" s="3"/>
      <c r="O372" s="3"/>
      <c r="P372" s="3"/>
      <c r="Q372" s="77">
        <f t="shared" si="16"/>
        <v>74095.029999999329</v>
      </c>
      <c r="R372" s="78">
        <f t="shared" si="17"/>
        <v>1282.1535627530363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514</v>
      </c>
      <c r="H373" s="205">
        <v>1641</v>
      </c>
      <c r="I373" s="70">
        <v>2</v>
      </c>
      <c r="J373" s="206">
        <f>'เลย '!F36</f>
        <v>709316.19</v>
      </c>
      <c r="K373" s="207">
        <f>'เลย '!AI36</f>
        <v>759492</v>
      </c>
      <c r="L373" s="207">
        <f>'เลย '!AJ36</f>
        <v>1704173.87</v>
      </c>
      <c r="M373" s="207">
        <f>'เลย '!AK36</f>
        <v>1728778.61</v>
      </c>
      <c r="N373" s="3"/>
      <c r="O373" s="3"/>
      <c r="P373" s="3"/>
      <c r="Q373" s="77">
        <f t="shared" si="16"/>
        <v>-24604.739999999991</v>
      </c>
      <c r="R373" s="78">
        <f t="shared" si="17"/>
        <v>1038.4971785496648</v>
      </c>
    </row>
    <row r="374" spans="1:18" ht="24.6" customHeight="1" x14ac:dyDescent="0.7">
      <c r="A374" s="209">
        <v>4</v>
      </c>
      <c r="B374" s="210" t="s">
        <v>40</v>
      </c>
      <c r="C374" s="210"/>
      <c r="D374" s="210"/>
      <c r="E374" s="210" t="s">
        <v>56</v>
      </c>
      <c r="F374" s="210"/>
      <c r="G374" s="210" t="s">
        <v>320</v>
      </c>
      <c r="H374" s="213">
        <f>SUM(H366:H373)</f>
        <v>22511</v>
      </c>
      <c r="I374" s="209"/>
      <c r="J374" s="212">
        <f>SUM(J366:J373)</f>
        <v>4096277.18</v>
      </c>
      <c r="K374" s="212">
        <f>SUM(K366:K373)</f>
        <v>5609654.1400000006</v>
      </c>
      <c r="L374" s="212">
        <f>SUM(L366:L373)</f>
        <v>23708260.340000004</v>
      </c>
      <c r="M374" s="212">
        <f>SUM(M366:M373)</f>
        <v>24074008.239999998</v>
      </c>
      <c r="N374" s="210">
        <v>7</v>
      </c>
      <c r="O374" s="210">
        <v>7</v>
      </c>
      <c r="P374" s="210">
        <f>N374-O374</f>
        <v>0</v>
      </c>
      <c r="Q374" s="77">
        <f t="shared" si="16"/>
        <v>-365747.89999999478</v>
      </c>
      <c r="R374" s="78">
        <f>L374/H374</f>
        <v>1053.1855688330152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5"/>
      <c r="I375" s="70"/>
      <c r="J375" s="206"/>
      <c r="K375" s="207"/>
      <c r="L375" s="208"/>
      <c r="M375" s="208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515</v>
      </c>
      <c r="H376" s="205">
        <v>1166</v>
      </c>
      <c r="I376" s="70">
        <v>1</v>
      </c>
      <c r="J376" s="206">
        <f>'เลย '!F37</f>
        <v>776186.22</v>
      </c>
      <c r="K376" s="207">
        <f>'เลย '!AI37</f>
        <v>851823.54999999993</v>
      </c>
      <c r="L376" s="207">
        <f>'เลย '!AJ37</f>
        <v>954996.80999999994</v>
      </c>
      <c r="M376" s="207">
        <f>'เลย '!AK37</f>
        <v>1100080.96</v>
      </c>
      <c r="N376" s="3"/>
      <c r="O376" s="3"/>
      <c r="P376" s="3"/>
      <c r="Q376" s="77">
        <f t="shared" si="16"/>
        <v>-145084.15000000002</v>
      </c>
      <c r="R376" s="78">
        <f t="shared" si="17"/>
        <v>819.03671526586618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516</v>
      </c>
      <c r="H377" s="205">
        <v>597</v>
      </c>
      <c r="I377" s="70">
        <v>1</v>
      </c>
      <c r="J377" s="206">
        <f>'เลย '!F38</f>
        <v>692369.98</v>
      </c>
      <c r="K377" s="207">
        <f>'เลย '!AI38</f>
        <v>730714.53</v>
      </c>
      <c r="L377" s="207">
        <f>'เลย '!AJ38</f>
        <v>774899</v>
      </c>
      <c r="M377" s="207">
        <f>'เลย '!AK38</f>
        <v>893991.37</v>
      </c>
      <c r="N377" s="3"/>
      <c r="O377" s="3"/>
      <c r="P377" s="3"/>
      <c r="Q377" s="77">
        <f t="shared" si="16"/>
        <v>-119092.37</v>
      </c>
      <c r="R377" s="78">
        <f t="shared" si="17"/>
        <v>1297.9882747068677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517</v>
      </c>
      <c r="H378" s="205">
        <v>3832</v>
      </c>
      <c r="I378" s="70">
        <v>3</v>
      </c>
      <c r="J378" s="206">
        <f>'เลย '!F39</f>
        <v>1775519.4</v>
      </c>
      <c r="K378" s="207">
        <f>'เลย '!AI39</f>
        <v>1991834.99</v>
      </c>
      <c r="L378" s="207">
        <f>'เลย '!AJ39</f>
        <v>1512729.71</v>
      </c>
      <c r="M378" s="207">
        <f>'เลย '!AK39</f>
        <v>1847816.91</v>
      </c>
      <c r="N378" s="3"/>
      <c r="O378" s="3"/>
      <c r="P378" s="3"/>
      <c r="Q378" s="77">
        <f t="shared" si="16"/>
        <v>-335087.19999999995</v>
      </c>
      <c r="R378" s="78">
        <f t="shared" si="17"/>
        <v>394.76245041753651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518</v>
      </c>
      <c r="H379" s="205">
        <v>4337</v>
      </c>
      <c r="I379" s="70">
        <v>3</v>
      </c>
      <c r="J379" s="206">
        <f>'เลย '!F40</f>
        <v>488115.20000000001</v>
      </c>
      <c r="K379" s="207">
        <f>'เลย '!AI40</f>
        <v>660912.68999999994</v>
      </c>
      <c r="L379" s="207">
        <f>'เลย '!AJ40</f>
        <v>1834845.8699999999</v>
      </c>
      <c r="M379" s="207">
        <f>'เลย '!AK40</f>
        <v>2018092.32</v>
      </c>
      <c r="N379" s="3"/>
      <c r="O379" s="3"/>
      <c r="P379" s="3"/>
      <c r="Q379" s="77">
        <f t="shared" si="16"/>
        <v>-183246.45000000019</v>
      </c>
      <c r="R379" s="78">
        <f t="shared" si="17"/>
        <v>423.06798939359004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519</v>
      </c>
      <c r="H380" s="205">
        <v>2216</v>
      </c>
      <c r="I380" s="70">
        <v>2</v>
      </c>
      <c r="J380" s="206">
        <f>'เลย '!F41</f>
        <v>553038.26</v>
      </c>
      <c r="K380" s="207">
        <f>'เลย '!AI41</f>
        <v>603957.88</v>
      </c>
      <c r="L380" s="207">
        <f>'เลย '!AJ41</f>
        <v>1797958.65</v>
      </c>
      <c r="M380" s="207">
        <f>'เลย '!AK41</f>
        <v>1769177.6300000001</v>
      </c>
      <c r="N380" s="3"/>
      <c r="O380" s="3"/>
      <c r="P380" s="3"/>
      <c r="Q380" s="77">
        <f t="shared" si="16"/>
        <v>28781.019999999786</v>
      </c>
      <c r="R380" s="78">
        <f t="shared" si="17"/>
        <v>811.3531814079422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520</v>
      </c>
      <c r="H381" s="205">
        <v>1887</v>
      </c>
      <c r="I381" s="70">
        <v>2</v>
      </c>
      <c r="J381" s="206">
        <f>'เลย '!F42</f>
        <v>1080389.1200000001</v>
      </c>
      <c r="K381" s="207">
        <f>'เลย '!AI42</f>
        <v>1157392.82</v>
      </c>
      <c r="L381" s="207">
        <f>'เลย '!AJ42</f>
        <v>1381200.6600000001</v>
      </c>
      <c r="M381" s="207">
        <f>'เลย '!AK42</f>
        <v>1454497.81</v>
      </c>
      <c r="N381" s="3"/>
      <c r="O381" s="3"/>
      <c r="P381" s="3"/>
      <c r="Q381" s="77">
        <f t="shared" si="16"/>
        <v>-73297.149999999907</v>
      </c>
      <c r="R381" s="78">
        <f t="shared" si="17"/>
        <v>731.95583465818765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521</v>
      </c>
      <c r="H382" s="205">
        <v>1912</v>
      </c>
      <c r="I382" s="70">
        <v>2</v>
      </c>
      <c r="J382" s="206">
        <f>'เลย '!F43</f>
        <v>1798921.07</v>
      </c>
      <c r="K382" s="207">
        <f>'เลย '!AI43</f>
        <v>1930245.9400000002</v>
      </c>
      <c r="L382" s="207">
        <f>'เลย '!AJ43</f>
        <v>1118242.5900000001</v>
      </c>
      <c r="M382" s="207">
        <f>'เลย '!AK43</f>
        <v>1279507.19</v>
      </c>
      <c r="N382" s="3"/>
      <c r="O382" s="3"/>
      <c r="P382" s="3"/>
      <c r="Q382" s="77">
        <f t="shared" si="16"/>
        <v>-161264.59999999986</v>
      </c>
      <c r="R382" s="78">
        <f t="shared" si="17"/>
        <v>584.85491108786618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522</v>
      </c>
      <c r="H383" s="205">
        <v>4827</v>
      </c>
      <c r="I383" s="70">
        <v>4</v>
      </c>
      <c r="J383" s="206">
        <f>'เลย '!F44</f>
        <v>1006018.6</v>
      </c>
      <c r="K383" s="207">
        <f>'เลย '!AI44</f>
        <v>1244578.54</v>
      </c>
      <c r="L383" s="207">
        <f>'เลย '!AJ44</f>
        <v>1881134.2</v>
      </c>
      <c r="M383" s="207">
        <f>'เลย '!AK44</f>
        <v>4488793.33</v>
      </c>
      <c r="N383" s="3"/>
      <c r="O383" s="3"/>
      <c r="P383" s="3"/>
      <c r="Q383" s="77">
        <f t="shared" si="16"/>
        <v>-2607659.13</v>
      </c>
      <c r="R383" s="78">
        <f t="shared" si="17"/>
        <v>389.71083488709343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523</v>
      </c>
      <c r="H384" s="205">
        <v>5175</v>
      </c>
      <c r="I384" s="70">
        <v>4</v>
      </c>
      <c r="J384" s="206">
        <f>'เลย '!F45</f>
        <v>3266559.71</v>
      </c>
      <c r="K384" s="207">
        <f>'เลย '!AI45</f>
        <v>3879704.38</v>
      </c>
      <c r="L384" s="207">
        <f>'เลย '!AJ45</f>
        <v>2280661.2699999996</v>
      </c>
      <c r="M384" s="207">
        <f>'เลย '!AK45</f>
        <v>2725242.64</v>
      </c>
      <c r="N384" s="3"/>
      <c r="O384" s="3"/>
      <c r="P384" s="3"/>
      <c r="Q384" s="77">
        <f t="shared" si="16"/>
        <v>-444581.37000000058</v>
      </c>
      <c r="R384" s="78">
        <f t="shared" si="17"/>
        <v>440.70749178743955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524</v>
      </c>
      <c r="H385" s="205">
        <v>3273</v>
      </c>
      <c r="I385" s="70">
        <v>3</v>
      </c>
      <c r="J385" s="206">
        <f>'เลย '!F46</f>
        <v>1030182.07</v>
      </c>
      <c r="K385" s="207">
        <f>'เลย '!AI46</f>
        <v>1513843.6</v>
      </c>
      <c r="L385" s="207">
        <f>'เลย '!AJ46</f>
        <v>1265959.58</v>
      </c>
      <c r="M385" s="207">
        <f>'เลย '!AK46</f>
        <v>2853892.39</v>
      </c>
      <c r="N385" s="3"/>
      <c r="O385" s="3"/>
      <c r="P385" s="3"/>
      <c r="Q385" s="77">
        <f t="shared" si="16"/>
        <v>-1587932.81</v>
      </c>
      <c r="R385" s="78">
        <f t="shared" si="17"/>
        <v>386.78875038191262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525</v>
      </c>
      <c r="H386" s="205">
        <v>1988</v>
      </c>
      <c r="I386" s="70">
        <v>2</v>
      </c>
      <c r="J386" s="206">
        <f>'เลย '!F47</f>
        <v>137397.82999999999</v>
      </c>
      <c r="K386" s="207">
        <f>'เลย '!AI47</f>
        <v>359599.82</v>
      </c>
      <c r="L386" s="207">
        <f>'เลย '!AJ47</f>
        <v>1096137.44</v>
      </c>
      <c r="M386" s="207">
        <f>'เลย '!AK47</f>
        <v>1275891.1299999999</v>
      </c>
      <c r="N386" s="3"/>
      <c r="O386" s="3"/>
      <c r="P386" s="3"/>
      <c r="Q386" s="77">
        <f t="shared" si="16"/>
        <v>-179753.68999999994</v>
      </c>
      <c r="R386" s="78">
        <f t="shared" si="17"/>
        <v>551.37698189134801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526</v>
      </c>
      <c r="H387" s="205">
        <v>1497</v>
      </c>
      <c r="I387" s="70">
        <v>1</v>
      </c>
      <c r="J387" s="206">
        <f>'เลย '!F48</f>
        <v>1060641.6299999999</v>
      </c>
      <c r="K387" s="207">
        <f>'เลย '!AI48</f>
        <v>1127710.22</v>
      </c>
      <c r="L387" s="207">
        <f>'เลย '!AJ48</f>
        <v>1191620.3400000001</v>
      </c>
      <c r="M387" s="207">
        <f>'เลย '!AK48</f>
        <v>1366730.3699999999</v>
      </c>
      <c r="N387" s="3"/>
      <c r="O387" s="3"/>
      <c r="P387" s="3"/>
      <c r="Q387" s="77">
        <f t="shared" si="16"/>
        <v>-175110.0299999998</v>
      </c>
      <c r="R387" s="78">
        <f t="shared" si="17"/>
        <v>796.00557114228468</v>
      </c>
    </row>
    <row r="388" spans="1:18" ht="24.6" customHeight="1" x14ac:dyDescent="0.7">
      <c r="A388" s="209">
        <v>5</v>
      </c>
      <c r="B388" s="210" t="s">
        <v>40</v>
      </c>
      <c r="C388" s="210"/>
      <c r="D388" s="210"/>
      <c r="E388" s="210" t="s">
        <v>56</v>
      </c>
      <c r="F388" s="210"/>
      <c r="G388" s="210" t="s">
        <v>324</v>
      </c>
      <c r="H388" s="213">
        <f>SUM(H375:H387)</f>
        <v>32707</v>
      </c>
      <c r="I388" s="209"/>
      <c r="J388" s="212">
        <f>SUM(J375:J387)</f>
        <v>13665339.09</v>
      </c>
      <c r="K388" s="212">
        <f>SUM(K375:K387)</f>
        <v>16052318.960000001</v>
      </c>
      <c r="L388" s="212">
        <f>SUM(L375:L387)</f>
        <v>17090386.119999997</v>
      </c>
      <c r="M388" s="212">
        <f>SUM(M375:M387)</f>
        <v>23073714.050000001</v>
      </c>
      <c r="N388" s="210">
        <v>12</v>
      </c>
      <c r="O388" s="210">
        <v>12</v>
      </c>
      <c r="P388" s="210">
        <f>N388-O388</f>
        <v>0</v>
      </c>
      <c r="Q388" s="77">
        <f t="shared" si="16"/>
        <v>-5983327.9300000034</v>
      </c>
      <c r="R388" s="78">
        <f>L388/H388</f>
        <v>522.52992081205855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5"/>
      <c r="I389" s="70"/>
      <c r="J389" s="206"/>
      <c r="K389" s="207"/>
      <c r="L389" s="208"/>
      <c r="M389" s="208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527</v>
      </c>
      <c r="H390" s="205">
        <v>1271</v>
      </c>
      <c r="I390" s="70">
        <v>1</v>
      </c>
      <c r="J390" s="206">
        <f>'เลย '!F49</f>
        <v>405478.43</v>
      </c>
      <c r="K390" s="207">
        <f>'เลย '!AI49</f>
        <v>400345.77</v>
      </c>
      <c r="L390" s="207">
        <f>'เลย '!AJ49</f>
        <v>1174964.75</v>
      </c>
      <c r="M390" s="207">
        <f>'เลย '!AK49</f>
        <v>1541150.53</v>
      </c>
      <c r="N390" s="3"/>
      <c r="O390" s="3"/>
      <c r="P390" s="3"/>
      <c r="Q390" s="77">
        <f t="shared" si="16"/>
        <v>-366185.78</v>
      </c>
      <c r="R390" s="78">
        <f t="shared" si="17"/>
        <v>924.44118804091272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528</v>
      </c>
      <c r="H391" s="205">
        <v>1365</v>
      </c>
      <c r="I391" s="70">
        <v>1</v>
      </c>
      <c r="J391" s="206">
        <f>'เลย '!F50</f>
        <v>276281.53999999998</v>
      </c>
      <c r="K391" s="207">
        <f>'เลย '!AI50</f>
        <v>267587.39999999997</v>
      </c>
      <c r="L391" s="207">
        <f>'เลย '!AJ50</f>
        <v>3166848.09</v>
      </c>
      <c r="M391" s="207">
        <f>'เลย '!AK50</f>
        <v>3538473.7600000002</v>
      </c>
      <c r="N391" s="3"/>
      <c r="O391" s="3"/>
      <c r="P391" s="3"/>
      <c r="Q391" s="77">
        <f t="shared" si="16"/>
        <v>-371625.67000000039</v>
      </c>
      <c r="R391" s="78">
        <f t="shared" si="17"/>
        <v>2320.0352307692306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529</v>
      </c>
      <c r="H392" s="205">
        <v>2637</v>
      </c>
      <c r="I392" s="70">
        <v>2</v>
      </c>
      <c r="J392" s="206">
        <f>'เลย '!F51</f>
        <v>342673.75</v>
      </c>
      <c r="K392" s="207">
        <f>'เลย '!AI51</f>
        <v>343279.29000000004</v>
      </c>
      <c r="L392" s="207">
        <f>'เลย '!AJ51</f>
        <v>2267650.84</v>
      </c>
      <c r="M392" s="207">
        <f>'เลย '!AK51</f>
        <v>2572269.04</v>
      </c>
      <c r="N392" s="3"/>
      <c r="O392" s="3"/>
      <c r="P392" s="3"/>
      <c r="Q392" s="77">
        <f t="shared" si="16"/>
        <v>-304618.20000000019</v>
      </c>
      <c r="R392" s="78">
        <f t="shared" si="17"/>
        <v>859.93585134622674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530</v>
      </c>
      <c r="H393" s="205">
        <v>1170</v>
      </c>
      <c r="I393" s="70">
        <v>1</v>
      </c>
      <c r="J393" s="206">
        <f>'เลย '!F52</f>
        <v>309583.21999999997</v>
      </c>
      <c r="K393" s="207">
        <f>'เลย '!AI52</f>
        <v>303805.34999999992</v>
      </c>
      <c r="L393" s="207">
        <f>'เลย '!AJ52</f>
        <v>1863713.5</v>
      </c>
      <c r="M393" s="207">
        <f>'เลย '!AK52</f>
        <v>2231691.81</v>
      </c>
      <c r="N393" s="3"/>
      <c r="O393" s="3"/>
      <c r="P393" s="3"/>
      <c r="Q393" s="77">
        <f t="shared" si="16"/>
        <v>-367978.31000000006</v>
      </c>
      <c r="R393" s="78">
        <f t="shared" si="17"/>
        <v>1592.9175213675214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531</v>
      </c>
      <c r="H394" s="205">
        <v>892</v>
      </c>
      <c r="I394" s="70">
        <v>1</v>
      </c>
      <c r="J394" s="206">
        <f>'เลย '!F53</f>
        <v>274313.65000000002</v>
      </c>
      <c r="K394" s="207">
        <f>'เลย '!AI53</f>
        <v>264477.54000000004</v>
      </c>
      <c r="L394" s="207">
        <f>'เลย '!AJ53</f>
        <v>1897371.04</v>
      </c>
      <c r="M394" s="207">
        <f>'เลย '!AK53</f>
        <v>2161889.33</v>
      </c>
      <c r="N394" s="3"/>
      <c r="O394" s="3"/>
      <c r="P394" s="3"/>
      <c r="Q394" s="77">
        <f t="shared" si="16"/>
        <v>-264518.29000000004</v>
      </c>
      <c r="R394" s="78">
        <f t="shared" si="17"/>
        <v>2127.0975784753364</v>
      </c>
    </row>
    <row r="395" spans="1:18" ht="24.6" customHeight="1" x14ac:dyDescent="0.7">
      <c r="A395" s="209">
        <v>7</v>
      </c>
      <c r="B395" s="210" t="s">
        <v>40</v>
      </c>
      <c r="C395" s="210"/>
      <c r="D395" s="210"/>
      <c r="E395" s="210" t="s">
        <v>56</v>
      </c>
      <c r="F395" s="210"/>
      <c r="G395" s="210" t="s">
        <v>328</v>
      </c>
      <c r="H395" s="213">
        <f>SUM(H389:H394)</f>
        <v>7335</v>
      </c>
      <c r="I395" s="209"/>
      <c r="J395" s="212">
        <f>SUM(J389:J394)</f>
        <v>1608330.5899999999</v>
      </c>
      <c r="K395" s="212">
        <f>SUM(K389:K394)</f>
        <v>1579495.3499999999</v>
      </c>
      <c r="L395" s="212">
        <f>SUM(L389:L394)</f>
        <v>10370548.219999999</v>
      </c>
      <c r="M395" s="212">
        <f>SUM(M389:M394)</f>
        <v>12045474.470000001</v>
      </c>
      <c r="N395" s="210">
        <v>5</v>
      </c>
      <c r="O395" s="210">
        <v>5</v>
      </c>
      <c r="P395" s="210">
        <f>N395-O395</f>
        <v>0</v>
      </c>
      <c r="Q395" s="77">
        <f t="shared" si="16"/>
        <v>-1674926.2500000019</v>
      </c>
      <c r="R395" s="78">
        <f>L395/H395</f>
        <v>1413.844338104976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5"/>
      <c r="I396" s="70"/>
      <c r="J396" s="206"/>
      <c r="K396" s="207"/>
      <c r="L396" s="208"/>
      <c r="M396" s="208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532</v>
      </c>
      <c r="H397" s="205">
        <v>2178</v>
      </c>
      <c r="I397" s="70">
        <v>2</v>
      </c>
      <c r="J397" s="206">
        <f>'เลย '!F54</f>
        <v>265802.48</v>
      </c>
      <c r="K397" s="207">
        <f>'เลย '!AI54</f>
        <v>514848.95999999996</v>
      </c>
      <c r="L397" s="207">
        <f>'เลย '!AJ54</f>
        <v>4137800.8</v>
      </c>
      <c r="M397" s="207">
        <f>'เลย '!AK54</f>
        <v>4055580.16</v>
      </c>
      <c r="N397" s="3"/>
      <c r="O397" s="3"/>
      <c r="P397" s="3"/>
      <c r="Q397" s="77">
        <f t="shared" si="16"/>
        <v>82220.639999999665</v>
      </c>
      <c r="R397" s="78">
        <f t="shared" si="17"/>
        <v>1899.8167125803488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533</v>
      </c>
      <c r="H398" s="205">
        <v>1575</v>
      </c>
      <c r="I398" s="70">
        <v>2</v>
      </c>
      <c r="J398" s="206">
        <f>'เลย '!F55</f>
        <v>242457.5</v>
      </c>
      <c r="K398" s="207">
        <f>'เลย '!AI55</f>
        <v>564055.06999999995</v>
      </c>
      <c r="L398" s="207">
        <f>'เลย '!AJ55</f>
        <v>2450987.7000000002</v>
      </c>
      <c r="M398" s="207">
        <f>'เลย '!AK55</f>
        <v>2298015.5699999998</v>
      </c>
      <c r="N398" s="3"/>
      <c r="O398" s="3"/>
      <c r="P398" s="3"/>
      <c r="Q398" s="77">
        <f t="shared" si="16"/>
        <v>152972.13000000035</v>
      </c>
      <c r="R398" s="78">
        <f t="shared" si="17"/>
        <v>1556.1826666666668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534</v>
      </c>
      <c r="H399" s="205">
        <v>1425</v>
      </c>
      <c r="I399" s="70">
        <v>1</v>
      </c>
      <c r="J399" s="206">
        <f>'เลย '!F56</f>
        <v>142038.31</v>
      </c>
      <c r="K399" s="207">
        <f>'เลย '!AI56</f>
        <v>228479.88000000003</v>
      </c>
      <c r="L399" s="207">
        <f>'เลย '!AJ56</f>
        <v>2524833.8200000003</v>
      </c>
      <c r="M399" s="207">
        <f>'เลย '!AK56</f>
        <v>2369612.3199999998</v>
      </c>
      <c r="N399" s="3"/>
      <c r="O399" s="3"/>
      <c r="P399" s="3"/>
      <c r="Q399" s="77">
        <f t="shared" si="16"/>
        <v>155221.50000000047</v>
      </c>
      <c r="R399" s="78">
        <f t="shared" si="17"/>
        <v>1771.8132070175441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535</v>
      </c>
      <c r="H400" s="205">
        <v>1893</v>
      </c>
      <c r="I400" s="70">
        <v>2</v>
      </c>
      <c r="J400" s="206">
        <f>'เลย '!F57</f>
        <v>790472.39</v>
      </c>
      <c r="K400" s="207">
        <f>'เลย '!AI57</f>
        <v>497580.29999999993</v>
      </c>
      <c r="L400" s="207">
        <f>'เลย '!AJ57</f>
        <v>2076956.5499999998</v>
      </c>
      <c r="M400" s="207">
        <f>'เลย '!AK57</f>
        <v>1940453.12</v>
      </c>
      <c r="N400" s="3"/>
      <c r="O400" s="3"/>
      <c r="P400" s="3"/>
      <c r="Q400" s="77">
        <f t="shared" si="16"/>
        <v>136503.4299999997</v>
      </c>
      <c r="R400" s="78">
        <f t="shared" si="17"/>
        <v>1097.1772583201266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536</v>
      </c>
      <c r="H401" s="205">
        <v>2527</v>
      </c>
      <c r="I401" s="70">
        <v>2</v>
      </c>
      <c r="J401" s="206">
        <f>'เลย '!F58</f>
        <v>471084.91</v>
      </c>
      <c r="K401" s="207">
        <f>'เลย '!AI58</f>
        <v>821926.63</v>
      </c>
      <c r="L401" s="207">
        <f>'เลย '!AJ58</f>
        <v>4598789.5</v>
      </c>
      <c r="M401" s="207">
        <f>'เลย '!AK58</f>
        <v>4103005.93</v>
      </c>
      <c r="N401" s="3"/>
      <c r="O401" s="3"/>
      <c r="P401" s="3"/>
      <c r="Q401" s="77">
        <f t="shared" ref="Q401:Q450" si="18">L401-M401</f>
        <v>495783.56999999983</v>
      </c>
      <c r="R401" s="78">
        <f t="shared" ref="R401:R449" si="19">L401/H401</f>
        <v>1819.8612979817965</v>
      </c>
    </row>
    <row r="402" spans="1:18" ht="24.6" customHeight="1" x14ac:dyDescent="0.7">
      <c r="A402" s="209">
        <v>7</v>
      </c>
      <c r="B402" s="210" t="s">
        <v>40</v>
      </c>
      <c r="C402" s="210"/>
      <c r="D402" s="210"/>
      <c r="E402" s="210" t="s">
        <v>56</v>
      </c>
      <c r="F402" s="210"/>
      <c r="G402" s="210" t="s">
        <v>332</v>
      </c>
      <c r="H402" s="213">
        <f>SUM(H396:H401)</f>
        <v>9598</v>
      </c>
      <c r="I402" s="209"/>
      <c r="J402" s="212">
        <f>SUM(J396:J401)</f>
        <v>1911855.59</v>
      </c>
      <c r="K402" s="212">
        <f>SUM(K396:K401)</f>
        <v>2626890.84</v>
      </c>
      <c r="L402" s="212">
        <f>SUM(L396:L401)</f>
        <v>15789368.370000001</v>
      </c>
      <c r="M402" s="212">
        <f>SUM(M396:M401)</f>
        <v>14766667.100000001</v>
      </c>
      <c r="N402" s="210">
        <v>5</v>
      </c>
      <c r="O402" s="210">
        <v>5</v>
      </c>
      <c r="P402" s="210">
        <f>N402-O402</f>
        <v>0</v>
      </c>
      <c r="Q402" s="77">
        <f t="shared" si="18"/>
        <v>1022701.2699999996</v>
      </c>
      <c r="R402" s="78">
        <f>L402/H402</f>
        <v>1645.0685944988541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5"/>
      <c r="I403" s="70"/>
      <c r="J403" s="206"/>
      <c r="K403" s="207"/>
      <c r="L403" s="208"/>
      <c r="M403" s="208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537</v>
      </c>
      <c r="H404" s="205">
        <v>1798</v>
      </c>
      <c r="I404" s="70">
        <v>2</v>
      </c>
      <c r="J404" s="206">
        <f>'เลย '!F59</f>
        <v>338221.3</v>
      </c>
      <c r="K404" s="207">
        <f>'เลย '!AI59</f>
        <v>267544.31</v>
      </c>
      <c r="L404" s="207">
        <f>'เลย '!AJ59</f>
        <v>1217999.78</v>
      </c>
      <c r="M404" s="207">
        <f>'เลย '!AK59</f>
        <v>1119927.9100000001</v>
      </c>
      <c r="N404" s="3"/>
      <c r="O404" s="3"/>
      <c r="P404" s="3"/>
      <c r="Q404" s="77">
        <f t="shared" si="18"/>
        <v>98071.869999999879</v>
      </c>
      <c r="R404" s="78">
        <f t="shared" si="19"/>
        <v>677.41923248053399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538</v>
      </c>
      <c r="H405" s="205">
        <v>2341</v>
      </c>
      <c r="I405" s="70">
        <v>2</v>
      </c>
      <c r="J405" s="206">
        <f>'เลย '!F60</f>
        <v>587399.34</v>
      </c>
      <c r="K405" s="207">
        <f>'เลย '!AI60</f>
        <v>535726.78</v>
      </c>
      <c r="L405" s="207">
        <f>'เลย '!AJ60</f>
        <v>19110879.109999999</v>
      </c>
      <c r="M405" s="207">
        <f>'เลย '!AK60</f>
        <v>19843631.050000001</v>
      </c>
      <c r="N405" s="3"/>
      <c r="O405" s="3"/>
      <c r="P405" s="3"/>
      <c r="Q405" s="77">
        <f t="shared" si="18"/>
        <v>-732751.94000000134</v>
      </c>
      <c r="R405" s="78">
        <f t="shared" si="19"/>
        <v>8163.5536565570264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539</v>
      </c>
      <c r="H406" s="205">
        <v>2890</v>
      </c>
      <c r="I406" s="70">
        <v>2</v>
      </c>
      <c r="J406" s="206">
        <f>'เลย '!F61</f>
        <v>1142160.55</v>
      </c>
      <c r="K406" s="207">
        <f>'เลย '!AI61</f>
        <v>194933.77000000025</v>
      </c>
      <c r="L406" s="207">
        <f>'เลย '!AJ61</f>
        <v>3473984.8499999996</v>
      </c>
      <c r="M406" s="207">
        <f>'เลย '!AK61</f>
        <v>3851850.79</v>
      </c>
      <c r="N406" s="3"/>
      <c r="O406" s="3"/>
      <c r="P406" s="3"/>
      <c r="Q406" s="77">
        <f t="shared" si="18"/>
        <v>-377865.94000000041</v>
      </c>
      <c r="R406" s="78">
        <f t="shared" si="19"/>
        <v>1202.070882352941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540</v>
      </c>
      <c r="H407" s="205">
        <v>2426</v>
      </c>
      <c r="I407" s="70">
        <v>2</v>
      </c>
      <c r="J407" s="206">
        <f>'เลย '!F62</f>
        <v>428954.84</v>
      </c>
      <c r="K407" s="207">
        <f>'เลย '!AI62</f>
        <v>423282.33</v>
      </c>
      <c r="L407" s="207">
        <f>'เลย '!AJ62</f>
        <v>2406856.2400000002</v>
      </c>
      <c r="M407" s="207">
        <f>'เลย '!AK62</f>
        <v>2306568.3600000003</v>
      </c>
      <c r="N407" s="3"/>
      <c r="O407" s="3"/>
      <c r="P407" s="3"/>
      <c r="Q407" s="77">
        <f t="shared" si="18"/>
        <v>100287.87999999989</v>
      </c>
      <c r="R407" s="78">
        <f t="shared" si="19"/>
        <v>992.10892003297613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541</v>
      </c>
      <c r="H408" s="205">
        <v>642</v>
      </c>
      <c r="I408" s="70">
        <v>1</v>
      </c>
      <c r="J408" s="206">
        <f>'เลย '!F63</f>
        <v>320097.18</v>
      </c>
      <c r="K408" s="207">
        <f>'เลย '!AI63</f>
        <v>275273.21999999997</v>
      </c>
      <c r="L408" s="207">
        <f>'เลย '!AJ63</f>
        <v>1244373.27</v>
      </c>
      <c r="M408" s="207">
        <f>'เลย '!AK63</f>
        <v>1293173.9300000002</v>
      </c>
      <c r="N408" s="3"/>
      <c r="O408" s="3"/>
      <c r="P408" s="3"/>
      <c r="Q408" s="77">
        <f t="shared" si="18"/>
        <v>-48800.660000000149</v>
      </c>
      <c r="R408" s="78">
        <f t="shared" si="19"/>
        <v>1938.2761214953271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542</v>
      </c>
      <c r="H409" s="205">
        <v>701</v>
      </c>
      <c r="I409" s="70">
        <v>1</v>
      </c>
      <c r="J409" s="206">
        <f>'เลย '!F64</f>
        <v>610930.47</v>
      </c>
      <c r="K409" s="207">
        <f>'เลย '!AI64</f>
        <v>578428.15</v>
      </c>
      <c r="L409" s="207">
        <f>'เลย '!AJ64</f>
        <v>848300.27</v>
      </c>
      <c r="M409" s="207">
        <f>'เลย '!AK64</f>
        <v>962066.28</v>
      </c>
      <c r="N409" s="3"/>
      <c r="O409" s="3"/>
      <c r="P409" s="3"/>
      <c r="Q409" s="77">
        <f t="shared" si="18"/>
        <v>-113766.01000000001</v>
      </c>
      <c r="R409" s="78">
        <f t="shared" si="19"/>
        <v>1210.1287731811699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543</v>
      </c>
      <c r="H410" s="205">
        <v>803</v>
      </c>
      <c r="I410" s="70">
        <v>1</v>
      </c>
      <c r="J410" s="206">
        <f>'เลย '!F65</f>
        <v>541813.18999999994</v>
      </c>
      <c r="K410" s="207">
        <f>'เลย '!AI65</f>
        <v>506557.25</v>
      </c>
      <c r="L410" s="207">
        <f>'เลย '!AJ65</f>
        <v>2076326.92</v>
      </c>
      <c r="M410" s="207">
        <f>'เลย '!AK65</f>
        <v>2054074.41</v>
      </c>
      <c r="N410" s="3"/>
      <c r="O410" s="3"/>
      <c r="P410" s="3"/>
      <c r="Q410" s="77">
        <f t="shared" si="18"/>
        <v>22252.510000000009</v>
      </c>
      <c r="R410" s="78">
        <f t="shared" si="19"/>
        <v>2585.7122291407222</v>
      </c>
    </row>
    <row r="411" spans="1:18" ht="24.6" customHeight="1" x14ac:dyDescent="0.7">
      <c r="A411" s="209">
        <v>8</v>
      </c>
      <c r="B411" s="210" t="s">
        <v>40</v>
      </c>
      <c r="C411" s="210"/>
      <c r="D411" s="210"/>
      <c r="E411" s="210" t="s">
        <v>56</v>
      </c>
      <c r="F411" s="210"/>
      <c r="G411" s="210" t="s">
        <v>336</v>
      </c>
      <c r="H411" s="213">
        <f>SUM(H404:H410)</f>
        <v>11601</v>
      </c>
      <c r="I411" s="209"/>
      <c r="J411" s="212">
        <f>SUM(J403:J410)</f>
        <v>3969576.8699999996</v>
      </c>
      <c r="K411" s="212">
        <f>SUM(K403:K410)</f>
        <v>2781745.8100000005</v>
      </c>
      <c r="L411" s="212">
        <f>SUM(L403:L410)</f>
        <v>30378720.440000005</v>
      </c>
      <c r="M411" s="212">
        <f>SUM(M403:M410)</f>
        <v>31431292.73</v>
      </c>
      <c r="N411" s="210">
        <v>7</v>
      </c>
      <c r="O411" s="210">
        <v>7</v>
      </c>
      <c r="P411" s="210">
        <f>N411-O411</f>
        <v>0</v>
      </c>
      <c r="Q411" s="77">
        <f t="shared" si="18"/>
        <v>-1052572.2899999954</v>
      </c>
      <c r="R411" s="78">
        <f>L411/H411</f>
        <v>2618.6294664253087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5"/>
      <c r="I412" s="70"/>
      <c r="J412" s="206"/>
      <c r="K412" s="207"/>
      <c r="L412" s="208"/>
      <c r="M412" s="208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544</v>
      </c>
      <c r="H413" s="205">
        <v>3708</v>
      </c>
      <c r="I413" s="70">
        <v>3</v>
      </c>
      <c r="J413" s="206">
        <f>'เลย '!F66</f>
        <v>449955.89</v>
      </c>
      <c r="K413" s="207">
        <f>'เลย '!AI66</f>
        <v>492913.63</v>
      </c>
      <c r="L413" s="207">
        <f>'เลย '!AJ66</f>
        <v>1828000.64</v>
      </c>
      <c r="M413" s="207">
        <f>'เลย '!AK66</f>
        <v>2283962.35</v>
      </c>
      <c r="N413" s="3"/>
      <c r="O413" s="3"/>
      <c r="P413" s="3"/>
      <c r="Q413" s="77">
        <f t="shared" si="18"/>
        <v>-455961.7100000002</v>
      </c>
      <c r="R413" s="78">
        <f t="shared" si="19"/>
        <v>492.98830636461702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545</v>
      </c>
      <c r="H414" s="205">
        <v>6916</v>
      </c>
      <c r="I414" s="70">
        <v>5</v>
      </c>
      <c r="J414" s="206">
        <f>'เลย '!F67</f>
        <v>106737.7</v>
      </c>
      <c r="K414" s="207">
        <f>'เลย '!AI67</f>
        <v>203795.33</v>
      </c>
      <c r="L414" s="207">
        <f>'เลย '!AJ67</f>
        <v>4847925.7700000005</v>
      </c>
      <c r="M414" s="207">
        <f>'เลย '!AK67</f>
        <v>5135168.3100000005</v>
      </c>
      <c r="N414" s="3"/>
      <c r="O414" s="3"/>
      <c r="P414" s="3"/>
      <c r="Q414" s="77">
        <f t="shared" si="18"/>
        <v>-287242.54000000004</v>
      </c>
      <c r="R414" s="78">
        <f t="shared" si="19"/>
        <v>700.97249421631011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546</v>
      </c>
      <c r="H415" s="205">
        <v>4950</v>
      </c>
      <c r="I415" s="70">
        <v>4</v>
      </c>
      <c r="J415" s="206">
        <f>'เลย '!F68</f>
        <v>105406.07</v>
      </c>
      <c r="K415" s="207">
        <f>'เลย '!AI68</f>
        <v>686271.51</v>
      </c>
      <c r="L415" s="207">
        <f>'เลย '!AJ68</f>
        <v>3476364.45</v>
      </c>
      <c r="M415" s="207">
        <f>'เลย '!AK68</f>
        <v>3988021.6</v>
      </c>
      <c r="N415" s="3"/>
      <c r="O415" s="3"/>
      <c r="P415" s="3"/>
      <c r="Q415" s="77">
        <f t="shared" si="18"/>
        <v>-511657.14999999991</v>
      </c>
      <c r="R415" s="78">
        <f t="shared" si="19"/>
        <v>702.29584848484853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547</v>
      </c>
      <c r="H416" s="205">
        <v>3876</v>
      </c>
      <c r="I416" s="70">
        <v>3</v>
      </c>
      <c r="J416" s="206">
        <f>'เลย '!F69</f>
        <v>663753.28</v>
      </c>
      <c r="K416" s="207">
        <f>'เลย '!AI69</f>
        <v>1615958.3800000001</v>
      </c>
      <c r="L416" s="207">
        <f>'เลย '!AJ69</f>
        <v>3880721.68</v>
      </c>
      <c r="M416" s="207">
        <f>'เลย '!AK69</f>
        <v>3898063.9</v>
      </c>
      <c r="N416" s="3"/>
      <c r="O416" s="3"/>
      <c r="P416" s="3"/>
      <c r="Q416" s="77">
        <f t="shared" si="18"/>
        <v>-17342.219999999739</v>
      </c>
      <c r="R416" s="78">
        <f t="shared" si="19"/>
        <v>1001.2181836945305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548</v>
      </c>
      <c r="H417" s="205">
        <v>1854</v>
      </c>
      <c r="I417" s="70">
        <v>2</v>
      </c>
      <c r="J417" s="206">
        <f>'เลย '!F70</f>
        <v>742971.71</v>
      </c>
      <c r="K417" s="207">
        <f>'เลย '!AI70</f>
        <v>781302</v>
      </c>
      <c r="L417" s="207">
        <f>'เลย '!AJ70</f>
        <v>414810.81</v>
      </c>
      <c r="M417" s="207">
        <f>'เลย '!AK70</f>
        <v>1106888.6400000001</v>
      </c>
      <c r="N417" s="3"/>
      <c r="O417" s="3"/>
      <c r="P417" s="3"/>
      <c r="Q417" s="77">
        <f t="shared" si="18"/>
        <v>-692077.83000000007</v>
      </c>
      <c r="R417" s="78">
        <f t="shared" si="19"/>
        <v>223.73830097087378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549</v>
      </c>
      <c r="H418" s="205">
        <v>6037</v>
      </c>
      <c r="I418" s="70">
        <v>5</v>
      </c>
      <c r="J418" s="206">
        <f>'เลย '!F71</f>
        <v>91269.7</v>
      </c>
      <c r="K418" s="207">
        <f>'เลย '!AI71</f>
        <v>172961.80999999982</v>
      </c>
      <c r="L418" s="207">
        <f>'เลย '!AJ71</f>
        <v>3790790.24</v>
      </c>
      <c r="M418" s="207">
        <f>'เลย '!AK71</f>
        <v>4052813.2499999995</v>
      </c>
      <c r="N418" s="3"/>
      <c r="O418" s="3"/>
      <c r="P418" s="3"/>
      <c r="Q418" s="77">
        <f t="shared" si="18"/>
        <v>-262023.00999999931</v>
      </c>
      <c r="R418" s="78">
        <f t="shared" si="19"/>
        <v>627.92616200099394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550</v>
      </c>
      <c r="H419" s="205">
        <v>1678</v>
      </c>
      <c r="I419" s="70">
        <v>2</v>
      </c>
      <c r="J419" s="206">
        <f>'เลย '!F72</f>
        <v>460281.64</v>
      </c>
      <c r="K419" s="207">
        <f>'เลย '!AI72</f>
        <v>848886.03</v>
      </c>
      <c r="L419" s="207">
        <f>'เลย '!AJ72</f>
        <v>1006670.8500000001</v>
      </c>
      <c r="M419" s="207">
        <f>'เลย '!AK72</f>
        <v>1147705.48</v>
      </c>
      <c r="N419" s="3"/>
      <c r="O419" s="3"/>
      <c r="P419" s="3"/>
      <c r="Q419" s="77">
        <f t="shared" si="18"/>
        <v>-141034.62999999989</v>
      </c>
      <c r="R419" s="78">
        <f t="shared" si="19"/>
        <v>599.92303337306328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551</v>
      </c>
      <c r="H420" s="205">
        <v>3131</v>
      </c>
      <c r="I420" s="70">
        <v>3</v>
      </c>
      <c r="J420" s="206">
        <f>'เลย '!F73</f>
        <v>41870.81</v>
      </c>
      <c r="K420" s="207">
        <f>'เลย '!AI73</f>
        <v>486242.64</v>
      </c>
      <c r="L420" s="207">
        <f>'เลย '!AJ73</f>
        <v>884043.82000000007</v>
      </c>
      <c r="M420" s="207">
        <f>'เลย '!AK73</f>
        <v>831398.74</v>
      </c>
      <c r="N420" s="3"/>
      <c r="O420" s="3"/>
      <c r="P420" s="3"/>
      <c r="Q420" s="77">
        <f t="shared" si="18"/>
        <v>52645.080000000075</v>
      </c>
      <c r="R420" s="78">
        <f t="shared" si="19"/>
        <v>282.35190673906101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552</v>
      </c>
      <c r="H421" s="205">
        <v>3078</v>
      </c>
      <c r="I421" s="70">
        <v>3</v>
      </c>
      <c r="J421" s="206">
        <f>'เลย '!F74</f>
        <v>284496</v>
      </c>
      <c r="K421" s="207">
        <f>'เลย '!AI74</f>
        <v>1236208.3</v>
      </c>
      <c r="L421" s="207">
        <f>'เลย '!AJ74</f>
        <v>2340361.14</v>
      </c>
      <c r="M421" s="207">
        <f>'เลย '!AK74</f>
        <v>2743956.92</v>
      </c>
      <c r="N421" s="3"/>
      <c r="O421" s="3"/>
      <c r="P421" s="3"/>
      <c r="Q421" s="77">
        <f t="shared" si="18"/>
        <v>-403595.7799999998</v>
      </c>
      <c r="R421" s="78">
        <f t="shared" si="19"/>
        <v>760.3512475633529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553</v>
      </c>
      <c r="H422" s="205">
        <v>4356</v>
      </c>
      <c r="I422" s="70">
        <v>3</v>
      </c>
      <c r="J422" s="206">
        <f>'เลย '!F75</f>
        <v>406487.61</v>
      </c>
      <c r="K422" s="207">
        <f>'เลย '!AI75</f>
        <v>438182.82999999996</v>
      </c>
      <c r="L422" s="207">
        <f>'เลย '!AJ75</f>
        <v>1076304.07</v>
      </c>
      <c r="M422" s="207">
        <f>'เลย '!AK75</f>
        <v>1503238.36</v>
      </c>
      <c r="N422" s="3"/>
      <c r="O422" s="3"/>
      <c r="P422" s="3"/>
      <c r="Q422" s="77">
        <f t="shared" si="18"/>
        <v>-426934.29000000004</v>
      </c>
      <c r="R422" s="78">
        <f t="shared" si="19"/>
        <v>247.08541551882462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554</v>
      </c>
      <c r="H423" s="205">
        <v>5580</v>
      </c>
      <c r="I423" s="70">
        <v>4</v>
      </c>
      <c r="J423" s="206">
        <f>'เลย '!F76</f>
        <v>376380.06</v>
      </c>
      <c r="K423" s="207">
        <f>'เลย '!AI76</f>
        <v>375756.22</v>
      </c>
      <c r="L423" s="207">
        <f>'เลย '!AJ76</f>
        <v>1180458.02</v>
      </c>
      <c r="M423" s="207">
        <f>'เลย '!AK76</f>
        <v>1389316.46</v>
      </c>
      <c r="N423" s="3"/>
      <c r="O423" s="3"/>
      <c r="P423" s="3"/>
      <c r="Q423" s="77">
        <f t="shared" si="18"/>
        <v>-208858.43999999994</v>
      </c>
      <c r="R423" s="78">
        <f t="shared" si="19"/>
        <v>211.55161648745519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555</v>
      </c>
      <c r="H424" s="205">
        <v>5915</v>
      </c>
      <c r="I424" s="70">
        <v>4</v>
      </c>
      <c r="J424" s="206">
        <f>'เลย '!F77</f>
        <v>108116.6</v>
      </c>
      <c r="K424" s="207">
        <f>'เลย '!AI77</f>
        <v>253683.76</v>
      </c>
      <c r="L424" s="207">
        <f>'เลย '!AJ77</f>
        <v>1647855.77</v>
      </c>
      <c r="M424" s="207">
        <f>'เลย '!AK77</f>
        <v>2392836.3000000003</v>
      </c>
      <c r="N424" s="3"/>
      <c r="O424" s="3"/>
      <c r="P424" s="3"/>
      <c r="Q424" s="77">
        <f t="shared" si="18"/>
        <v>-744980.53000000026</v>
      </c>
      <c r="R424" s="78">
        <f t="shared" si="19"/>
        <v>278.58931022823333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556</v>
      </c>
      <c r="H425" s="205">
        <v>3232</v>
      </c>
      <c r="I425" s="70">
        <v>3</v>
      </c>
      <c r="J425" s="206">
        <f>'เลย '!F78</f>
        <v>41605.18</v>
      </c>
      <c r="K425" s="207">
        <f>'เลย '!AI78</f>
        <v>800269.68</v>
      </c>
      <c r="L425" s="207">
        <f>'เลย '!AJ78</f>
        <v>703838.07</v>
      </c>
      <c r="M425" s="207">
        <f>'เลย '!AK78</f>
        <v>1071028.8400000001</v>
      </c>
      <c r="N425" s="3"/>
      <c r="O425" s="3"/>
      <c r="P425" s="3"/>
      <c r="Q425" s="77">
        <f t="shared" si="18"/>
        <v>-367190.77000000014</v>
      </c>
      <c r="R425" s="78">
        <f t="shared" si="19"/>
        <v>217.7716800742574</v>
      </c>
    </row>
    <row r="426" spans="1:18" ht="24.6" customHeight="1" x14ac:dyDescent="0.7">
      <c r="A426" s="209">
        <v>9</v>
      </c>
      <c r="B426" s="210" t="s">
        <v>40</v>
      </c>
      <c r="C426" s="210"/>
      <c r="D426" s="210"/>
      <c r="E426" s="210" t="s">
        <v>56</v>
      </c>
      <c r="F426" s="210"/>
      <c r="G426" s="210" t="s">
        <v>340</v>
      </c>
      <c r="H426" s="213">
        <f>SUM(H412:H425)</f>
        <v>54311</v>
      </c>
      <c r="I426" s="209"/>
      <c r="J426" s="212">
        <f>SUM(J412:J425)</f>
        <v>3879332.2500000005</v>
      </c>
      <c r="K426" s="212">
        <f>SUM(K412:K425)</f>
        <v>8392432.1199999992</v>
      </c>
      <c r="L426" s="212">
        <f>SUM(L412:L425)</f>
        <v>27078145.330000002</v>
      </c>
      <c r="M426" s="212">
        <f>SUM(M412:M425)</f>
        <v>31544399.149999999</v>
      </c>
      <c r="N426" s="210">
        <v>13</v>
      </c>
      <c r="O426" s="210">
        <v>13</v>
      </c>
      <c r="P426" s="210">
        <f>N426-O426</f>
        <v>0</v>
      </c>
      <c r="Q426" s="77">
        <f t="shared" si="18"/>
        <v>-4466253.8199999966</v>
      </c>
      <c r="R426" s="78">
        <f>L426/H426</f>
        <v>498.57570897239975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5"/>
      <c r="I427" s="70"/>
      <c r="J427" s="206"/>
      <c r="K427" s="207"/>
      <c r="L427" s="208"/>
      <c r="M427" s="208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557</v>
      </c>
      <c r="H428" s="205">
        <v>2514</v>
      </c>
      <c r="I428" s="70">
        <v>2</v>
      </c>
      <c r="J428" s="206">
        <f>'เลย '!F79</f>
        <v>2684202.02</v>
      </c>
      <c r="K428" s="207">
        <f>'เลย '!AI79</f>
        <v>3648380.2199999997</v>
      </c>
      <c r="L428" s="207">
        <f>'เลย '!AJ79</f>
        <v>4118246</v>
      </c>
      <c r="M428" s="207">
        <f>'เลย '!AK79</f>
        <v>5517043.4700000007</v>
      </c>
      <c r="N428" s="3"/>
      <c r="O428" s="3"/>
      <c r="P428" s="3"/>
      <c r="Q428" s="77">
        <f t="shared" si="18"/>
        <v>-1398797.4700000007</v>
      </c>
      <c r="R428" s="78">
        <f t="shared" si="19"/>
        <v>1638.1249005568814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558</v>
      </c>
      <c r="H429" s="205">
        <v>5396</v>
      </c>
      <c r="I429" s="70">
        <v>4</v>
      </c>
      <c r="J429" s="206">
        <f>'เลย '!F80</f>
        <v>581151.23</v>
      </c>
      <c r="K429" s="207">
        <f>'เลย '!AI80</f>
        <v>1089760.1800000002</v>
      </c>
      <c r="L429" s="207">
        <f>'เลย '!AJ80</f>
        <v>3524085.74</v>
      </c>
      <c r="M429" s="207">
        <f>'เลย '!AK80</f>
        <v>4669739.45</v>
      </c>
      <c r="N429" s="3"/>
      <c r="O429" s="3"/>
      <c r="P429" s="3"/>
      <c r="Q429" s="77">
        <f t="shared" si="18"/>
        <v>-1145653.71</v>
      </c>
      <c r="R429" s="78">
        <f t="shared" si="19"/>
        <v>653.09224240177912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559</v>
      </c>
      <c r="H430" s="205">
        <v>4181</v>
      </c>
      <c r="I430" s="70">
        <v>3</v>
      </c>
      <c r="J430" s="206">
        <f>'เลย '!F81</f>
        <v>551470.11</v>
      </c>
      <c r="K430" s="207">
        <f>'เลย '!AI81</f>
        <v>695075.48</v>
      </c>
      <c r="L430" s="207">
        <f>'เลย '!AJ81</f>
        <v>3089233.8</v>
      </c>
      <c r="M430" s="207">
        <f>'เลย '!AK81</f>
        <v>2999864.59</v>
      </c>
      <c r="N430" s="3"/>
      <c r="O430" s="3"/>
      <c r="P430" s="3"/>
      <c r="Q430" s="77">
        <f t="shared" si="18"/>
        <v>89369.209999999963</v>
      </c>
      <c r="R430" s="78">
        <f t="shared" si="19"/>
        <v>738.87438411863184</v>
      </c>
    </row>
    <row r="431" spans="1:18" ht="24.6" customHeight="1" x14ac:dyDescent="0.7">
      <c r="A431" s="209">
        <v>10</v>
      </c>
      <c r="B431" s="210" t="s">
        <v>40</v>
      </c>
      <c r="C431" s="210"/>
      <c r="D431" s="210"/>
      <c r="E431" s="210" t="s">
        <v>56</v>
      </c>
      <c r="F431" s="210"/>
      <c r="G431" s="210" t="s">
        <v>344</v>
      </c>
      <c r="H431" s="213">
        <f>SUM(H427:H430)</f>
        <v>12091</v>
      </c>
      <c r="I431" s="209"/>
      <c r="J431" s="212">
        <f>SUM(J427:J430)</f>
        <v>3816823.36</v>
      </c>
      <c r="K431" s="212">
        <f>SUM(K427:K430)</f>
        <v>5433215.8800000008</v>
      </c>
      <c r="L431" s="212">
        <f>SUM(L427:L430)</f>
        <v>10731565.539999999</v>
      </c>
      <c r="M431" s="212">
        <f>SUM(M427:M430)</f>
        <v>13186647.510000002</v>
      </c>
      <c r="N431" s="210">
        <v>3</v>
      </c>
      <c r="O431" s="210">
        <v>3</v>
      </c>
      <c r="P431" s="210">
        <f>N431-O431</f>
        <v>0</v>
      </c>
      <c r="Q431" s="77">
        <f t="shared" si="18"/>
        <v>-2455081.9700000025</v>
      </c>
      <c r="R431" s="78">
        <f>L431/H431</f>
        <v>887.56641634273421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5"/>
      <c r="I432" s="70"/>
      <c r="J432" s="206"/>
      <c r="K432" s="207"/>
      <c r="L432" s="208"/>
      <c r="M432" s="208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560</v>
      </c>
      <c r="H433" s="205">
        <v>1410</v>
      </c>
      <c r="I433" s="70">
        <v>1</v>
      </c>
      <c r="J433" s="206">
        <f>'เลย '!F82</f>
        <v>484467.42</v>
      </c>
      <c r="K433" s="207">
        <f>'เลย '!AI82</f>
        <v>501415.85</v>
      </c>
      <c r="L433" s="207">
        <f>'เลย '!AJ82</f>
        <v>2224528.2799999998</v>
      </c>
      <c r="M433" s="207">
        <f>'เลย '!AK82</f>
        <v>2443771.5699999998</v>
      </c>
      <c r="N433" s="3"/>
      <c r="O433" s="3"/>
      <c r="P433" s="3"/>
      <c r="Q433" s="77">
        <f t="shared" si="18"/>
        <v>-219243.29000000004</v>
      </c>
      <c r="R433" s="78">
        <f>L433/H433</f>
        <v>1577.6796312056736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561</v>
      </c>
      <c r="H434" s="205">
        <v>4166</v>
      </c>
      <c r="I434" s="70">
        <v>3</v>
      </c>
      <c r="J434" s="206">
        <f>'เลย '!F83</f>
        <v>650761.51</v>
      </c>
      <c r="K434" s="207">
        <f>'เลย '!AI83</f>
        <v>666424.04</v>
      </c>
      <c r="L434" s="207">
        <f>'เลย '!AJ83</f>
        <v>2804111.51</v>
      </c>
      <c r="M434" s="207">
        <f>'เลย '!AK83</f>
        <v>3362047.2299999995</v>
      </c>
      <c r="N434" s="3"/>
      <c r="O434" s="3"/>
      <c r="P434" s="3"/>
      <c r="Q434" s="77">
        <f t="shared" si="18"/>
        <v>-557935.71999999974</v>
      </c>
      <c r="R434" s="78">
        <f t="shared" si="19"/>
        <v>673.09445751320209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562</v>
      </c>
      <c r="H435" s="205">
        <v>3743</v>
      </c>
      <c r="I435" s="70">
        <v>3</v>
      </c>
      <c r="J435" s="206">
        <f>'เลย '!F84</f>
        <v>679837.21</v>
      </c>
      <c r="K435" s="207">
        <f>'เลย '!AI84</f>
        <v>710454.65999999992</v>
      </c>
      <c r="L435" s="207">
        <f>'เลย '!AJ84</f>
        <v>3037565.05</v>
      </c>
      <c r="M435" s="207">
        <f>'เลย '!AK84</f>
        <v>3394431.3400000003</v>
      </c>
      <c r="N435" s="3"/>
      <c r="O435" s="3"/>
      <c r="P435" s="3"/>
      <c r="Q435" s="77">
        <f t="shared" si="18"/>
        <v>-356866.2900000005</v>
      </c>
      <c r="R435" s="78">
        <f t="shared" si="19"/>
        <v>811.53220678600053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563</v>
      </c>
      <c r="H436" s="205">
        <v>1729</v>
      </c>
      <c r="I436" s="70">
        <v>2</v>
      </c>
      <c r="J436" s="206">
        <f>'เลย '!F85</f>
        <v>162103.99</v>
      </c>
      <c r="K436" s="207">
        <f>'เลย '!AI85</f>
        <v>167544</v>
      </c>
      <c r="L436" s="207">
        <f>'เลย '!AJ85</f>
        <v>1519783</v>
      </c>
      <c r="M436" s="207">
        <f>'เลย '!AK85</f>
        <v>1853194.01</v>
      </c>
      <c r="N436" s="3"/>
      <c r="O436" s="3"/>
      <c r="P436" s="3"/>
      <c r="Q436" s="77">
        <f t="shared" si="18"/>
        <v>-333411.01</v>
      </c>
      <c r="R436" s="78">
        <f t="shared" si="19"/>
        <v>878.99537304800458</v>
      </c>
    </row>
    <row r="437" spans="1:18" ht="24.6" customHeight="1" x14ac:dyDescent="0.7">
      <c r="A437" s="209">
        <v>11</v>
      </c>
      <c r="B437" s="210" t="s">
        <v>40</v>
      </c>
      <c r="C437" s="210"/>
      <c r="D437" s="210"/>
      <c r="E437" s="210" t="s">
        <v>56</v>
      </c>
      <c r="F437" s="210"/>
      <c r="G437" s="210" t="s">
        <v>348</v>
      </c>
      <c r="H437" s="213">
        <f>SUM(H432:H436)</f>
        <v>11048</v>
      </c>
      <c r="I437" s="209"/>
      <c r="J437" s="212">
        <f>SUM(J432:J436)</f>
        <v>1977170.13</v>
      </c>
      <c r="K437" s="212">
        <f>SUM(K432:K436)</f>
        <v>2045838.55</v>
      </c>
      <c r="L437" s="212">
        <f>SUM(L432:L436)</f>
        <v>9585987.8399999999</v>
      </c>
      <c r="M437" s="212">
        <f>SUM(M432:M436)</f>
        <v>11053444.149999999</v>
      </c>
      <c r="N437" s="210">
        <v>4</v>
      </c>
      <c r="O437" s="210">
        <v>4</v>
      </c>
      <c r="P437" s="210">
        <f>N437-O437</f>
        <v>0</v>
      </c>
      <c r="Q437" s="77">
        <f t="shared" si="18"/>
        <v>-1467456.3099999987</v>
      </c>
      <c r="R437" s="78">
        <f>L437/H437</f>
        <v>867.66725561187548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5"/>
      <c r="I438" s="70"/>
      <c r="J438" s="206"/>
      <c r="K438" s="207"/>
      <c r="L438" s="208"/>
      <c r="M438" s="208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564</v>
      </c>
      <c r="H439" s="205">
        <v>5248</v>
      </c>
      <c r="I439" s="70">
        <v>4</v>
      </c>
      <c r="J439" s="206">
        <f>'เลย '!F86</f>
        <v>662599.91</v>
      </c>
      <c r="K439" s="207">
        <f>'เลย '!AI86</f>
        <v>443365.9</v>
      </c>
      <c r="L439" s="207">
        <f>'เลย '!AJ86</f>
        <v>5476539.6299999999</v>
      </c>
      <c r="M439" s="207">
        <f>'เลย '!AK86</f>
        <v>5750826.9100000001</v>
      </c>
      <c r="N439" s="3"/>
      <c r="O439" s="3"/>
      <c r="P439" s="3"/>
      <c r="Q439" s="77">
        <f t="shared" si="18"/>
        <v>-274287.28000000026</v>
      </c>
      <c r="R439" s="78">
        <f t="shared" si="19"/>
        <v>1043.5479477896342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565</v>
      </c>
      <c r="H440" s="205">
        <v>2799</v>
      </c>
      <c r="I440" s="70">
        <v>2</v>
      </c>
      <c r="J440" s="206">
        <f>'เลย '!F87</f>
        <v>596066.80000000005</v>
      </c>
      <c r="K440" s="207">
        <f>'เลย '!AI87</f>
        <v>648139.57000000007</v>
      </c>
      <c r="L440" s="207">
        <f>'เลย '!AJ87</f>
        <v>2999792.3200000003</v>
      </c>
      <c r="M440" s="207">
        <f>'เลย '!AK87</f>
        <v>2706432.54</v>
      </c>
      <c r="N440" s="3"/>
      <c r="O440" s="3"/>
      <c r="P440" s="3"/>
      <c r="Q440" s="77">
        <f t="shared" si="18"/>
        <v>293359.78000000026</v>
      </c>
      <c r="R440" s="78">
        <f t="shared" si="19"/>
        <v>1071.7371632725974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566</v>
      </c>
      <c r="H441" s="205">
        <v>1491</v>
      </c>
      <c r="I441" s="70">
        <v>1</v>
      </c>
      <c r="J441" s="206">
        <f>'เลย '!F88</f>
        <v>441520.61</v>
      </c>
      <c r="K441" s="207">
        <f>'เลย '!AI88</f>
        <v>269916.94</v>
      </c>
      <c r="L441" s="207">
        <f>'เลย '!AJ88</f>
        <v>1928105.49</v>
      </c>
      <c r="M441" s="207">
        <f>'เลย '!AK88</f>
        <v>2063090.0300000003</v>
      </c>
      <c r="N441" s="3"/>
      <c r="O441" s="3"/>
      <c r="P441" s="3"/>
      <c r="Q441" s="77">
        <f t="shared" si="18"/>
        <v>-134984.54000000027</v>
      </c>
      <c r="R441" s="78">
        <f t="shared" si="19"/>
        <v>1293.1626358148894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567</v>
      </c>
      <c r="H442" s="205">
        <v>4741</v>
      </c>
      <c r="I442" s="70">
        <v>4</v>
      </c>
      <c r="J442" s="206">
        <f>'เลย '!F89</f>
        <v>1686607.17</v>
      </c>
      <c r="K442" s="207">
        <f>'เลย '!AI89</f>
        <v>460489.43999999994</v>
      </c>
      <c r="L442" s="207">
        <f>'เลย '!AJ89</f>
        <v>3611869.49</v>
      </c>
      <c r="M442" s="207">
        <f>'เลย '!AK89</f>
        <v>3953465.8200000003</v>
      </c>
      <c r="N442" s="3"/>
      <c r="O442" s="3"/>
      <c r="P442" s="3"/>
      <c r="Q442" s="77">
        <f t="shared" si="18"/>
        <v>-341596.33000000007</v>
      </c>
      <c r="R442" s="78">
        <f t="shared" si="19"/>
        <v>761.83705758278847</v>
      </c>
    </row>
    <row r="443" spans="1:18" ht="24.6" customHeight="1" x14ac:dyDescent="0.7">
      <c r="A443" s="209">
        <v>12</v>
      </c>
      <c r="B443" s="210" t="s">
        <v>40</v>
      </c>
      <c r="C443" s="210"/>
      <c r="D443" s="210"/>
      <c r="E443" s="210" t="s">
        <v>56</v>
      </c>
      <c r="F443" s="210"/>
      <c r="G443" s="210" t="s">
        <v>352</v>
      </c>
      <c r="H443" s="213">
        <f>SUM(H438:H442)</f>
        <v>14279</v>
      </c>
      <c r="I443" s="209"/>
      <c r="J443" s="212">
        <f>SUM(J438:J442)</f>
        <v>3386794.4899999998</v>
      </c>
      <c r="K443" s="212">
        <f>SUM(K438:K442)</f>
        <v>1821911.85</v>
      </c>
      <c r="L443" s="212">
        <f>SUM(L438:L442)</f>
        <v>14016306.93</v>
      </c>
      <c r="M443" s="212">
        <f>SUM(M438:M442)</f>
        <v>14473815.300000001</v>
      </c>
      <c r="N443" s="210">
        <v>4</v>
      </c>
      <c r="O443" s="210">
        <v>4</v>
      </c>
      <c r="P443" s="210">
        <f>N443-O443</f>
        <v>0</v>
      </c>
      <c r="Q443" s="77">
        <f t="shared" si="18"/>
        <v>-457508.37000000104</v>
      </c>
      <c r="R443" s="78">
        <f>L443/H443</f>
        <v>981.60283843406398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5"/>
      <c r="I444" s="70"/>
      <c r="J444" s="206"/>
      <c r="K444" s="207"/>
      <c r="L444" s="208"/>
      <c r="M444" s="208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568</v>
      </c>
      <c r="H445" s="205">
        <v>3372</v>
      </c>
      <c r="I445" s="70">
        <v>3</v>
      </c>
      <c r="J445" s="206">
        <f>'เลย '!F90</f>
        <v>873149.38</v>
      </c>
      <c r="K445" s="207">
        <f>'เลย '!AI90</f>
        <v>843820.48</v>
      </c>
      <c r="L445" s="207">
        <f>'เลย '!AJ90</f>
        <v>2186572.7400000002</v>
      </c>
      <c r="M445" s="207">
        <f>'เลย '!AK90</f>
        <v>2805832.18</v>
      </c>
      <c r="N445" s="3"/>
      <c r="O445" s="3"/>
      <c r="P445" s="3"/>
      <c r="Q445" s="77">
        <f t="shared" si="18"/>
        <v>-619259.43999999994</v>
      </c>
      <c r="R445" s="78">
        <f t="shared" si="19"/>
        <v>648.44980427046266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569</v>
      </c>
      <c r="H446" s="205">
        <v>3603</v>
      </c>
      <c r="I446" s="70">
        <v>3</v>
      </c>
      <c r="J446" s="206">
        <f>'เลย '!F91</f>
        <v>898320.38</v>
      </c>
      <c r="K446" s="207">
        <f>'เลย '!AI91</f>
        <v>937441.76</v>
      </c>
      <c r="L446" s="207">
        <f>'เลย '!AJ91</f>
        <v>2926512.85</v>
      </c>
      <c r="M446" s="207">
        <f>'เลย '!AK91</f>
        <v>3025247.9899999998</v>
      </c>
      <c r="N446" s="3"/>
      <c r="O446" s="3"/>
      <c r="P446" s="3"/>
      <c r="Q446" s="77">
        <f t="shared" si="18"/>
        <v>-98735.139999999665</v>
      </c>
      <c r="R446" s="78">
        <f t="shared" si="19"/>
        <v>812.24336663891199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570</v>
      </c>
      <c r="H447" s="205">
        <v>1495</v>
      </c>
      <c r="I447" s="70">
        <v>1</v>
      </c>
      <c r="J447" s="206">
        <f>'เลย '!F92</f>
        <v>715146.3</v>
      </c>
      <c r="K447" s="207">
        <f>'เลย '!AI92</f>
        <v>736372.83000000007</v>
      </c>
      <c r="L447" s="207">
        <f>'เลย '!AJ92</f>
        <v>1408786.02</v>
      </c>
      <c r="M447" s="207">
        <f>'เลย '!AK92</f>
        <v>1403214.25</v>
      </c>
      <c r="N447" s="3"/>
      <c r="O447" s="3"/>
      <c r="P447" s="3"/>
      <c r="Q447" s="77">
        <f t="shared" si="18"/>
        <v>5571.7700000000186</v>
      </c>
      <c r="R447" s="78">
        <f t="shared" si="19"/>
        <v>942.33178595317725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571</v>
      </c>
      <c r="H448" s="205">
        <v>2456</v>
      </c>
      <c r="I448" s="70">
        <v>2</v>
      </c>
      <c r="J448" s="206">
        <f>'เลย '!F93</f>
        <v>908946.94</v>
      </c>
      <c r="K448" s="207">
        <f>'เลย '!AI93</f>
        <v>824963.44</v>
      </c>
      <c r="L448" s="207">
        <f>'เลย '!AJ93</f>
        <v>1821808.02</v>
      </c>
      <c r="M448" s="207">
        <f>'เลย '!AK93</f>
        <v>1931739.36</v>
      </c>
      <c r="N448" s="3"/>
      <c r="O448" s="3"/>
      <c r="P448" s="3"/>
      <c r="Q448" s="77">
        <f t="shared" si="18"/>
        <v>-109931.34000000008</v>
      </c>
      <c r="R448" s="78">
        <f t="shared" si="19"/>
        <v>741.77850977198693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572</v>
      </c>
      <c r="H449" s="205">
        <v>2444</v>
      </c>
      <c r="I449" s="70">
        <v>2</v>
      </c>
      <c r="J449" s="206">
        <f>'เลย '!F94</f>
        <v>543967.93000000005</v>
      </c>
      <c r="K449" s="207">
        <f>'เลย '!AI94</f>
        <v>662855.07000000007</v>
      </c>
      <c r="L449" s="207">
        <f>'เลย '!AJ94</f>
        <v>1797624.99</v>
      </c>
      <c r="M449" s="207">
        <f>'เลย '!AK94</f>
        <v>1988962.6</v>
      </c>
      <c r="N449" s="3"/>
      <c r="O449" s="3"/>
      <c r="P449" s="3"/>
      <c r="Q449" s="77">
        <f t="shared" si="18"/>
        <v>-191337.6100000001</v>
      </c>
      <c r="R449" s="78">
        <f t="shared" si="19"/>
        <v>735.52577332242231</v>
      </c>
    </row>
    <row r="450" spans="1:18" ht="24.6" customHeight="1" x14ac:dyDescent="0.7">
      <c r="A450" s="209">
        <v>13</v>
      </c>
      <c r="B450" s="210" t="s">
        <v>40</v>
      </c>
      <c r="C450" s="210"/>
      <c r="D450" s="210"/>
      <c r="E450" s="210" t="s">
        <v>56</v>
      </c>
      <c r="F450" s="210"/>
      <c r="G450" s="210" t="s">
        <v>356</v>
      </c>
      <c r="H450" s="213">
        <f>SUM(H444:H449)</f>
        <v>13370</v>
      </c>
      <c r="I450" s="209"/>
      <c r="J450" s="212">
        <f>SUM(J444:J449)</f>
        <v>3939530.93</v>
      </c>
      <c r="K450" s="212">
        <f>SUM(K444:K449)</f>
        <v>4005453.58</v>
      </c>
      <c r="L450" s="212">
        <f>SUM(L444:L449)</f>
        <v>10141304.619999999</v>
      </c>
      <c r="M450" s="212">
        <f>SUM(M444:M449)</f>
        <v>11154996.379999999</v>
      </c>
      <c r="N450" s="210">
        <v>6</v>
      </c>
      <c r="O450" s="210">
        <v>6</v>
      </c>
      <c r="P450" s="210">
        <f>N450-O450</f>
        <v>0</v>
      </c>
      <c r="Q450" s="77">
        <f t="shared" si="18"/>
        <v>-1013691.7599999998</v>
      </c>
      <c r="R450" s="78">
        <f>L450/H450</f>
        <v>758.51193866866117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5"/>
      <c r="I451" s="70"/>
      <c r="J451" s="206"/>
      <c r="K451" s="207"/>
      <c r="L451" s="208"/>
      <c r="M451" s="208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573</v>
      </c>
      <c r="H452" s="205">
        <v>5041</v>
      </c>
      <c r="I452" s="70">
        <v>4</v>
      </c>
      <c r="J452" s="206">
        <f>'เลย '!F95</f>
        <v>533138.25</v>
      </c>
      <c r="K452" s="207">
        <f>'เลย '!AI95</f>
        <v>-253.98999999999069</v>
      </c>
      <c r="L452" s="207">
        <f>'เลย '!AJ95</f>
        <v>1895358.12</v>
      </c>
      <c r="M452" s="207">
        <f>'เลย '!AK95</f>
        <v>2015399.8599999999</v>
      </c>
      <c r="N452" s="3"/>
      <c r="O452" s="3"/>
      <c r="P452" s="3"/>
      <c r="Q452" s="77">
        <f t="shared" ref="Q452:Q514" si="20">L452-M452</f>
        <v>-120041.73999999976</v>
      </c>
      <c r="R452" s="78">
        <f t="shared" ref="R452:R514" si="21">L452/H452</f>
        <v>375.98851815116052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574</v>
      </c>
      <c r="H453" s="205">
        <v>2924</v>
      </c>
      <c r="I453" s="70">
        <v>2</v>
      </c>
      <c r="J453" s="206">
        <f>'เลย '!F96</f>
        <v>552324.92000000004</v>
      </c>
      <c r="K453" s="207">
        <f>'เลย '!AI96</f>
        <v>371146.07999999996</v>
      </c>
      <c r="L453" s="207">
        <f>'เลย '!AJ96</f>
        <v>2065690.5499999998</v>
      </c>
      <c r="M453" s="207">
        <f>'เลย '!AK96</f>
        <v>1860361.81</v>
      </c>
      <c r="N453" s="3"/>
      <c r="O453" s="3"/>
      <c r="P453" s="3"/>
      <c r="Q453" s="77">
        <f t="shared" si="20"/>
        <v>205328.73999999976</v>
      </c>
      <c r="R453" s="78">
        <f t="shared" si="21"/>
        <v>706.4605164158686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575</v>
      </c>
      <c r="H454" s="205">
        <v>5642</v>
      </c>
      <c r="I454" s="70">
        <v>4</v>
      </c>
      <c r="J454" s="206">
        <f>'เลย '!F97</f>
        <v>1321667.69</v>
      </c>
      <c r="K454" s="207">
        <f>'เลย '!AI97</f>
        <v>1269229.3999999999</v>
      </c>
      <c r="L454" s="207">
        <f>'เลย '!AJ97</f>
        <v>4814163.0900000008</v>
      </c>
      <c r="M454" s="207">
        <f>'เลย '!AK97</f>
        <v>5301577.9399999995</v>
      </c>
      <c r="N454" s="3"/>
      <c r="O454" s="3"/>
      <c r="P454" s="3"/>
      <c r="Q454" s="77">
        <f t="shared" si="20"/>
        <v>-487414.8499999987</v>
      </c>
      <c r="R454" s="78">
        <f t="shared" si="21"/>
        <v>853.27243707905006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576</v>
      </c>
      <c r="H455" s="205">
        <v>2953</v>
      </c>
      <c r="I455" s="70">
        <v>2</v>
      </c>
      <c r="J455" s="206">
        <f>'เลย '!F98</f>
        <v>945583.79</v>
      </c>
      <c r="K455" s="207">
        <f>'เลย '!AI98</f>
        <v>905912.62</v>
      </c>
      <c r="L455" s="207">
        <f>'เลย '!AJ98</f>
        <v>2152068.12</v>
      </c>
      <c r="M455" s="207">
        <f>'เลย '!AK98</f>
        <v>2167422.91</v>
      </c>
      <c r="N455" s="3"/>
      <c r="O455" s="3"/>
      <c r="P455" s="3"/>
      <c r="Q455" s="77">
        <f t="shared" si="20"/>
        <v>-15354.790000000037</v>
      </c>
      <c r="R455" s="78">
        <f t="shared" si="21"/>
        <v>728.77349136471389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577</v>
      </c>
      <c r="H456" s="205">
        <v>2821</v>
      </c>
      <c r="I456" s="70">
        <v>2</v>
      </c>
      <c r="J456" s="206">
        <f>'เลย '!F99</f>
        <v>962734.45</v>
      </c>
      <c r="K456" s="207">
        <f>'เลย '!AI99</f>
        <v>925712.35</v>
      </c>
      <c r="L456" s="207">
        <f>'เลย '!AJ99</f>
        <v>1853322.5899999999</v>
      </c>
      <c r="M456" s="207">
        <f>'เลย '!AK99</f>
        <v>1892988.5299999998</v>
      </c>
      <c r="N456" s="3"/>
      <c r="O456" s="3"/>
      <c r="P456" s="3"/>
      <c r="Q456" s="77">
        <f t="shared" si="20"/>
        <v>-39665.939999999944</v>
      </c>
      <c r="R456" s="78">
        <f t="shared" si="21"/>
        <v>656.97362282878407</v>
      </c>
    </row>
    <row r="457" spans="1:18" ht="24.6" customHeight="1" x14ac:dyDescent="0.7">
      <c r="A457" s="209">
        <v>14</v>
      </c>
      <c r="B457" s="210" t="s">
        <v>40</v>
      </c>
      <c r="C457" s="210"/>
      <c r="D457" s="210"/>
      <c r="E457" s="210" t="s">
        <v>56</v>
      </c>
      <c r="F457" s="210"/>
      <c r="G457" s="210" t="s">
        <v>360</v>
      </c>
      <c r="H457" s="213">
        <f>SUM(H451:H456)</f>
        <v>19381</v>
      </c>
      <c r="I457" s="209"/>
      <c r="J457" s="212">
        <f>SUM(J451:J456)</f>
        <v>4315449.0999999996</v>
      </c>
      <c r="K457" s="212">
        <f>SUM(K451:K456)</f>
        <v>3471746.46</v>
      </c>
      <c r="L457" s="212">
        <f>SUM(L451:L456)</f>
        <v>12780602.470000003</v>
      </c>
      <c r="M457" s="212">
        <f>SUM(M451:M456)</f>
        <v>13237751.049999999</v>
      </c>
      <c r="N457" s="210">
        <v>5</v>
      </c>
      <c r="O457" s="210">
        <v>5</v>
      </c>
      <c r="P457" s="210">
        <f>N457-O457</f>
        <v>0</v>
      </c>
      <c r="Q457" s="77">
        <f t="shared" si="20"/>
        <v>-457148.57999999635</v>
      </c>
      <c r="R457" s="78">
        <f t="shared" si="21"/>
        <v>659.43978484082356</v>
      </c>
    </row>
    <row r="458" spans="1:18" ht="25.2" customHeight="1" thickBot="1" x14ac:dyDescent="0.75">
      <c r="A458" s="8"/>
      <c r="B458" s="216" t="s">
        <v>40</v>
      </c>
      <c r="C458" s="216" t="s">
        <v>40</v>
      </c>
      <c r="D458" s="216" t="s">
        <v>40</v>
      </c>
      <c r="E458" s="216" t="s">
        <v>40</v>
      </c>
      <c r="F458" s="216"/>
      <c r="G458" s="216" t="s">
        <v>361</v>
      </c>
      <c r="H458" s="217">
        <f>H348+H353+H365+H374+H388+H395+H402+H411+H426+H431+H437+H443+H450+H457</f>
        <v>293522</v>
      </c>
      <c r="I458" s="8"/>
      <c r="J458" s="218">
        <f>J348+J353+J365+J374+J388+J395+J402+J411+J426+J431+J437+J443+J450+J457</f>
        <v>73930941.74000001</v>
      </c>
      <c r="K458" s="219">
        <f>K348+K353+K365+K374+K388+K395+K402+K411+K426+K431+K437+K443+K450+K457</f>
        <v>82777654.419999987</v>
      </c>
      <c r="L458" s="218">
        <f>L348+L353+L365+L374+L388+L395+L402+L411+L426+L431+L437+L443+L450+L457</f>
        <v>266100186.29000002</v>
      </c>
      <c r="M458" s="218">
        <f>M348+M353+M365+M374+M388+M395+M402+M411+M426+M431+M437+M443+M450+M457</f>
        <v>283901072.95000005</v>
      </c>
      <c r="N458" s="216">
        <f t="shared" ref="N458:O458" si="22">N348+N353+N365+N374+N388+N395+N402+N411+N426+N431+N437+N443+N450+N457</f>
        <v>97</v>
      </c>
      <c r="O458" s="216">
        <f t="shared" si="22"/>
        <v>97</v>
      </c>
      <c r="P458" s="216">
        <f>N458-O458</f>
        <v>0</v>
      </c>
      <c r="Q458" s="77">
        <f t="shared" si="20"/>
        <v>-17800886.660000026</v>
      </c>
      <c r="R458" s="78">
        <f t="shared" si="21"/>
        <v>906.57663238189991</v>
      </c>
    </row>
    <row r="459" spans="1:18" ht="25.8" customHeight="1" thickTop="1" thickBot="1" x14ac:dyDescent="0.75">
      <c r="A459" s="220"/>
      <c r="B459" s="221"/>
      <c r="C459" s="221"/>
      <c r="D459" s="221"/>
      <c r="E459" s="319" t="s">
        <v>362</v>
      </c>
      <c r="F459" s="320"/>
      <c r="G459" s="321"/>
      <c r="H459" s="222"/>
      <c r="I459" s="220"/>
      <c r="J459" s="257">
        <f>J458/O458</f>
        <v>762174.65711340215</v>
      </c>
      <c r="K459" s="258">
        <f>K458/O458</f>
        <v>853377.88061855652</v>
      </c>
      <c r="L459" s="257">
        <f>L458/O458</f>
        <v>2743300.8895876291</v>
      </c>
      <c r="M459" s="257">
        <f>M458/O458</f>
        <v>2926815.1850515469</v>
      </c>
      <c r="N459" s="221"/>
      <c r="O459" s="221"/>
      <c r="P459" s="221"/>
      <c r="Q459" s="77">
        <f t="shared" si="20"/>
        <v>-183514.29546391778</v>
      </c>
    </row>
    <row r="460" spans="1:18" ht="25.2" customHeight="1" thickTop="1" x14ac:dyDescent="0.7">
      <c r="A460" s="223">
        <v>1</v>
      </c>
      <c r="B460" s="224" t="s">
        <v>42</v>
      </c>
      <c r="C460" s="224" t="s">
        <v>363</v>
      </c>
      <c r="D460" s="224" t="s">
        <v>364</v>
      </c>
      <c r="E460" s="224" t="s">
        <v>365</v>
      </c>
      <c r="F460" s="224" t="s">
        <v>138</v>
      </c>
      <c r="G460" s="224" t="s">
        <v>366</v>
      </c>
      <c r="H460" s="225"/>
      <c r="I460" s="223"/>
      <c r="J460" s="226"/>
      <c r="K460" s="227"/>
      <c r="L460" s="237"/>
      <c r="M460" s="237"/>
      <c r="N460" s="224"/>
      <c r="O460" s="224"/>
      <c r="P460" s="224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785</v>
      </c>
      <c r="H461" s="205">
        <v>4149</v>
      </c>
      <c r="I461" s="70">
        <v>3</v>
      </c>
      <c r="J461" s="206">
        <f>หนองคาย!F12</f>
        <v>1037255.97</v>
      </c>
      <c r="K461" s="207">
        <f>หนองคาย!AI12</f>
        <v>1256170.8499999999</v>
      </c>
      <c r="L461" s="208">
        <f>หนองคาย!AJ12</f>
        <v>2753855.3899999997</v>
      </c>
      <c r="M461" s="208">
        <f>หนองคาย!AK12</f>
        <v>2672101.1700000004</v>
      </c>
      <c r="N461" s="3"/>
      <c r="O461" s="3"/>
      <c r="P461" s="3"/>
      <c r="Q461" s="77">
        <f t="shared" si="20"/>
        <v>81754.219999999274</v>
      </c>
      <c r="R461" s="78">
        <f t="shared" si="21"/>
        <v>663.73954928898524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786</v>
      </c>
      <c r="H462" s="205">
        <v>4404</v>
      </c>
      <c r="I462" s="70">
        <v>3</v>
      </c>
      <c r="J462" s="206">
        <f>หนองคาย!F13</f>
        <v>1677618.83</v>
      </c>
      <c r="K462" s="207">
        <f>หนองคาย!AI13</f>
        <v>1892298.1</v>
      </c>
      <c r="L462" s="208">
        <f>หนองคาย!AJ13</f>
        <v>4735054.09</v>
      </c>
      <c r="M462" s="208">
        <f>หนองคาย!AK13</f>
        <v>4256671.8599999994</v>
      </c>
      <c r="N462" s="3"/>
      <c r="O462" s="3"/>
      <c r="P462" s="3"/>
      <c r="Q462" s="77">
        <f t="shared" si="20"/>
        <v>478382.23000000045</v>
      </c>
      <c r="R462" s="78">
        <f t="shared" si="21"/>
        <v>1075.1712284287012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5">
        <v>2830</v>
      </c>
      <c r="I463" s="70">
        <v>2</v>
      </c>
      <c r="J463" s="206">
        <f>หนองคาย!F14</f>
        <v>152379.81</v>
      </c>
      <c r="K463" s="207">
        <f>หนองคาย!AI14</f>
        <v>296600.08999999997</v>
      </c>
      <c r="L463" s="208">
        <f>หนองคาย!AJ14</f>
        <v>1633316.17</v>
      </c>
      <c r="M463" s="208">
        <f>หนองคาย!AK14</f>
        <v>1550263.31</v>
      </c>
      <c r="N463" s="3"/>
      <c r="O463" s="3"/>
      <c r="P463" s="3"/>
      <c r="Q463" s="77">
        <f t="shared" si="20"/>
        <v>83052.85999999987</v>
      </c>
      <c r="R463" s="78">
        <f t="shared" si="21"/>
        <v>577.14352296819789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5">
        <v>4180</v>
      </c>
      <c r="I464" s="70">
        <v>3</v>
      </c>
      <c r="J464" s="206">
        <f>หนองคาย!F15</f>
        <v>554704.34</v>
      </c>
      <c r="K464" s="207">
        <f>หนองคาย!AI15</f>
        <v>693022.77</v>
      </c>
      <c r="L464" s="208">
        <f>หนองคาย!AJ15</f>
        <v>3924273.6</v>
      </c>
      <c r="M464" s="208">
        <f>หนองคาย!AK15</f>
        <v>4267764.8400000008</v>
      </c>
      <c r="N464" s="3"/>
      <c r="O464" s="3"/>
      <c r="P464" s="3"/>
      <c r="Q464" s="77">
        <f t="shared" si="20"/>
        <v>-343491.24000000069</v>
      </c>
      <c r="R464" s="78">
        <f t="shared" si="21"/>
        <v>938.82143540669858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5">
        <v>7166</v>
      </c>
      <c r="I465" s="70">
        <v>5</v>
      </c>
      <c r="J465" s="206">
        <f>หนองคาย!F16</f>
        <v>814538.4</v>
      </c>
      <c r="K465" s="207">
        <f>หนองคาย!AI16</f>
        <v>960759.19000000006</v>
      </c>
      <c r="L465" s="208">
        <f>หนองคาย!AJ16</f>
        <v>4610255</v>
      </c>
      <c r="M465" s="208">
        <f>หนองคาย!AK16</f>
        <v>4959471.68</v>
      </c>
      <c r="N465" s="3"/>
      <c r="O465" s="3"/>
      <c r="P465" s="3"/>
      <c r="Q465" s="77">
        <f t="shared" si="20"/>
        <v>-349216.6799999997</v>
      </c>
      <c r="R465" s="78">
        <f t="shared" si="21"/>
        <v>643.35124197599782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5">
        <v>6340</v>
      </c>
      <c r="I466" s="70">
        <v>5</v>
      </c>
      <c r="J466" s="206">
        <f>หนองคาย!F17</f>
        <v>268931.92</v>
      </c>
      <c r="K466" s="207">
        <f>หนองคาย!AI17</f>
        <v>523610.02</v>
      </c>
      <c r="L466" s="208">
        <f>หนองคาย!AJ17</f>
        <v>4548406.76</v>
      </c>
      <c r="M466" s="208">
        <f>หนองคาย!AK17</f>
        <v>5360520.9799999995</v>
      </c>
      <c r="N466" s="3"/>
      <c r="O466" s="3"/>
      <c r="P466" s="3"/>
      <c r="Q466" s="77">
        <f t="shared" si="20"/>
        <v>-812114.21999999974</v>
      </c>
      <c r="R466" s="78">
        <f t="shared" si="21"/>
        <v>717.41431545741318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5">
        <v>2131</v>
      </c>
      <c r="I467" s="70">
        <v>2</v>
      </c>
      <c r="J467" s="206">
        <f>หนองคาย!F18</f>
        <v>866581.9</v>
      </c>
      <c r="K467" s="207">
        <f>หนองคาย!AI18</f>
        <v>1026497.6100000001</v>
      </c>
      <c r="L467" s="208">
        <f>หนองคาย!AJ18</f>
        <v>3495499.4200000004</v>
      </c>
      <c r="M467" s="208">
        <f>หนองคาย!AK18</f>
        <v>3755767.9600000004</v>
      </c>
      <c r="N467" s="3"/>
      <c r="O467" s="3"/>
      <c r="P467" s="3"/>
      <c r="Q467" s="77">
        <f t="shared" si="20"/>
        <v>-260268.54000000004</v>
      </c>
      <c r="R467" s="78">
        <f t="shared" si="21"/>
        <v>1640.3094415767248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5">
        <v>821</v>
      </c>
      <c r="I468" s="70">
        <v>1</v>
      </c>
      <c r="J468" s="206">
        <f>หนองคาย!F19</f>
        <v>681889.68</v>
      </c>
      <c r="K468" s="207">
        <f>หนองคาย!AI19</f>
        <v>946502.10000000009</v>
      </c>
      <c r="L468" s="208">
        <f>หนองคาย!AJ19</f>
        <v>1118768.6500000001</v>
      </c>
      <c r="M468" s="208">
        <f>หนองคาย!AK19</f>
        <v>854450.11</v>
      </c>
      <c r="N468" s="3"/>
      <c r="O468" s="3"/>
      <c r="P468" s="3"/>
      <c r="Q468" s="77">
        <f t="shared" si="20"/>
        <v>264318.54000000015</v>
      </c>
      <c r="R468" s="78">
        <f t="shared" si="21"/>
        <v>1362.6901948842876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5">
        <v>5286</v>
      </c>
      <c r="I469" s="70">
        <v>4</v>
      </c>
      <c r="J469" s="206">
        <f>หนองคาย!F20</f>
        <v>3171510.17</v>
      </c>
      <c r="K469" s="207">
        <f>หนองคาย!AI20</f>
        <v>3645053.36</v>
      </c>
      <c r="L469" s="208">
        <f>หนองคาย!AJ20</f>
        <v>5265794</v>
      </c>
      <c r="M469" s="208">
        <f>หนองคาย!AK20</f>
        <v>4309542.6499999994</v>
      </c>
      <c r="N469" s="3"/>
      <c r="O469" s="3"/>
      <c r="P469" s="3"/>
      <c r="Q469" s="77">
        <f t="shared" si="20"/>
        <v>956251.35000000056</v>
      </c>
      <c r="R469" s="78">
        <f t="shared" si="21"/>
        <v>996.17744986757475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5">
        <v>5603</v>
      </c>
      <c r="I470" s="70">
        <v>4</v>
      </c>
      <c r="J470" s="206">
        <f>หนองคาย!F21</f>
        <v>771545.09</v>
      </c>
      <c r="K470" s="207">
        <f>หนองคาย!AI21</f>
        <v>944169.65</v>
      </c>
      <c r="L470" s="208">
        <f>หนองคาย!AJ21</f>
        <v>4253309.08</v>
      </c>
      <c r="M470" s="208">
        <f>หนองคาย!AK21</f>
        <v>4304387.7699999996</v>
      </c>
      <c r="N470" s="3"/>
      <c r="O470" s="3"/>
      <c r="P470" s="3"/>
      <c r="Q470" s="77">
        <f t="shared" si="20"/>
        <v>-51078.689999999478</v>
      </c>
      <c r="R470" s="78">
        <f t="shared" si="21"/>
        <v>759.1128109941103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5">
        <v>4772</v>
      </c>
      <c r="I471" s="70">
        <v>4</v>
      </c>
      <c r="J471" s="206">
        <f>หนองคาย!F22</f>
        <v>592526.29</v>
      </c>
      <c r="K471" s="207">
        <f>หนองคาย!AI22</f>
        <v>697243.08</v>
      </c>
      <c r="L471" s="208">
        <f>หนองคาย!AJ22</f>
        <v>3880185.63</v>
      </c>
      <c r="M471" s="208">
        <f>หนองคาย!AK22</f>
        <v>3938348.4400000004</v>
      </c>
      <c r="N471" s="3"/>
      <c r="O471" s="3"/>
      <c r="P471" s="3"/>
      <c r="Q471" s="77">
        <f t="shared" si="20"/>
        <v>-58162.810000000522</v>
      </c>
      <c r="R471" s="78">
        <f t="shared" si="21"/>
        <v>813.11517812238048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5">
        <v>4728</v>
      </c>
      <c r="I472" s="70">
        <v>4</v>
      </c>
      <c r="J472" s="206">
        <f>หนองคาย!F23</f>
        <v>435844.37</v>
      </c>
      <c r="K472" s="207">
        <f>หนองคาย!AI23</f>
        <v>532186.69999999995</v>
      </c>
      <c r="L472" s="208">
        <f>หนองคาย!AJ23</f>
        <v>4434478.8599999994</v>
      </c>
      <c r="M472" s="208">
        <f>หนองคาย!AK23</f>
        <v>4506721.41</v>
      </c>
      <c r="N472" s="3"/>
      <c r="O472" s="3"/>
      <c r="P472" s="3"/>
      <c r="Q472" s="77">
        <f t="shared" si="20"/>
        <v>-72242.550000000745</v>
      </c>
      <c r="R472" s="78">
        <f t="shared" si="21"/>
        <v>937.91854060913693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5">
        <v>7662</v>
      </c>
      <c r="I473" s="70">
        <v>5</v>
      </c>
      <c r="J473" s="206">
        <f>หนองคาย!F24</f>
        <v>404271.48</v>
      </c>
      <c r="K473" s="207">
        <f>หนองคาย!AI24</f>
        <v>510684.22</v>
      </c>
      <c r="L473" s="208">
        <f>หนองคาย!AJ24</f>
        <v>6811438.4499999993</v>
      </c>
      <c r="M473" s="208">
        <f>หนองคาย!AK24</f>
        <v>7379939.9399999995</v>
      </c>
      <c r="N473" s="3"/>
      <c r="O473" s="3"/>
      <c r="P473" s="3"/>
      <c r="Q473" s="77">
        <f t="shared" si="20"/>
        <v>-568501.49000000022</v>
      </c>
      <c r="R473" s="78">
        <f t="shared" si="21"/>
        <v>888.98961759331758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5">
        <v>5895</v>
      </c>
      <c r="I474" s="70">
        <v>4</v>
      </c>
      <c r="J474" s="206">
        <f>หนองคาย!F25</f>
        <v>497002.18</v>
      </c>
      <c r="K474" s="207">
        <f>หนองคาย!AI25</f>
        <v>664751.39</v>
      </c>
      <c r="L474" s="208">
        <f>หนองคาย!AJ25</f>
        <v>4564761.3900000006</v>
      </c>
      <c r="M474" s="208">
        <f>หนองคาย!AK25</f>
        <v>3646014.23</v>
      </c>
      <c r="N474" s="3"/>
      <c r="O474" s="3"/>
      <c r="P474" s="3"/>
      <c r="Q474" s="77">
        <f t="shared" si="20"/>
        <v>918747.16000000061</v>
      </c>
      <c r="R474" s="78">
        <f t="shared" si="21"/>
        <v>774.34459541984745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5">
        <v>4523</v>
      </c>
      <c r="I475" s="70">
        <v>4</v>
      </c>
      <c r="J475" s="206">
        <f>หนองคาย!F26</f>
        <v>400443.97</v>
      </c>
      <c r="K475" s="207">
        <f>หนองคาย!AI26</f>
        <v>727885.15</v>
      </c>
      <c r="L475" s="208">
        <f>หนองคาย!AJ26</f>
        <v>4253809.49</v>
      </c>
      <c r="M475" s="208">
        <f>หนองคาย!AK26</f>
        <v>4311159.99</v>
      </c>
      <c r="N475" s="3"/>
      <c r="O475" s="3"/>
      <c r="P475" s="3"/>
      <c r="Q475" s="77">
        <f t="shared" si="20"/>
        <v>-57350.5</v>
      </c>
      <c r="R475" s="78">
        <f t="shared" si="21"/>
        <v>940.48407915100597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5">
        <v>2929</v>
      </c>
      <c r="I476" s="70">
        <v>2</v>
      </c>
      <c r="J476" s="206">
        <f>หนองคาย!F27</f>
        <v>241504.81</v>
      </c>
      <c r="K476" s="207">
        <f>หนองคาย!AI27</f>
        <v>304099.96999999997</v>
      </c>
      <c r="L476" s="208">
        <f>หนองคาย!AJ27</f>
        <v>3096382.47</v>
      </c>
      <c r="M476" s="208">
        <f>หนองคาย!AK27</f>
        <v>3137741.14</v>
      </c>
      <c r="N476" s="3"/>
      <c r="O476" s="3"/>
      <c r="P476" s="3"/>
      <c r="Q476" s="77">
        <f t="shared" si="20"/>
        <v>-41358.669999999925</v>
      </c>
      <c r="R476" s="78">
        <f t="shared" si="21"/>
        <v>1057.1466268350973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5">
        <v>2602</v>
      </c>
      <c r="I477" s="70">
        <v>2</v>
      </c>
      <c r="J477" s="206">
        <f>หนองคาย!F28</f>
        <v>552621.44999999995</v>
      </c>
      <c r="K477" s="207">
        <f>หนองคาย!AI28</f>
        <v>727676.57</v>
      </c>
      <c r="L477" s="208">
        <f>หนองคาย!AJ28</f>
        <v>3124816.4299999997</v>
      </c>
      <c r="M477" s="208">
        <f>หนองคาย!AK28</f>
        <v>3069949.83</v>
      </c>
      <c r="N477" s="3"/>
      <c r="O477" s="3"/>
      <c r="P477" s="3"/>
      <c r="Q477" s="77">
        <f t="shared" si="20"/>
        <v>54866.599999999627</v>
      </c>
      <c r="R477" s="78">
        <f t="shared" si="21"/>
        <v>1200.9286817832435</v>
      </c>
    </row>
    <row r="478" spans="1:18" ht="24.6" customHeight="1" x14ac:dyDescent="0.7">
      <c r="A478" s="209">
        <v>1</v>
      </c>
      <c r="B478" s="210" t="s">
        <v>42</v>
      </c>
      <c r="C478" s="210"/>
      <c r="D478" s="210"/>
      <c r="E478" s="210" t="s">
        <v>56</v>
      </c>
      <c r="F478" s="210"/>
      <c r="G478" s="210" t="s">
        <v>367</v>
      </c>
      <c r="H478" s="213">
        <f>SUM(H460:H477)</f>
        <v>76021</v>
      </c>
      <c r="I478" s="209"/>
      <c r="J478" s="212">
        <f>SUM(J460:J477)</f>
        <v>13121170.659999998</v>
      </c>
      <c r="K478" s="212">
        <f>SUM(K460:K477)</f>
        <v>16349210.820000002</v>
      </c>
      <c r="L478" s="212">
        <f>SUM(L460:L477)</f>
        <v>66504404.879999995</v>
      </c>
      <c r="M478" s="212">
        <f>SUM(M460:M477)</f>
        <v>66280817.309999987</v>
      </c>
      <c r="N478" s="210">
        <v>17</v>
      </c>
      <c r="O478" s="210">
        <v>17</v>
      </c>
      <c r="P478" s="210">
        <f>N478-O478</f>
        <v>0</v>
      </c>
      <c r="Q478" s="77">
        <f t="shared" si="20"/>
        <v>223587.57000000775</v>
      </c>
      <c r="R478" s="78">
        <f>L478/H478</f>
        <v>874.81623340918952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5"/>
      <c r="I479" s="70"/>
      <c r="J479" s="206"/>
      <c r="K479" s="207"/>
      <c r="L479" s="208"/>
      <c r="M479" s="208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802</v>
      </c>
      <c r="H480" s="205">
        <v>3874</v>
      </c>
      <c r="I480" s="70">
        <v>3</v>
      </c>
      <c r="J480" s="206">
        <f>หนองคาย!F29</f>
        <v>792139.78</v>
      </c>
      <c r="K480" s="207">
        <f>หนองคาย!AI29</f>
        <v>886404.35</v>
      </c>
      <c r="L480" s="208">
        <f>หนองคาย!AJ29</f>
        <v>5684443.9199999999</v>
      </c>
      <c r="M480" s="208">
        <f>หนองคาย!AK29</f>
        <v>4605561.87</v>
      </c>
      <c r="N480" s="3"/>
      <c r="O480" s="3"/>
      <c r="P480" s="3"/>
      <c r="Q480" s="77">
        <f t="shared" si="20"/>
        <v>1078882.0499999998</v>
      </c>
      <c r="R480" s="78">
        <f t="shared" si="21"/>
        <v>1467.3319359834795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803</v>
      </c>
      <c r="H481" s="205">
        <v>3204</v>
      </c>
      <c r="I481" s="70">
        <v>3</v>
      </c>
      <c r="J481" s="206">
        <f>หนองคาย!F30</f>
        <v>1175670.6000000001</v>
      </c>
      <c r="K481" s="207">
        <f>หนองคาย!AI30</f>
        <v>1220526.3</v>
      </c>
      <c r="L481" s="208">
        <f>หนองคาย!AJ30</f>
        <v>3514395.64</v>
      </c>
      <c r="M481" s="208">
        <f>หนองคาย!AK30</f>
        <v>3077149.0300000003</v>
      </c>
      <c r="N481" s="3"/>
      <c r="O481" s="3"/>
      <c r="P481" s="3"/>
      <c r="Q481" s="77">
        <f t="shared" si="20"/>
        <v>437246.60999999987</v>
      </c>
      <c r="R481" s="78">
        <f t="shared" si="21"/>
        <v>1096.8775405742822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5">
        <v>6962</v>
      </c>
      <c r="I482" s="70">
        <v>5</v>
      </c>
      <c r="J482" s="206">
        <f>หนองคาย!F31</f>
        <v>1082843.04</v>
      </c>
      <c r="K482" s="207">
        <f>หนองคาย!AI31</f>
        <v>1143793.8600000003</v>
      </c>
      <c r="L482" s="208">
        <f>หนองคาย!AJ31</f>
        <v>6403894.2599999998</v>
      </c>
      <c r="M482" s="208">
        <f>หนองคาย!AK31</f>
        <v>6339760.3000000007</v>
      </c>
      <c r="N482" s="3"/>
      <c r="O482" s="3"/>
      <c r="P482" s="3"/>
      <c r="Q482" s="77">
        <f t="shared" si="20"/>
        <v>64133.959999999031</v>
      </c>
      <c r="R482" s="78">
        <f t="shared" si="21"/>
        <v>919.83542947428896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5">
        <v>4705</v>
      </c>
      <c r="I483" s="70">
        <v>4</v>
      </c>
      <c r="J483" s="206">
        <f>หนองคาย!F32</f>
        <v>348187.93</v>
      </c>
      <c r="K483" s="207">
        <f>หนองคาย!AI32</f>
        <v>400936.04000000004</v>
      </c>
      <c r="L483" s="208">
        <f>หนองคาย!AJ32</f>
        <v>3537430.5</v>
      </c>
      <c r="M483" s="208">
        <f>หนองคาย!AK32</f>
        <v>4060985.06</v>
      </c>
      <c r="N483" s="3"/>
      <c r="O483" s="3"/>
      <c r="P483" s="3"/>
      <c r="Q483" s="77">
        <f t="shared" si="20"/>
        <v>-523554.56000000006</v>
      </c>
      <c r="R483" s="78">
        <f t="shared" si="21"/>
        <v>751.8449521785335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5">
        <v>5930</v>
      </c>
      <c r="I484" s="70">
        <v>4</v>
      </c>
      <c r="J484" s="206">
        <f>หนองคาย!F33</f>
        <v>419346.97</v>
      </c>
      <c r="K484" s="207">
        <f>หนองคาย!AI33</f>
        <v>532888.30000000005</v>
      </c>
      <c r="L484" s="208">
        <f>หนองคาย!AJ33</f>
        <v>5169134.0600000005</v>
      </c>
      <c r="M484" s="208">
        <f>หนองคาย!AK33</f>
        <v>4710591.47</v>
      </c>
      <c r="N484" s="3"/>
      <c r="O484" s="3"/>
      <c r="P484" s="3"/>
      <c r="Q484" s="77">
        <f t="shared" si="20"/>
        <v>458542.59000000078</v>
      </c>
      <c r="R484" s="78">
        <f t="shared" si="21"/>
        <v>871.69208431703214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5">
        <v>4502</v>
      </c>
      <c r="I485" s="70">
        <v>4</v>
      </c>
      <c r="J485" s="206">
        <f>หนองคาย!F34</f>
        <v>777208.06</v>
      </c>
      <c r="K485" s="207">
        <f>หนองคาย!AI34</f>
        <v>1030732.7200000001</v>
      </c>
      <c r="L485" s="208">
        <f>หนองคาย!AJ34</f>
        <v>4221425.4000000004</v>
      </c>
      <c r="M485" s="208">
        <f>หนองคาย!AK34</f>
        <v>3706109.22</v>
      </c>
      <c r="N485" s="3"/>
      <c r="O485" s="3"/>
      <c r="P485" s="3"/>
      <c r="Q485" s="77">
        <f t="shared" si="20"/>
        <v>515316.18000000017</v>
      </c>
      <c r="R485" s="78">
        <f t="shared" si="21"/>
        <v>937.67778764993341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5">
        <v>5759</v>
      </c>
      <c r="I486" s="70">
        <v>4</v>
      </c>
      <c r="J486" s="206">
        <f>หนองคาย!F35</f>
        <v>1671626.19</v>
      </c>
      <c r="K486" s="207">
        <f>หนองคาย!AI35</f>
        <v>1798894.71</v>
      </c>
      <c r="L486" s="208">
        <f>หนองคาย!AJ35</f>
        <v>4288411.51</v>
      </c>
      <c r="M486" s="208">
        <f>หนองคาย!AK35</f>
        <v>3724503.06</v>
      </c>
      <c r="N486" s="3"/>
      <c r="O486" s="3"/>
      <c r="P486" s="3"/>
      <c r="Q486" s="77">
        <f t="shared" si="20"/>
        <v>563908.44999999972</v>
      </c>
      <c r="R486" s="78">
        <f t="shared" si="21"/>
        <v>744.64516582740055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5">
        <v>3269</v>
      </c>
      <c r="I487" s="70">
        <v>3</v>
      </c>
      <c r="J487" s="206">
        <f>หนองคาย!F36</f>
        <v>334826.27</v>
      </c>
      <c r="K487" s="207">
        <f>หนองคาย!AI36</f>
        <v>391896.99</v>
      </c>
      <c r="L487" s="208">
        <f>หนองคาย!AJ36</f>
        <v>3323477.9699999997</v>
      </c>
      <c r="M487" s="208">
        <f>หนองคาย!AK36</f>
        <v>3212902.74</v>
      </c>
      <c r="N487" s="3"/>
      <c r="O487" s="3"/>
      <c r="P487" s="3"/>
      <c r="Q487" s="77">
        <f t="shared" si="20"/>
        <v>110575.22999999952</v>
      </c>
      <c r="R487" s="78">
        <f t="shared" si="21"/>
        <v>1016.6650260018354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5">
        <v>5031</v>
      </c>
      <c r="I488" s="70">
        <v>4</v>
      </c>
      <c r="J488" s="206">
        <f>หนองคาย!F37</f>
        <v>1169743.2</v>
      </c>
      <c r="K488" s="207">
        <f>หนองคาย!AI37</f>
        <v>1236663.94</v>
      </c>
      <c r="L488" s="208">
        <f>หนองคาย!AJ37</f>
        <v>4098844.29</v>
      </c>
      <c r="M488" s="208">
        <f>หนองคาย!AK37</f>
        <v>4160002.92</v>
      </c>
      <c r="N488" s="3"/>
      <c r="O488" s="3"/>
      <c r="P488" s="3"/>
      <c r="Q488" s="77">
        <f t="shared" si="20"/>
        <v>-61158.629999999888</v>
      </c>
      <c r="R488" s="78">
        <f t="shared" si="21"/>
        <v>814.71760882528326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5">
        <v>4636</v>
      </c>
      <c r="I489" s="70">
        <v>4</v>
      </c>
      <c r="J489" s="206">
        <f>หนองคาย!F38</f>
        <v>665171.86</v>
      </c>
      <c r="K489" s="207">
        <f>หนองคาย!AI38</f>
        <v>703627.19</v>
      </c>
      <c r="L489" s="208">
        <f>หนองคาย!AJ38</f>
        <v>5698422.6300000008</v>
      </c>
      <c r="M489" s="208">
        <f>หนองคาย!AK38</f>
        <v>5157156.92</v>
      </c>
      <c r="N489" s="3"/>
      <c r="O489" s="3"/>
      <c r="P489" s="3"/>
      <c r="Q489" s="77">
        <f t="shared" si="20"/>
        <v>541265.71000000089</v>
      </c>
      <c r="R489" s="78">
        <f t="shared" si="21"/>
        <v>1229.1679529767043</v>
      </c>
    </row>
    <row r="490" spans="1:18" ht="24.6" customHeight="1" x14ac:dyDescent="0.7">
      <c r="A490" s="209">
        <v>2</v>
      </c>
      <c r="B490" s="210" t="s">
        <v>42</v>
      </c>
      <c r="C490" s="210"/>
      <c r="D490" s="210"/>
      <c r="E490" s="210" t="s">
        <v>56</v>
      </c>
      <c r="F490" s="210"/>
      <c r="G490" s="210" t="s">
        <v>371</v>
      </c>
      <c r="H490" s="213">
        <f>SUM(H479:H489)</f>
        <v>47872</v>
      </c>
      <c r="I490" s="209"/>
      <c r="J490" s="212">
        <f>SUM(J479:J489)</f>
        <v>8436763.9000000004</v>
      </c>
      <c r="K490" s="212">
        <f>SUM(K479:K489)</f>
        <v>9346364.4000000004</v>
      </c>
      <c r="L490" s="212">
        <f>SUM(L479:L489)</f>
        <v>45939880.18</v>
      </c>
      <c r="M490" s="212">
        <f>SUM(M479:M489)</f>
        <v>42754722.590000004</v>
      </c>
      <c r="N490" s="210">
        <v>10</v>
      </c>
      <c r="O490" s="210">
        <v>10</v>
      </c>
      <c r="P490" s="210">
        <f>N490-O490</f>
        <v>0</v>
      </c>
      <c r="Q490" s="77">
        <f t="shared" si="20"/>
        <v>3185157.5899999961</v>
      </c>
      <c r="R490" s="78">
        <f>L490/H490</f>
        <v>959.63987675467911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5"/>
      <c r="I491" s="70"/>
      <c r="J491" s="206"/>
      <c r="K491" s="207"/>
      <c r="L491" s="208"/>
      <c r="M491" s="208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812</v>
      </c>
      <c r="H492" s="205">
        <v>3034</v>
      </c>
      <c r="I492" s="70">
        <v>3</v>
      </c>
      <c r="J492" s="206">
        <f>หนองคาย!F39</f>
        <v>463556.07</v>
      </c>
      <c r="K492" s="207">
        <f>หนองคาย!AI39</f>
        <v>711723.44</v>
      </c>
      <c r="L492" s="208">
        <f>หนองคาย!AJ39</f>
        <v>3969687.87</v>
      </c>
      <c r="M492" s="208">
        <f>หนองคาย!AK39</f>
        <v>4504488.08</v>
      </c>
      <c r="N492" s="3"/>
      <c r="O492" s="3"/>
      <c r="P492" s="3"/>
      <c r="Q492" s="77">
        <f t="shared" si="20"/>
        <v>-534800.21</v>
      </c>
      <c r="R492" s="78">
        <f t="shared" si="21"/>
        <v>1308.4007481872115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813</v>
      </c>
      <c r="H493" s="205">
        <v>3694</v>
      </c>
      <c r="I493" s="70">
        <v>3</v>
      </c>
      <c r="J493" s="206">
        <f>หนองคาย!F40</f>
        <v>505537.36</v>
      </c>
      <c r="K493" s="207">
        <f>หนองคาย!AI40</f>
        <v>632654.13</v>
      </c>
      <c r="L493" s="208">
        <f>หนองคาย!AJ40</f>
        <v>4000238.4899999998</v>
      </c>
      <c r="M493" s="208">
        <f>หนองคาย!AK40</f>
        <v>4105498.68</v>
      </c>
      <c r="N493" s="3"/>
      <c r="O493" s="3"/>
      <c r="P493" s="3"/>
      <c r="Q493" s="77">
        <f t="shared" si="20"/>
        <v>-105260.19000000041</v>
      </c>
      <c r="R493" s="78">
        <f t="shared" si="21"/>
        <v>1082.901594477531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5">
        <v>2850</v>
      </c>
      <c r="I494" s="70">
        <v>2</v>
      </c>
      <c r="J494" s="206">
        <f>หนองคาย!F41</f>
        <v>571552.79</v>
      </c>
      <c r="K494" s="207">
        <f>หนองคาย!AI41</f>
        <v>916882.59</v>
      </c>
      <c r="L494" s="208">
        <f>หนองคาย!AJ41</f>
        <v>3320265.46</v>
      </c>
      <c r="M494" s="208">
        <f>หนองคาย!AK41</f>
        <v>3549834.9600000004</v>
      </c>
      <c r="N494" s="3"/>
      <c r="O494" s="3"/>
      <c r="P494" s="3"/>
      <c r="Q494" s="77">
        <f t="shared" si="20"/>
        <v>-229569.50000000047</v>
      </c>
      <c r="R494" s="78">
        <f t="shared" si="21"/>
        <v>1165.0054245614035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5">
        <v>3886</v>
      </c>
      <c r="I495" s="70">
        <v>3</v>
      </c>
      <c r="J495" s="206">
        <f>หนองคาย!F42</f>
        <v>1654597.76</v>
      </c>
      <c r="K495" s="207">
        <f>หนองคาย!AI42</f>
        <v>2108818.52</v>
      </c>
      <c r="L495" s="208">
        <f>หนองคาย!AJ42</f>
        <v>5554475.1899999995</v>
      </c>
      <c r="M495" s="208">
        <f>หนองคาย!AK42</f>
        <v>4915322.7300000004</v>
      </c>
      <c r="N495" s="3"/>
      <c r="O495" s="3"/>
      <c r="P495" s="3"/>
      <c r="Q495" s="77">
        <f t="shared" si="20"/>
        <v>639152.45999999903</v>
      </c>
      <c r="R495" s="78">
        <f t="shared" si="21"/>
        <v>1429.3554271744724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5">
        <v>4695</v>
      </c>
      <c r="I496" s="70">
        <v>4</v>
      </c>
      <c r="J496" s="206">
        <f>หนองคาย!F43</f>
        <v>923084.31</v>
      </c>
      <c r="K496" s="207">
        <f>หนองคาย!AI43</f>
        <v>1155685.4200000002</v>
      </c>
      <c r="L496" s="208">
        <f>หนองคาย!AJ43</f>
        <v>4564238.1999999993</v>
      </c>
      <c r="M496" s="208">
        <f>หนองคาย!AK43</f>
        <v>5002821.2799999993</v>
      </c>
      <c r="N496" s="3"/>
      <c r="O496" s="3"/>
      <c r="P496" s="3"/>
      <c r="Q496" s="77">
        <f t="shared" si="20"/>
        <v>-438583.08000000007</v>
      </c>
      <c r="R496" s="78">
        <f t="shared" si="21"/>
        <v>972.14871139510103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5">
        <v>2848</v>
      </c>
      <c r="I497" s="70">
        <v>2</v>
      </c>
      <c r="J497" s="206">
        <f>หนองคาย!F44</f>
        <v>1125712.6100000001</v>
      </c>
      <c r="K497" s="207">
        <f>หนองคาย!AI44</f>
        <v>1234343.76</v>
      </c>
      <c r="L497" s="208">
        <f>หนองคาย!AJ44</f>
        <v>3869647.13</v>
      </c>
      <c r="M497" s="208">
        <f>หนองคาย!AK44</f>
        <v>3375760.6</v>
      </c>
      <c r="N497" s="3"/>
      <c r="O497" s="3"/>
      <c r="P497" s="3"/>
      <c r="Q497" s="77">
        <f t="shared" si="20"/>
        <v>493886.5299999998</v>
      </c>
      <c r="R497" s="78">
        <f t="shared" si="21"/>
        <v>1358.7244136235954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5">
        <v>4044</v>
      </c>
      <c r="I498" s="70">
        <v>3</v>
      </c>
      <c r="J498" s="206">
        <f>หนองคาย!F45</f>
        <v>339398.33</v>
      </c>
      <c r="K498" s="207">
        <f>หนองคาย!AI45</f>
        <v>427127.8</v>
      </c>
      <c r="L498" s="208">
        <f>หนองคาย!AJ45</f>
        <v>3296153.8600000003</v>
      </c>
      <c r="M498" s="208">
        <f>หนองคาย!AK45</f>
        <v>3259771.8</v>
      </c>
      <c r="N498" s="3"/>
      <c r="O498" s="3"/>
      <c r="P498" s="3"/>
      <c r="Q498" s="77">
        <f t="shared" si="20"/>
        <v>36382.060000000522</v>
      </c>
      <c r="R498" s="78">
        <f t="shared" si="21"/>
        <v>815.07266567754709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5">
        <v>5108</v>
      </c>
      <c r="I499" s="70">
        <v>4</v>
      </c>
      <c r="J499" s="206">
        <f>หนองคาย!F46</f>
        <v>452746.91</v>
      </c>
      <c r="K499" s="207">
        <f>หนองคาย!AI46</f>
        <v>581505.53</v>
      </c>
      <c r="L499" s="208">
        <f>หนองคาย!AJ46</f>
        <v>3589068.55</v>
      </c>
      <c r="M499" s="208">
        <f>หนองคาย!AK46</f>
        <v>3729594.9</v>
      </c>
      <c r="N499" s="3"/>
      <c r="O499" s="3"/>
      <c r="P499" s="3"/>
      <c r="Q499" s="77">
        <f t="shared" si="20"/>
        <v>-140526.35000000009</v>
      </c>
      <c r="R499" s="78">
        <f t="shared" si="21"/>
        <v>702.6367560689115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5">
        <v>5899</v>
      </c>
      <c r="I500" s="70">
        <v>4</v>
      </c>
      <c r="J500" s="206">
        <f>หนองคาย!F47</f>
        <v>734922.32</v>
      </c>
      <c r="K500" s="207">
        <f>หนองคาย!AI47</f>
        <v>762474.89999999991</v>
      </c>
      <c r="L500" s="208">
        <f>หนองคาย!AJ47</f>
        <v>4798924.1500000004</v>
      </c>
      <c r="M500" s="208">
        <f>หนองคาย!AK47</f>
        <v>4900395.96</v>
      </c>
      <c r="N500" s="3"/>
      <c r="O500" s="3"/>
      <c r="P500" s="3"/>
      <c r="Q500" s="77">
        <f t="shared" si="20"/>
        <v>-101471.80999999959</v>
      </c>
      <c r="R500" s="78">
        <f t="shared" si="21"/>
        <v>813.51485845058494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5">
        <v>2499</v>
      </c>
      <c r="I501" s="70">
        <v>2</v>
      </c>
      <c r="J501" s="206">
        <f>หนองคาย!F48</f>
        <v>233381.19</v>
      </c>
      <c r="K501" s="207">
        <f>หนองคาย!AI48</f>
        <v>294818.65999999997</v>
      </c>
      <c r="L501" s="208">
        <f>หนองคาย!AJ48</f>
        <v>2041550.28</v>
      </c>
      <c r="M501" s="208">
        <f>หนองคาย!AK48</f>
        <v>2251852.7000000002</v>
      </c>
      <c r="N501" s="3"/>
      <c r="O501" s="3"/>
      <c r="P501" s="3"/>
      <c r="Q501" s="77">
        <f t="shared" si="20"/>
        <v>-210302.42000000016</v>
      </c>
      <c r="R501" s="78">
        <f t="shared" si="21"/>
        <v>816.94689075630254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5">
        <v>5714</v>
      </c>
      <c r="I502" s="70">
        <v>4</v>
      </c>
      <c r="J502" s="206">
        <f>หนองคาย!F49</f>
        <v>823212.91</v>
      </c>
      <c r="K502" s="207">
        <f>หนองคาย!AI49</f>
        <v>1456688.36</v>
      </c>
      <c r="L502" s="208">
        <f>หนองคาย!AJ49</f>
        <v>5875660.9100000001</v>
      </c>
      <c r="M502" s="208">
        <f>หนองคาย!AK49</f>
        <v>5306302.8500000006</v>
      </c>
      <c r="N502" s="3"/>
      <c r="O502" s="3"/>
      <c r="P502" s="3"/>
      <c r="Q502" s="77">
        <f t="shared" si="20"/>
        <v>569358.05999999959</v>
      </c>
      <c r="R502" s="78">
        <f t="shared" si="21"/>
        <v>1028.2920738536927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5">
        <v>3580</v>
      </c>
      <c r="I503" s="70">
        <v>3</v>
      </c>
      <c r="J503" s="206">
        <f>หนองคาย!F50</f>
        <v>552829.82999999996</v>
      </c>
      <c r="K503" s="207">
        <f>หนองคาย!AI50</f>
        <v>1054621.82</v>
      </c>
      <c r="L503" s="208">
        <f>หนองคาย!AJ50</f>
        <v>3786528.14</v>
      </c>
      <c r="M503" s="208">
        <f>หนองคาย!AK50</f>
        <v>3536312.0999999996</v>
      </c>
      <c r="N503" s="3"/>
      <c r="O503" s="3"/>
      <c r="P503" s="3"/>
      <c r="Q503" s="77">
        <f t="shared" si="20"/>
        <v>250216.0400000005</v>
      </c>
      <c r="R503" s="78">
        <f t="shared" si="21"/>
        <v>1057.6894245810056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5">
        <v>3821</v>
      </c>
      <c r="I504" s="70">
        <v>3</v>
      </c>
      <c r="J504" s="206">
        <f>หนองคาย!F51</f>
        <v>490873.7</v>
      </c>
      <c r="K504" s="207">
        <f>หนองคาย!AI51</f>
        <v>894776.56</v>
      </c>
      <c r="L504" s="208">
        <f>หนองคาย!AJ51</f>
        <v>3006731.4299999997</v>
      </c>
      <c r="M504" s="208">
        <f>หนองคาย!AK51</f>
        <v>2612736.46</v>
      </c>
      <c r="N504" s="3"/>
      <c r="O504" s="3"/>
      <c r="P504" s="3"/>
      <c r="Q504" s="77">
        <f t="shared" si="20"/>
        <v>393994.96999999974</v>
      </c>
      <c r="R504" s="78">
        <f t="shared" si="21"/>
        <v>786.89647474483115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5">
        <v>4273</v>
      </c>
      <c r="I505" s="70">
        <v>3</v>
      </c>
      <c r="J505" s="206">
        <f>หนองคาย!F52</f>
        <v>532402.74</v>
      </c>
      <c r="K505" s="207">
        <f>หนองคาย!AI52</f>
        <v>940442</v>
      </c>
      <c r="L505" s="208">
        <f>หนองคาย!AJ52</f>
        <v>3395743.28</v>
      </c>
      <c r="M505" s="208">
        <f>หนองคาย!AK52</f>
        <v>3550756.0100000002</v>
      </c>
      <c r="N505" s="3"/>
      <c r="O505" s="3"/>
      <c r="P505" s="3"/>
      <c r="Q505" s="77">
        <f t="shared" si="20"/>
        <v>-155012.73000000045</v>
      </c>
      <c r="R505" s="78">
        <f t="shared" si="21"/>
        <v>794.69770184881816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5">
        <v>2633</v>
      </c>
      <c r="I506" s="70">
        <v>2</v>
      </c>
      <c r="J506" s="206">
        <f>หนองคาย!F53</f>
        <v>292652.64</v>
      </c>
      <c r="K506" s="207">
        <f>หนองคาย!AI53</f>
        <v>576179.41</v>
      </c>
      <c r="L506" s="208">
        <f>หนองคาย!AJ53</f>
        <v>2330519.11</v>
      </c>
      <c r="M506" s="208">
        <f>หนองคาย!AK53</f>
        <v>2333016.5</v>
      </c>
      <c r="N506" s="3"/>
      <c r="O506" s="3"/>
      <c r="P506" s="3"/>
      <c r="Q506" s="77">
        <f t="shared" si="20"/>
        <v>-2497.3900000001304</v>
      </c>
      <c r="R506" s="78">
        <f t="shared" si="21"/>
        <v>885.11929737941512</v>
      </c>
    </row>
    <row r="507" spans="1:18" ht="24.6" customHeight="1" x14ac:dyDescent="0.7">
      <c r="A507" s="209">
        <v>3</v>
      </c>
      <c r="B507" s="210" t="s">
        <v>42</v>
      </c>
      <c r="C507" s="210"/>
      <c r="D507" s="210"/>
      <c r="E507" s="210" t="s">
        <v>56</v>
      </c>
      <c r="F507" s="210"/>
      <c r="G507" s="210" t="s">
        <v>375</v>
      </c>
      <c r="H507" s="213">
        <f>SUM(H491:H506)</f>
        <v>58578</v>
      </c>
      <c r="I507" s="209"/>
      <c r="J507" s="212">
        <f>SUM(J491:J506)</f>
        <v>9696461.4700000025</v>
      </c>
      <c r="K507" s="212">
        <f>SUM(K491:K506)</f>
        <v>13748742.9</v>
      </c>
      <c r="L507" s="212">
        <f>SUM(L491:L506)</f>
        <v>57399432.050000004</v>
      </c>
      <c r="M507" s="212">
        <f>SUM(M491:M506)</f>
        <v>56934465.610000007</v>
      </c>
      <c r="N507" s="210">
        <v>15</v>
      </c>
      <c r="O507" s="210">
        <v>15</v>
      </c>
      <c r="P507" s="210">
        <f>N507-O507</f>
        <v>0</v>
      </c>
      <c r="Q507" s="77">
        <f t="shared" si="20"/>
        <v>464966.43999999762</v>
      </c>
      <c r="R507" s="78">
        <f>L507/H507</f>
        <v>979.88036549557864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5"/>
      <c r="I508" s="70"/>
      <c r="J508" s="206"/>
      <c r="K508" s="207"/>
      <c r="L508" s="208"/>
      <c r="M508" s="208"/>
      <c r="N508" s="3"/>
      <c r="O508" s="3"/>
      <c r="P508" s="3"/>
    </row>
    <row r="509" spans="1:18" s="193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827</v>
      </c>
      <c r="H509" s="214">
        <v>2413</v>
      </c>
      <c r="I509" s="189">
        <v>2</v>
      </c>
      <c r="J509" s="206">
        <f>หนองคาย!F54</f>
        <v>731301.57</v>
      </c>
      <c r="K509" s="215">
        <f>หนองคาย!AI54</f>
        <v>722900.61</v>
      </c>
      <c r="L509" s="208">
        <f>หนองคาย!AJ54</f>
        <v>2781640.99</v>
      </c>
      <c r="M509" s="208">
        <f>หนองคาย!AK54</f>
        <v>2941662.2399999998</v>
      </c>
      <c r="N509" s="40"/>
      <c r="O509" s="40"/>
      <c r="P509" s="40"/>
      <c r="Q509" s="77">
        <f t="shared" si="20"/>
        <v>-160021.24999999953</v>
      </c>
      <c r="R509" s="78">
        <f t="shared" si="21"/>
        <v>1152.7728926647328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828</v>
      </c>
      <c r="H510" s="205">
        <v>2055</v>
      </c>
      <c r="I510" s="70">
        <v>2</v>
      </c>
      <c r="J510" s="206">
        <f>หนองคาย!F55</f>
        <v>477422.73</v>
      </c>
      <c r="K510" s="215">
        <f>หนองคาย!AI55</f>
        <v>528000.48</v>
      </c>
      <c r="L510" s="208">
        <f>หนองคาย!AJ55</f>
        <v>2916899.92</v>
      </c>
      <c r="M510" s="208">
        <f>หนองคาย!AK55</f>
        <v>3361544.6300000004</v>
      </c>
      <c r="N510" s="3"/>
      <c r="O510" s="3"/>
      <c r="P510" s="3"/>
      <c r="Q510" s="77">
        <f t="shared" si="20"/>
        <v>-444644.71000000043</v>
      </c>
      <c r="R510" s="78">
        <f t="shared" si="21"/>
        <v>1419.4160194647202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829</v>
      </c>
      <c r="H511" s="205">
        <v>3420</v>
      </c>
      <c r="I511" s="70">
        <v>3</v>
      </c>
      <c r="J511" s="206">
        <f>หนองคาย!F56</f>
        <v>1341348.98</v>
      </c>
      <c r="K511" s="215">
        <f>หนองคาย!AI56</f>
        <v>1283184.3900000001</v>
      </c>
      <c r="L511" s="208">
        <f>หนองคาย!AJ56</f>
        <v>3760416.46</v>
      </c>
      <c r="M511" s="208">
        <f>หนองคาย!AK56</f>
        <v>3250052.54</v>
      </c>
      <c r="N511" s="3"/>
      <c r="O511" s="3"/>
      <c r="P511" s="3"/>
      <c r="Q511" s="77">
        <f t="shared" si="20"/>
        <v>510363.91999999993</v>
      </c>
      <c r="R511" s="78">
        <f t="shared" si="21"/>
        <v>1099.5369766081872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5">
        <v>2566</v>
      </c>
      <c r="I512" s="70">
        <v>2</v>
      </c>
      <c r="J512" s="206">
        <f>หนองคาย!F57</f>
        <v>1154800.21</v>
      </c>
      <c r="K512" s="215">
        <f>หนองคาย!AI57</f>
        <v>1116083.0899999999</v>
      </c>
      <c r="L512" s="208">
        <f>หนองคาย!AJ57</f>
        <v>4089675.25</v>
      </c>
      <c r="M512" s="208">
        <f>หนองคาย!AK57</f>
        <v>4180876.7</v>
      </c>
      <c r="N512" s="3"/>
      <c r="O512" s="3"/>
      <c r="P512" s="3"/>
      <c r="Q512" s="77">
        <f t="shared" si="20"/>
        <v>-91201.450000000186</v>
      </c>
      <c r="R512" s="78">
        <f t="shared" si="21"/>
        <v>1593.7939399844115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5">
        <v>951</v>
      </c>
      <c r="I513" s="70">
        <v>1</v>
      </c>
      <c r="J513" s="206">
        <f>หนองคาย!F58</f>
        <v>292420.47999999998</v>
      </c>
      <c r="K513" s="215">
        <f>หนองคาย!AI58</f>
        <v>268458.73</v>
      </c>
      <c r="L513" s="208">
        <f>หนองคาย!AJ58</f>
        <v>1979556.4</v>
      </c>
      <c r="M513" s="208">
        <f>หนองคาย!AK58</f>
        <v>2465835.89</v>
      </c>
      <c r="N513" s="3"/>
      <c r="O513" s="3"/>
      <c r="P513" s="3"/>
      <c r="Q513" s="77">
        <f t="shared" si="20"/>
        <v>-486279.49000000022</v>
      </c>
      <c r="R513" s="78">
        <f t="shared" si="21"/>
        <v>2081.5524710830705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5">
        <v>2045</v>
      </c>
      <c r="I514" s="70">
        <v>2</v>
      </c>
      <c r="J514" s="206">
        <f>หนองคาย!F59</f>
        <v>702594.89</v>
      </c>
      <c r="K514" s="215">
        <f>หนองคาย!AI59</f>
        <v>656811.44000000006</v>
      </c>
      <c r="L514" s="208">
        <f>หนองคาย!AJ59</f>
        <v>1684525.7800000003</v>
      </c>
      <c r="M514" s="208">
        <f>หนองคาย!AK59</f>
        <v>1803778.96</v>
      </c>
      <c r="N514" s="3"/>
      <c r="O514" s="3"/>
      <c r="P514" s="3"/>
      <c r="Q514" s="77">
        <f t="shared" si="20"/>
        <v>-119253.1799999997</v>
      </c>
      <c r="R514" s="78">
        <f t="shared" si="21"/>
        <v>823.72898777506123</v>
      </c>
    </row>
    <row r="515" spans="1:18" ht="24.6" customHeight="1" x14ac:dyDescent="0.7">
      <c r="A515" s="209">
        <v>4</v>
      </c>
      <c r="B515" s="210" t="s">
        <v>42</v>
      </c>
      <c r="C515" s="210"/>
      <c r="D515" s="210"/>
      <c r="E515" s="210" t="s">
        <v>56</v>
      </c>
      <c r="F515" s="210"/>
      <c r="G515" s="210" t="s">
        <v>379</v>
      </c>
      <c r="H515" s="213">
        <f>SUM(H508:H514)</f>
        <v>13450</v>
      </c>
      <c r="I515" s="209"/>
      <c r="J515" s="212">
        <f>SUM(J508:J514)</f>
        <v>4699888.8599999994</v>
      </c>
      <c r="K515" s="212">
        <f>SUM(K508:K514)</f>
        <v>4575438.74</v>
      </c>
      <c r="L515" s="212">
        <f>SUM(L508:L514)</f>
        <v>17212714.800000001</v>
      </c>
      <c r="M515" s="212">
        <f>SUM(M508:M514)</f>
        <v>18003750.960000001</v>
      </c>
      <c r="N515" s="210">
        <v>6</v>
      </c>
      <c r="O515" s="210">
        <v>6</v>
      </c>
      <c r="P515" s="210">
        <f>N515-O515</f>
        <v>0</v>
      </c>
      <c r="Q515" s="77">
        <f t="shared" ref="Q515:Q553" si="23">L515-M515</f>
        <v>-791036.16000000015</v>
      </c>
      <c r="R515" s="78">
        <f>L515/H515</f>
        <v>1279.7557472118961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5"/>
      <c r="I516" s="70"/>
      <c r="J516" s="206"/>
      <c r="K516" s="207"/>
      <c r="L516" s="208"/>
      <c r="M516" s="208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833</v>
      </c>
      <c r="H517" s="205">
        <v>3171</v>
      </c>
      <c r="I517" s="70">
        <v>3</v>
      </c>
      <c r="J517" s="206">
        <f>หนองคาย!F60</f>
        <v>1362947</v>
      </c>
      <c r="K517" s="207">
        <f>หนองคาย!AI60</f>
        <v>1415642.12</v>
      </c>
      <c r="L517" s="208">
        <f>หนองคาย!AJ60</f>
        <v>3439598.4</v>
      </c>
      <c r="M517" s="208">
        <f>หนองคาย!AK60</f>
        <v>3072227.68</v>
      </c>
      <c r="N517" s="3"/>
      <c r="O517" s="3"/>
      <c r="P517" s="3"/>
      <c r="Q517" s="77">
        <f t="shared" si="23"/>
        <v>367370.71999999974</v>
      </c>
      <c r="R517" s="78">
        <f t="shared" ref="R517:R552" si="24">L517/H517</f>
        <v>1084.7046357615893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834</v>
      </c>
      <c r="H518" s="205">
        <v>4975</v>
      </c>
      <c r="I518" s="70">
        <v>4</v>
      </c>
      <c r="J518" s="206">
        <f>หนองคาย!F61</f>
        <v>613561.87</v>
      </c>
      <c r="K518" s="207">
        <f>หนองคาย!AI61</f>
        <v>627419.43000000005</v>
      </c>
      <c r="L518" s="208">
        <f>หนองคาย!AJ61</f>
        <v>6503509.7000000002</v>
      </c>
      <c r="M518" s="208">
        <f>หนองคาย!AK61</f>
        <v>6482513.2499999991</v>
      </c>
      <c r="N518" s="3"/>
      <c r="O518" s="3"/>
      <c r="P518" s="3"/>
      <c r="Q518" s="77">
        <f t="shared" si="23"/>
        <v>20996.450000001118</v>
      </c>
      <c r="R518" s="78">
        <f t="shared" si="24"/>
        <v>1307.2381306532664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5">
        <v>2674</v>
      </c>
      <c r="I519" s="70">
        <v>2</v>
      </c>
      <c r="J519" s="206">
        <f>หนองคาย!F62</f>
        <v>291688</v>
      </c>
      <c r="K519" s="207">
        <f>หนองคาย!AI62</f>
        <v>371743.57</v>
      </c>
      <c r="L519" s="208">
        <f>หนองคาย!AJ62</f>
        <v>3063535.57</v>
      </c>
      <c r="M519" s="208">
        <f>หนองคาย!AK62</f>
        <v>2712839.92</v>
      </c>
      <c r="N519" s="3"/>
      <c r="O519" s="3"/>
      <c r="P519" s="3"/>
      <c r="Q519" s="77">
        <f t="shared" si="23"/>
        <v>350695.64999999991</v>
      </c>
      <c r="R519" s="78">
        <f t="shared" si="24"/>
        <v>1145.6752318623785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5">
        <v>3165</v>
      </c>
      <c r="I520" s="70">
        <v>3</v>
      </c>
      <c r="J520" s="206">
        <f>หนองคาย!F63</f>
        <v>423749.59</v>
      </c>
      <c r="K520" s="207">
        <f>หนองคาย!AI63</f>
        <v>617135.92000000004</v>
      </c>
      <c r="L520" s="208">
        <f>หนองคาย!AJ63</f>
        <v>4168892.51</v>
      </c>
      <c r="M520" s="208">
        <f>หนองคาย!AK63</f>
        <v>3705525.91</v>
      </c>
      <c r="N520" s="3"/>
      <c r="O520" s="3"/>
      <c r="P520" s="3"/>
      <c r="Q520" s="77">
        <f t="shared" si="23"/>
        <v>463366.59999999963</v>
      </c>
      <c r="R520" s="78">
        <f t="shared" si="24"/>
        <v>1317.1856271721958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5">
        <v>2202</v>
      </c>
      <c r="I521" s="70">
        <v>2</v>
      </c>
      <c r="J521" s="206">
        <f>หนองคาย!F64</f>
        <v>1851206.58</v>
      </c>
      <c r="K521" s="207">
        <f>หนองคาย!AI64</f>
        <v>1918477.7</v>
      </c>
      <c r="L521" s="208">
        <f>หนองคาย!AJ64</f>
        <v>3665960.33</v>
      </c>
      <c r="M521" s="208">
        <f>หนองคาย!AK64</f>
        <v>2929782.82</v>
      </c>
      <c r="N521" s="3"/>
      <c r="O521" s="3"/>
      <c r="P521" s="3"/>
      <c r="Q521" s="77">
        <f t="shared" si="23"/>
        <v>736177.51000000024</v>
      </c>
      <c r="R521" s="78">
        <f t="shared" si="24"/>
        <v>1664.8321207992735</v>
      </c>
    </row>
    <row r="522" spans="1:18" ht="24.6" customHeight="1" x14ac:dyDescent="0.7">
      <c r="A522" s="209">
        <v>5</v>
      </c>
      <c r="B522" s="210" t="s">
        <v>42</v>
      </c>
      <c r="C522" s="210"/>
      <c r="D522" s="210"/>
      <c r="E522" s="210" t="s">
        <v>56</v>
      </c>
      <c r="F522" s="210"/>
      <c r="G522" s="210" t="s">
        <v>383</v>
      </c>
      <c r="H522" s="213">
        <f>SUM(H516:H521)</f>
        <v>16187</v>
      </c>
      <c r="I522" s="209"/>
      <c r="J522" s="212">
        <f>SUM(J516:J521)</f>
        <v>4543153.04</v>
      </c>
      <c r="K522" s="228">
        <f>SUM(K516:K521)</f>
        <v>4950418.74</v>
      </c>
      <c r="L522" s="212">
        <f>SUM(L516:L521)</f>
        <v>20841496.509999998</v>
      </c>
      <c r="M522" s="212">
        <f>SUM(M516:M521)</f>
        <v>18902889.579999998</v>
      </c>
      <c r="N522" s="210">
        <v>5</v>
      </c>
      <c r="O522" s="210">
        <v>5</v>
      </c>
      <c r="P522" s="210">
        <f>N522-O522</f>
        <v>0</v>
      </c>
      <c r="Q522" s="77">
        <f t="shared" si="23"/>
        <v>1938606.9299999997</v>
      </c>
      <c r="R522" s="78">
        <f>L522/H522</f>
        <v>1287.5453456477419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5"/>
      <c r="I523" s="70"/>
      <c r="J523" s="206"/>
      <c r="K523" s="207"/>
      <c r="L523" s="208"/>
      <c r="M523" s="208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838</v>
      </c>
      <c r="H524" s="205">
        <v>5571</v>
      </c>
      <c r="I524" s="70">
        <v>4</v>
      </c>
      <c r="J524" s="206">
        <f>หนองคาย!F65</f>
        <v>532428.56000000006</v>
      </c>
      <c r="K524" s="207">
        <f>หนองคาย!AI65</f>
        <v>474388.34</v>
      </c>
      <c r="L524" s="208">
        <f>หนองคาย!AJ65</f>
        <v>4121711.51</v>
      </c>
      <c r="M524" s="208">
        <f>หนองคาย!AK65</f>
        <v>4619888.9999999991</v>
      </c>
      <c r="N524" s="3"/>
      <c r="O524" s="3"/>
      <c r="P524" s="3"/>
      <c r="Q524" s="77">
        <f t="shared" si="23"/>
        <v>-498177.48999999929</v>
      </c>
      <c r="R524" s="78">
        <f t="shared" si="24"/>
        <v>739.85128522706873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839</v>
      </c>
      <c r="H525" s="205">
        <v>5124</v>
      </c>
      <c r="I525" s="70">
        <v>4</v>
      </c>
      <c r="J525" s="206">
        <f>หนองคาย!F66</f>
        <v>589374.92000000004</v>
      </c>
      <c r="K525" s="207">
        <f>หนองคาย!AI66</f>
        <v>605431.92000000004</v>
      </c>
      <c r="L525" s="208">
        <f>หนองคาย!AJ66</f>
        <v>2850781.58</v>
      </c>
      <c r="M525" s="208">
        <f>หนองคาย!AK66</f>
        <v>3308153.0000000005</v>
      </c>
      <c r="N525" s="3"/>
      <c r="O525" s="3"/>
      <c r="P525" s="3"/>
      <c r="Q525" s="77">
        <f t="shared" si="23"/>
        <v>-457371.42000000039</v>
      </c>
      <c r="R525" s="78">
        <f t="shared" si="24"/>
        <v>556.35862217017961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5">
        <v>7200</v>
      </c>
      <c r="I526" s="70">
        <v>5</v>
      </c>
      <c r="J526" s="206">
        <f>หนองคาย!F67</f>
        <v>291698.95</v>
      </c>
      <c r="K526" s="207">
        <f>หนองคาย!AI67</f>
        <v>416637.73000000004</v>
      </c>
      <c r="L526" s="208">
        <f>หนองคาย!AJ67</f>
        <v>3569694.4699999997</v>
      </c>
      <c r="M526" s="208">
        <f>หนองคาย!AK67</f>
        <v>4461864.2699999996</v>
      </c>
      <c r="N526" s="3"/>
      <c r="O526" s="3"/>
      <c r="P526" s="3"/>
      <c r="Q526" s="77">
        <f t="shared" si="23"/>
        <v>-892169.79999999981</v>
      </c>
      <c r="R526" s="78">
        <f t="shared" si="24"/>
        <v>495.79089861111106</v>
      </c>
    </row>
    <row r="527" spans="1:18" ht="24.6" customHeight="1" x14ac:dyDescent="0.7">
      <c r="A527" s="209">
        <v>6</v>
      </c>
      <c r="B527" s="210" t="s">
        <v>42</v>
      </c>
      <c r="C527" s="210"/>
      <c r="D527" s="210"/>
      <c r="E527" s="210" t="s">
        <v>56</v>
      </c>
      <c r="F527" s="210"/>
      <c r="G527" s="210" t="s">
        <v>387</v>
      </c>
      <c r="H527" s="213">
        <f>SUM(H524:H526)</f>
        <v>17895</v>
      </c>
      <c r="I527" s="209"/>
      <c r="J527" s="212">
        <f>SUM(J523:J526)</f>
        <v>1413502.43</v>
      </c>
      <c r="K527" s="212">
        <f>SUM(K523:K526)</f>
        <v>1496457.99</v>
      </c>
      <c r="L527" s="212">
        <f>SUM(L523:L526)</f>
        <v>10542187.559999999</v>
      </c>
      <c r="M527" s="212">
        <f>SUM(M523:M526)</f>
        <v>12389906.27</v>
      </c>
      <c r="N527" s="210">
        <v>3</v>
      </c>
      <c r="O527" s="210">
        <v>3</v>
      </c>
      <c r="P527" s="210">
        <f>N527-O527</f>
        <v>0</v>
      </c>
      <c r="Q527" s="77">
        <f t="shared" si="23"/>
        <v>-1847718.7100000009</v>
      </c>
      <c r="R527" s="78">
        <f>L527/H527</f>
        <v>589.11358256496226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5"/>
      <c r="I528" s="70"/>
      <c r="J528" s="206"/>
      <c r="K528" s="207"/>
      <c r="L528" s="208"/>
      <c r="M528" s="208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841</v>
      </c>
      <c r="H529" s="205">
        <v>6642</v>
      </c>
      <c r="I529" s="70">
        <v>5</v>
      </c>
      <c r="J529" s="206">
        <f>หนองคาย!F68</f>
        <v>605663.18000000005</v>
      </c>
      <c r="K529" s="207">
        <f>หนองคาย!AI68</f>
        <v>758545.16</v>
      </c>
      <c r="L529" s="208">
        <f>หนองคาย!AJ68</f>
        <v>6449282.2799999993</v>
      </c>
      <c r="M529" s="208">
        <f>หนองคาย!AK68</f>
        <v>5772851.8300000001</v>
      </c>
      <c r="N529" s="3"/>
      <c r="O529" s="3"/>
      <c r="P529" s="3"/>
      <c r="Q529" s="77">
        <f t="shared" si="23"/>
        <v>676430.44999999925</v>
      </c>
      <c r="R529" s="78">
        <f t="shared" si="24"/>
        <v>970.98498644986444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842</v>
      </c>
      <c r="H530" s="205">
        <v>3199</v>
      </c>
      <c r="I530" s="70">
        <v>3</v>
      </c>
      <c r="J530" s="206">
        <f>หนองคาย!F69</f>
        <v>951130.32</v>
      </c>
      <c r="K530" s="207">
        <f>หนองคาย!AI69</f>
        <v>981635.23</v>
      </c>
      <c r="L530" s="208">
        <f>หนองคาย!AJ69</f>
        <v>4248230.38</v>
      </c>
      <c r="M530" s="208">
        <f>หนองคาย!AK69</f>
        <v>3892759.09</v>
      </c>
      <c r="N530" s="3"/>
      <c r="O530" s="3"/>
      <c r="P530" s="3"/>
      <c r="Q530" s="77">
        <f t="shared" si="23"/>
        <v>355471.29000000004</v>
      </c>
      <c r="R530" s="78">
        <f t="shared" si="24"/>
        <v>1327.9869896842763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5">
        <v>5644</v>
      </c>
      <c r="I531" s="70">
        <v>4</v>
      </c>
      <c r="J531" s="206">
        <f>หนองคาย!F70</f>
        <v>580414.74</v>
      </c>
      <c r="K531" s="207">
        <f>หนองคาย!AI70</f>
        <v>670313.74</v>
      </c>
      <c r="L531" s="208">
        <f>หนองคาย!AJ70</f>
        <v>6472030.5</v>
      </c>
      <c r="M531" s="208">
        <f>หนองคาย!AK70</f>
        <v>6204939.6299999999</v>
      </c>
      <c r="N531" s="3"/>
      <c r="O531" s="3"/>
      <c r="P531" s="3"/>
      <c r="Q531" s="77">
        <f t="shared" si="23"/>
        <v>267090.87000000011</v>
      </c>
      <c r="R531" s="78">
        <f t="shared" si="24"/>
        <v>1146.7098688873139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5">
        <v>5464</v>
      </c>
      <c r="I532" s="70">
        <v>4</v>
      </c>
      <c r="J532" s="206">
        <f>หนองคาย!F71</f>
        <v>1469347.12</v>
      </c>
      <c r="K532" s="207">
        <f>หนองคาย!AI71</f>
        <v>1510474.4200000002</v>
      </c>
      <c r="L532" s="208">
        <f>หนองคาย!AJ71</f>
        <v>5283220.68</v>
      </c>
      <c r="M532" s="208">
        <f>หนองคาย!AK71</f>
        <v>5348025.5500000007</v>
      </c>
      <c r="N532" s="3"/>
      <c r="O532" s="3"/>
      <c r="P532" s="3"/>
      <c r="Q532" s="77">
        <f t="shared" si="23"/>
        <v>-64804.870000001043</v>
      </c>
      <c r="R532" s="78">
        <f t="shared" si="24"/>
        <v>966.91447291361635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5">
        <v>10050</v>
      </c>
      <c r="I533" s="70">
        <v>5</v>
      </c>
      <c r="J533" s="206">
        <f>หนองคาย!F72</f>
        <v>793172.15</v>
      </c>
      <c r="K533" s="207">
        <f>หนองคาย!AI72</f>
        <v>813521.79</v>
      </c>
      <c r="L533" s="208">
        <f>หนองคาย!AJ72</f>
        <v>8952989.6199999992</v>
      </c>
      <c r="M533" s="208">
        <f>หนองคาย!AK72</f>
        <v>8605654.6899999976</v>
      </c>
      <c r="N533" s="3"/>
      <c r="O533" s="3"/>
      <c r="P533" s="3"/>
      <c r="Q533" s="77">
        <f t="shared" si="23"/>
        <v>347334.93000000156</v>
      </c>
      <c r="R533" s="78">
        <f t="shared" si="24"/>
        <v>890.84473830845764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5">
        <v>2842</v>
      </c>
      <c r="I534" s="70">
        <v>2</v>
      </c>
      <c r="J534" s="206">
        <f>หนองคาย!F73</f>
        <v>833670.87</v>
      </c>
      <c r="K534" s="207">
        <f>หนองคาย!AI73</f>
        <v>845557.74</v>
      </c>
      <c r="L534" s="208">
        <f>หนองคาย!AJ73</f>
        <v>4049913.28</v>
      </c>
      <c r="M534" s="208">
        <f>หนองคาย!AK73</f>
        <v>3925993.8200000003</v>
      </c>
      <c r="N534" s="3"/>
      <c r="O534" s="3"/>
      <c r="P534" s="3"/>
      <c r="Q534" s="77">
        <f t="shared" si="23"/>
        <v>123919.4599999995</v>
      </c>
      <c r="R534" s="78">
        <f t="shared" si="24"/>
        <v>1425.022266009852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5">
        <v>3136</v>
      </c>
      <c r="I535" s="70">
        <v>3</v>
      </c>
      <c r="J535" s="206">
        <f>หนองคาย!F74</f>
        <v>237339.7</v>
      </c>
      <c r="K535" s="207">
        <f>หนองคาย!AI74</f>
        <v>232154.73000000004</v>
      </c>
      <c r="L535" s="208">
        <f>หนองคาย!AJ74</f>
        <v>3151250.57</v>
      </c>
      <c r="M535" s="208">
        <f>หนองคาย!AK74</f>
        <v>3382419.82</v>
      </c>
      <c r="N535" s="3"/>
      <c r="O535" s="3"/>
      <c r="P535" s="3"/>
      <c r="Q535" s="77">
        <f t="shared" si="23"/>
        <v>-231169.25</v>
      </c>
      <c r="R535" s="78">
        <f t="shared" si="24"/>
        <v>1004.8630644132653</v>
      </c>
    </row>
    <row r="536" spans="1:18" ht="24.6" customHeight="1" x14ac:dyDescent="0.7">
      <c r="A536" s="209">
        <v>7</v>
      </c>
      <c r="B536" s="210" t="s">
        <v>42</v>
      </c>
      <c r="C536" s="210"/>
      <c r="D536" s="210"/>
      <c r="E536" s="210" t="s">
        <v>56</v>
      </c>
      <c r="F536" s="210"/>
      <c r="G536" s="210" t="s">
        <v>391</v>
      </c>
      <c r="H536" s="213">
        <f>SUM(H529:H535)</f>
        <v>36977</v>
      </c>
      <c r="I536" s="209"/>
      <c r="J536" s="212">
        <f>SUM(J528:J535)</f>
        <v>5470738.080000001</v>
      </c>
      <c r="K536" s="212">
        <f>SUM(K528:K535)</f>
        <v>5812202.8100000005</v>
      </c>
      <c r="L536" s="212">
        <f>SUM(L528:L535)</f>
        <v>38606917.310000002</v>
      </c>
      <c r="M536" s="212">
        <f>SUM(M528:M535)</f>
        <v>37132644.43</v>
      </c>
      <c r="N536" s="210">
        <v>7</v>
      </c>
      <c r="O536" s="210">
        <v>7</v>
      </c>
      <c r="P536" s="210">
        <f>N536-O536</f>
        <v>0</v>
      </c>
      <c r="Q536" s="77">
        <f t="shared" si="23"/>
        <v>1474272.8800000027</v>
      </c>
      <c r="R536" s="78">
        <f>L536/H536</f>
        <v>1044.079219785272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5"/>
      <c r="I537" s="70"/>
      <c r="J537" s="206"/>
      <c r="K537" s="207"/>
      <c r="L537" s="208"/>
      <c r="M537" s="208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848</v>
      </c>
      <c r="H538" s="205">
        <v>5261</v>
      </c>
      <c r="I538" s="70">
        <v>4</v>
      </c>
      <c r="J538" s="206">
        <f>หนองคาย!F75</f>
        <v>484948.38</v>
      </c>
      <c r="K538" s="207">
        <f>หนองคาย!AI75</f>
        <v>630172.72</v>
      </c>
      <c r="L538" s="208">
        <f>หนองคาย!AJ75</f>
        <v>3811061.46</v>
      </c>
      <c r="M538" s="208">
        <f>หนองคาย!AK75</f>
        <v>4937999.6499999994</v>
      </c>
      <c r="N538" s="3"/>
      <c r="O538" s="3"/>
      <c r="P538" s="3"/>
      <c r="Q538" s="77">
        <f t="shared" si="23"/>
        <v>-1126938.1899999995</v>
      </c>
      <c r="R538" s="78">
        <f t="shared" si="24"/>
        <v>724.39868085915225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849</v>
      </c>
      <c r="H539" s="205">
        <v>6578</v>
      </c>
      <c r="I539" s="70">
        <v>5</v>
      </c>
      <c r="J539" s="206">
        <f>หนองคาย!F76</f>
        <v>529504.81999999995</v>
      </c>
      <c r="K539" s="207">
        <f>หนองคาย!AI76</f>
        <v>791410.36</v>
      </c>
      <c r="L539" s="208">
        <f>หนองคาย!AJ76</f>
        <v>5932450.3499999996</v>
      </c>
      <c r="M539" s="208">
        <f>หนองคาย!AK76</f>
        <v>6040147.8000000007</v>
      </c>
      <c r="N539" s="3"/>
      <c r="O539" s="3"/>
      <c r="P539" s="3"/>
      <c r="Q539" s="77">
        <f t="shared" si="23"/>
        <v>-107697.45000000112</v>
      </c>
      <c r="R539" s="78">
        <f t="shared" si="24"/>
        <v>901.86232137427783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5">
        <v>2647</v>
      </c>
      <c r="I540" s="70">
        <v>2</v>
      </c>
      <c r="J540" s="206">
        <f>หนองคาย!F77</f>
        <v>814810.03</v>
      </c>
      <c r="K540" s="207">
        <f>หนองคาย!AI77</f>
        <v>823255.91</v>
      </c>
      <c r="L540" s="208">
        <f>หนองคาย!AJ77</f>
        <v>2091569.71</v>
      </c>
      <c r="M540" s="208">
        <f>หนองคาย!AK77</f>
        <v>2001794.3</v>
      </c>
      <c r="N540" s="3"/>
      <c r="O540" s="3"/>
      <c r="P540" s="3"/>
      <c r="Q540" s="77">
        <f t="shared" si="23"/>
        <v>89775.409999999916</v>
      </c>
      <c r="R540" s="78">
        <f t="shared" si="24"/>
        <v>790.16611635814127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5">
        <v>5060</v>
      </c>
      <c r="I541" s="70">
        <v>4</v>
      </c>
      <c r="J541" s="206">
        <f>หนองคาย!F78</f>
        <v>470846.95</v>
      </c>
      <c r="K541" s="207">
        <f>หนองคาย!AI78</f>
        <v>610604.33000000007</v>
      </c>
      <c r="L541" s="208">
        <f>หนองคาย!AJ78</f>
        <v>4492564.05</v>
      </c>
      <c r="M541" s="208">
        <f>หนองคาย!AK78</f>
        <v>4582613.9099999992</v>
      </c>
      <c r="N541" s="3"/>
      <c r="O541" s="3"/>
      <c r="P541" s="3"/>
      <c r="Q541" s="77">
        <f t="shared" si="23"/>
        <v>-90049.859999999404</v>
      </c>
      <c r="R541" s="78">
        <f t="shared" si="24"/>
        <v>887.85850790513825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5">
        <v>4419</v>
      </c>
      <c r="I542" s="70">
        <v>3</v>
      </c>
      <c r="J542" s="206">
        <f>หนองคาย!F79</f>
        <v>1246707.83</v>
      </c>
      <c r="K542" s="207">
        <f>หนองคาย!AI79</f>
        <v>1344317.03</v>
      </c>
      <c r="L542" s="208">
        <f>หนองคาย!AJ79</f>
        <v>4252777.93</v>
      </c>
      <c r="M542" s="208">
        <f>หนองคาย!AK79</f>
        <v>4128841.1300000004</v>
      </c>
      <c r="N542" s="3"/>
      <c r="O542" s="3"/>
      <c r="P542" s="3"/>
      <c r="Q542" s="77">
        <f t="shared" si="23"/>
        <v>123936.79999999935</v>
      </c>
      <c r="R542" s="78">
        <f t="shared" si="24"/>
        <v>962.38468658067427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5">
        <v>4269</v>
      </c>
      <c r="I543" s="70">
        <v>3</v>
      </c>
      <c r="J543" s="206">
        <f>หนองคาย!F80</f>
        <v>1401048.72</v>
      </c>
      <c r="K543" s="207">
        <f>หนองคาย!AI80</f>
        <v>1565854.6</v>
      </c>
      <c r="L543" s="208">
        <f>หนองคาย!AJ80</f>
        <v>3418239.79</v>
      </c>
      <c r="M543" s="208">
        <f>หนองคาย!AK80</f>
        <v>2573371.0999999996</v>
      </c>
      <c r="N543" s="3"/>
      <c r="O543" s="3"/>
      <c r="P543" s="3"/>
      <c r="Q543" s="77">
        <f t="shared" si="23"/>
        <v>844868.69000000041</v>
      </c>
      <c r="R543" s="78">
        <f t="shared" si="24"/>
        <v>800.71206137268678</v>
      </c>
    </row>
    <row r="544" spans="1:18" ht="24.6" customHeight="1" x14ac:dyDescent="0.7">
      <c r="A544" s="209">
        <v>8</v>
      </c>
      <c r="B544" s="210" t="s">
        <v>42</v>
      </c>
      <c r="C544" s="210"/>
      <c r="D544" s="210"/>
      <c r="E544" s="210" t="s">
        <v>56</v>
      </c>
      <c r="F544" s="210"/>
      <c r="G544" s="210" t="s">
        <v>395</v>
      </c>
      <c r="H544" s="213">
        <f>SUM(H538:H543)</f>
        <v>28234</v>
      </c>
      <c r="I544" s="209"/>
      <c r="J544" s="212">
        <f>SUM(J537:J543)</f>
        <v>4947866.7300000004</v>
      </c>
      <c r="K544" s="212">
        <f>SUM(K537:K543)</f>
        <v>5765614.9500000011</v>
      </c>
      <c r="L544" s="212">
        <f>SUM(L537:L543)</f>
        <v>23998663.289999999</v>
      </c>
      <c r="M544" s="212">
        <f>SUM(M537:M543)</f>
        <v>24264767.890000001</v>
      </c>
      <c r="N544" s="210">
        <v>6</v>
      </c>
      <c r="O544" s="210">
        <v>6</v>
      </c>
      <c r="P544" s="210">
        <f>N544-O544</f>
        <v>0</v>
      </c>
      <c r="Q544" s="77">
        <f t="shared" si="23"/>
        <v>-266104.60000000149</v>
      </c>
      <c r="R544" s="78">
        <f>L544/H544</f>
        <v>849.99161613657293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5"/>
      <c r="I545" s="70"/>
      <c r="J545" s="206"/>
      <c r="K545" s="207"/>
      <c r="L545" s="208"/>
      <c r="M545" s="208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854</v>
      </c>
      <c r="H546" s="205">
        <v>1113</v>
      </c>
      <c r="I546" s="70">
        <v>1</v>
      </c>
      <c r="J546" s="206">
        <f>หนองคาย!F81</f>
        <v>223983.31</v>
      </c>
      <c r="K546" s="207">
        <f>หนองคาย!AI81</f>
        <v>235329.41</v>
      </c>
      <c r="L546" s="208">
        <f>หนองคาย!AJ81</f>
        <v>2021679.68</v>
      </c>
      <c r="M546" s="208">
        <f>หนองคาย!AK81</f>
        <v>2187336.42</v>
      </c>
      <c r="N546" s="3"/>
      <c r="O546" s="3"/>
      <c r="P546" s="3"/>
      <c r="Q546" s="77">
        <f t="shared" si="23"/>
        <v>-165656.74</v>
      </c>
      <c r="R546" s="78">
        <f t="shared" si="24"/>
        <v>1816.4237915543574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855</v>
      </c>
      <c r="H547" s="205">
        <v>1149</v>
      </c>
      <c r="I547" s="70">
        <v>1</v>
      </c>
      <c r="J547" s="206">
        <f>หนองคาย!F82</f>
        <v>452919.84</v>
      </c>
      <c r="K547" s="207">
        <f>หนองคาย!AI82</f>
        <v>470480.55000000005</v>
      </c>
      <c r="L547" s="208">
        <f>หนองคาย!AJ82</f>
        <v>2121593.27</v>
      </c>
      <c r="M547" s="208">
        <f>หนองคาย!AK82</f>
        <v>2599287.11</v>
      </c>
      <c r="N547" s="3"/>
      <c r="O547" s="3"/>
      <c r="P547" s="3"/>
      <c r="Q547" s="77">
        <f t="shared" si="23"/>
        <v>-477693.83999999985</v>
      </c>
      <c r="R547" s="78">
        <f t="shared" si="24"/>
        <v>1846.4693385552655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5">
        <v>2337</v>
      </c>
      <c r="I548" s="70">
        <v>2</v>
      </c>
      <c r="J548" s="206">
        <f>หนองคาย!F83</f>
        <v>85570.240000000005</v>
      </c>
      <c r="K548" s="207">
        <f>หนองคาย!AI83</f>
        <v>94956.950000000012</v>
      </c>
      <c r="L548" s="208">
        <f>หนองคาย!AJ83</f>
        <v>3252907.51</v>
      </c>
      <c r="M548" s="208">
        <f>หนองคาย!AK83</f>
        <v>2977899.1199999996</v>
      </c>
      <c r="N548" s="3"/>
      <c r="O548" s="3"/>
      <c r="P548" s="3"/>
      <c r="Q548" s="77">
        <f t="shared" si="23"/>
        <v>275008.39000000013</v>
      </c>
      <c r="R548" s="78">
        <f t="shared" si="24"/>
        <v>1391.915922122379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5">
        <v>2469</v>
      </c>
      <c r="I549" s="70">
        <v>2</v>
      </c>
      <c r="J549" s="206">
        <f>หนองคาย!F84</f>
        <v>197915.8</v>
      </c>
      <c r="K549" s="207">
        <f>หนองคาย!AI84</f>
        <v>227002.03999999998</v>
      </c>
      <c r="L549" s="208">
        <f>หนองคาย!AJ84</f>
        <v>2378219.48</v>
      </c>
      <c r="M549" s="208">
        <f>หนองคาย!AK84</f>
        <v>2458887.8199999998</v>
      </c>
      <c r="N549" s="3"/>
      <c r="O549" s="3"/>
      <c r="P549" s="3"/>
      <c r="Q549" s="77">
        <f t="shared" si="23"/>
        <v>-80668.339999999851</v>
      </c>
      <c r="R549" s="78">
        <f t="shared" si="24"/>
        <v>963.23186715269344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5">
        <v>3510</v>
      </c>
      <c r="I550" s="70">
        <v>3</v>
      </c>
      <c r="J550" s="206">
        <f>หนองคาย!F85</f>
        <v>207228.02</v>
      </c>
      <c r="K550" s="207">
        <f>หนองคาย!AI85</f>
        <v>319662.19</v>
      </c>
      <c r="L550" s="208">
        <f>หนองคาย!AJ85</f>
        <v>3067932.05</v>
      </c>
      <c r="M550" s="208">
        <f>หนองคาย!AK85</f>
        <v>3808576.09</v>
      </c>
      <c r="N550" s="3"/>
      <c r="O550" s="3"/>
      <c r="P550" s="3"/>
      <c r="Q550" s="77">
        <f t="shared" si="23"/>
        <v>-740644.04</v>
      </c>
      <c r="R550" s="78">
        <f t="shared" si="24"/>
        <v>874.05471509971505</v>
      </c>
    </row>
    <row r="551" spans="1:18" ht="24.6" customHeight="1" x14ac:dyDescent="0.7">
      <c r="A551" s="209">
        <v>9</v>
      </c>
      <c r="B551" s="210" t="s">
        <v>42</v>
      </c>
      <c r="C551" s="210"/>
      <c r="D551" s="210"/>
      <c r="E551" s="210" t="s">
        <v>56</v>
      </c>
      <c r="F551" s="210"/>
      <c r="G551" s="210" t="s">
        <v>399</v>
      </c>
      <c r="H551" s="213">
        <f>SUM(H546:H550)</f>
        <v>10578</v>
      </c>
      <c r="I551" s="209"/>
      <c r="J551" s="212">
        <f>SUM(J545:J550)</f>
        <v>1167617.21</v>
      </c>
      <c r="K551" s="212">
        <f>SUM(K545:K550)</f>
        <v>1347431.1400000001</v>
      </c>
      <c r="L551" s="212">
        <f>SUM(L545:L550)</f>
        <v>12842331.989999998</v>
      </c>
      <c r="M551" s="212">
        <f>SUM(M545:M550)</f>
        <v>14031986.559999999</v>
      </c>
      <c r="N551" s="210">
        <v>5</v>
      </c>
      <c r="O551" s="210">
        <v>5</v>
      </c>
      <c r="P551" s="210"/>
      <c r="Q551" s="77">
        <f t="shared" si="23"/>
        <v>-1189654.5700000003</v>
      </c>
      <c r="R551" s="78">
        <f t="shared" si="24"/>
        <v>1214.0605019852524</v>
      </c>
    </row>
    <row r="552" spans="1:18" ht="24.6" customHeight="1" x14ac:dyDescent="0.7">
      <c r="A552" s="238"/>
      <c r="B552" s="239" t="s">
        <v>42</v>
      </c>
      <c r="C552" s="239" t="s">
        <v>42</v>
      </c>
      <c r="D552" s="239" t="s">
        <v>42</v>
      </c>
      <c r="E552" s="239" t="s">
        <v>42</v>
      </c>
      <c r="F552" s="239"/>
      <c r="G552" s="239" t="s">
        <v>400</v>
      </c>
      <c r="H552" s="240">
        <f>H478+H490+H507+H515+H522+H527+H536+H544+H551</f>
        <v>305792</v>
      </c>
      <c r="I552" s="238"/>
      <c r="J552" s="241">
        <f t="shared" ref="J552:O552" si="25">J478+J490+J507+J515+J522+J527+J536+J544+J551</f>
        <v>53497162.380000003</v>
      </c>
      <c r="K552" s="242">
        <f t="shared" si="25"/>
        <v>63391882.490000017</v>
      </c>
      <c r="L552" s="241">
        <f t="shared" si="25"/>
        <v>293888028.57000005</v>
      </c>
      <c r="M552" s="241">
        <f t="shared" si="25"/>
        <v>290695951.20000005</v>
      </c>
      <c r="N552" s="239">
        <f t="shared" si="25"/>
        <v>74</v>
      </c>
      <c r="O552" s="239">
        <f t="shared" si="25"/>
        <v>74</v>
      </c>
      <c r="P552" s="239">
        <f>N552-O552</f>
        <v>0</v>
      </c>
      <c r="Q552" s="77">
        <f t="shared" si="23"/>
        <v>3192077.3700000048</v>
      </c>
      <c r="R552" s="78">
        <f t="shared" si="24"/>
        <v>961.07167149565737</v>
      </c>
    </row>
    <row r="553" spans="1:18" ht="25.2" customHeight="1" thickBot="1" x14ac:dyDescent="0.75">
      <c r="A553" s="243"/>
      <c r="B553" s="244"/>
      <c r="C553" s="244"/>
      <c r="D553" s="244"/>
      <c r="E553" s="334" t="s">
        <v>401</v>
      </c>
      <c r="F553" s="335"/>
      <c r="G553" s="336"/>
      <c r="H553" s="245"/>
      <c r="I553" s="243"/>
      <c r="J553" s="259">
        <f>J552/O552</f>
        <v>722934.6267567568</v>
      </c>
      <c r="K553" s="260">
        <f>K552/O552</f>
        <v>856647.06067567586</v>
      </c>
      <c r="L553" s="259">
        <f>L552/O552</f>
        <v>3971459.8455405412</v>
      </c>
      <c r="M553" s="259">
        <f>M552/O552</f>
        <v>3928323.6648648656</v>
      </c>
      <c r="N553" s="244"/>
      <c r="O553" s="244"/>
      <c r="P553" s="244"/>
      <c r="Q553" s="77">
        <f t="shared" si="23"/>
        <v>43136.180675675627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5"/>
      <c r="I554" s="70"/>
      <c r="J554" s="206"/>
      <c r="K554" s="207"/>
      <c r="L554" s="208"/>
      <c r="M554" s="208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859</v>
      </c>
      <c r="H555" s="205">
        <v>3019</v>
      </c>
      <c r="I555" s="70">
        <v>3</v>
      </c>
      <c r="J555" s="208">
        <f>สกลนคร!F4</f>
        <v>346733.97</v>
      </c>
      <c r="K555" s="207">
        <f>สกลนคร!AD4</f>
        <v>431489.85999999993</v>
      </c>
      <c r="L555" s="208">
        <f>สกลนคร!AE4</f>
        <v>2482687.9900000002</v>
      </c>
      <c r="M555" s="208">
        <f>สกลนคร!AF4</f>
        <v>2423819.44</v>
      </c>
      <c r="N555" s="3"/>
      <c r="O555" s="3"/>
      <c r="P555" s="3"/>
      <c r="Q555" s="77">
        <f t="shared" ref="Q555:Q566" si="26">L555-M555</f>
        <v>58868.550000000279</v>
      </c>
      <c r="R555" s="78">
        <f t="shared" ref="R555:R566" si="27">L555/H555</f>
        <v>822.35441868168277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860</v>
      </c>
      <c r="H556" s="205">
        <v>4462</v>
      </c>
      <c r="I556" s="70">
        <v>3</v>
      </c>
      <c r="J556" s="208">
        <f>สกลนคร!F5</f>
        <v>570203.97</v>
      </c>
      <c r="K556" s="207">
        <f>สกลนคร!AD5</f>
        <v>636330.25</v>
      </c>
      <c r="L556" s="208">
        <f>สกลนคร!AE5</f>
        <v>2678736.16</v>
      </c>
      <c r="M556" s="208">
        <f>สกลนคร!AF5</f>
        <v>2361451.42</v>
      </c>
      <c r="N556" s="3"/>
      <c r="O556" s="3"/>
      <c r="P556" s="3"/>
      <c r="Q556" s="77">
        <f t="shared" si="26"/>
        <v>317284.74000000022</v>
      </c>
      <c r="R556" s="78">
        <f t="shared" si="27"/>
        <v>600.34427610936802</v>
      </c>
    </row>
    <row r="557" spans="1:18" ht="24.6" customHeight="1" x14ac:dyDescent="0.7">
      <c r="A557" s="209">
        <v>1</v>
      </c>
      <c r="B557" s="210" t="s">
        <v>41</v>
      </c>
      <c r="C557" s="210"/>
      <c r="D557" s="210"/>
      <c r="E557" s="210" t="s">
        <v>56</v>
      </c>
      <c r="F557" s="210"/>
      <c r="G557" s="210" t="s">
        <v>406</v>
      </c>
      <c r="H557" s="213">
        <f>SUM(H554:H556)</f>
        <v>7481</v>
      </c>
      <c r="I557" s="209"/>
      <c r="J557" s="212">
        <f>SUM(J554:J556)</f>
        <v>916937.94</v>
      </c>
      <c r="K557" s="212">
        <f>SUM(K554:K556)</f>
        <v>1067820.1099999999</v>
      </c>
      <c r="L557" s="212">
        <f>SUM(L554:L556)</f>
        <v>5161424.1500000004</v>
      </c>
      <c r="M557" s="212">
        <f>SUM(M554:M556)</f>
        <v>4785270.8599999994</v>
      </c>
      <c r="N557" s="210">
        <v>2</v>
      </c>
      <c r="O557" s="210">
        <v>2</v>
      </c>
      <c r="P557" s="210">
        <f>N557-O557</f>
        <v>0</v>
      </c>
      <c r="Q557" s="77">
        <f t="shared" si="26"/>
        <v>376153.29000000097</v>
      </c>
      <c r="R557" s="78">
        <f>L557/H557</f>
        <v>689.93772891324693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5"/>
      <c r="I558" s="70"/>
      <c r="J558" s="206"/>
      <c r="K558" s="207"/>
      <c r="L558" s="208"/>
      <c r="M558" s="208"/>
      <c r="N558" s="3"/>
      <c r="O558" s="3"/>
      <c r="P558" s="3"/>
    </row>
    <row r="559" spans="1:18" s="193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861</v>
      </c>
      <c r="H559" s="214">
        <v>6085</v>
      </c>
      <c r="I559" s="189">
        <v>5</v>
      </c>
      <c r="J559" s="208">
        <f>สกลนคร!F6</f>
        <v>854011.75</v>
      </c>
      <c r="K559" s="215">
        <f>สกลนคร!AD6</f>
        <v>944494.8</v>
      </c>
      <c r="L559" s="208">
        <f>สกลนคร!AE6</f>
        <v>5213304.5</v>
      </c>
      <c r="M559" s="208">
        <f>สกลนคร!AF6</f>
        <v>5557037.2599999998</v>
      </c>
      <c r="N559" s="40"/>
      <c r="O559" s="40"/>
      <c r="P559" s="40"/>
      <c r="Q559" s="77">
        <f t="shared" si="26"/>
        <v>-343732.75999999978</v>
      </c>
      <c r="R559" s="78">
        <f t="shared" si="27"/>
        <v>856.74683648315533</v>
      </c>
    </row>
    <row r="560" spans="1:18" s="193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862</v>
      </c>
      <c r="H560" s="214">
        <v>4909</v>
      </c>
      <c r="I560" s="189">
        <v>4</v>
      </c>
      <c r="J560" s="208">
        <f>สกลนคร!F7</f>
        <v>914583.19</v>
      </c>
      <c r="K560" s="215">
        <f>สกลนคร!AD7</f>
        <v>1220431.8399999999</v>
      </c>
      <c r="L560" s="208">
        <f>สกลนคร!AE7</f>
        <v>4338262.57</v>
      </c>
      <c r="M560" s="208">
        <f>สกลนคร!AF7</f>
        <v>4248057.33</v>
      </c>
      <c r="N560" s="40"/>
      <c r="O560" s="40"/>
      <c r="P560" s="40"/>
      <c r="Q560" s="77">
        <f t="shared" si="26"/>
        <v>90205.240000000224</v>
      </c>
      <c r="R560" s="78">
        <f t="shared" si="27"/>
        <v>883.73651863923408</v>
      </c>
    </row>
    <row r="561" spans="1:18" s="193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4">
        <v>3876</v>
      </c>
      <c r="I561" s="189">
        <v>3</v>
      </c>
      <c r="J561" s="208">
        <f>สกลนคร!F8</f>
        <v>1831969.65</v>
      </c>
      <c r="K561" s="215">
        <f>สกลนคร!AD8</f>
        <v>1905340.0899999999</v>
      </c>
      <c r="L561" s="208">
        <f>สกลนคร!AE8</f>
        <v>4888524.2200000007</v>
      </c>
      <c r="M561" s="208">
        <f>สกลนคร!AF8</f>
        <v>4285968.79</v>
      </c>
      <c r="N561" s="40"/>
      <c r="O561" s="40"/>
      <c r="P561" s="40"/>
      <c r="Q561" s="77">
        <f t="shared" si="26"/>
        <v>602555.43000000063</v>
      </c>
      <c r="R561" s="78">
        <f t="shared" si="27"/>
        <v>1261.2291589267288</v>
      </c>
    </row>
    <row r="562" spans="1:18" s="193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4">
        <v>4206</v>
      </c>
      <c r="I562" s="189">
        <v>3</v>
      </c>
      <c r="J562" s="208">
        <f>สกลนคร!F9</f>
        <v>1352227.53</v>
      </c>
      <c r="K562" s="215">
        <f>สกลนคร!AD9</f>
        <v>1552943.34</v>
      </c>
      <c r="L562" s="208">
        <f>สกลนคร!AE9</f>
        <v>5313760.51</v>
      </c>
      <c r="M562" s="208">
        <f>สกลนคร!AF9</f>
        <v>4392260.68</v>
      </c>
      <c r="N562" s="40"/>
      <c r="O562" s="40"/>
      <c r="P562" s="40"/>
      <c r="Q562" s="77">
        <f t="shared" si="26"/>
        <v>921499.83000000007</v>
      </c>
      <c r="R562" s="78">
        <f t="shared" si="27"/>
        <v>1263.3762505943889</v>
      </c>
    </row>
    <row r="563" spans="1:18" s="193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4">
        <v>2071</v>
      </c>
      <c r="I563" s="189">
        <v>2</v>
      </c>
      <c r="J563" s="208">
        <f>สกลนคร!F10</f>
        <v>759608.29</v>
      </c>
      <c r="K563" s="215">
        <f>สกลนคร!AD10</f>
        <v>848247.63</v>
      </c>
      <c r="L563" s="208">
        <f>สกลนคร!AE10</f>
        <v>3705868.7199999997</v>
      </c>
      <c r="M563" s="208">
        <f>สกลนคร!AF10</f>
        <v>3563402.7500000005</v>
      </c>
      <c r="N563" s="40"/>
      <c r="O563" s="40"/>
      <c r="P563" s="40"/>
      <c r="Q563" s="77">
        <f t="shared" si="26"/>
        <v>142465.96999999927</v>
      </c>
      <c r="R563" s="78">
        <f t="shared" si="27"/>
        <v>1789.4102945436987</v>
      </c>
    </row>
    <row r="564" spans="1:18" ht="24.6" customHeight="1" x14ac:dyDescent="0.7">
      <c r="A564" s="209">
        <v>2</v>
      </c>
      <c r="B564" s="210" t="s">
        <v>41</v>
      </c>
      <c r="C564" s="210"/>
      <c r="D564" s="210"/>
      <c r="E564" s="210" t="s">
        <v>56</v>
      </c>
      <c r="F564" s="210"/>
      <c r="G564" s="210" t="s">
        <v>410</v>
      </c>
      <c r="H564" s="213">
        <f>SUM(H559:H563)</f>
        <v>21147</v>
      </c>
      <c r="I564" s="209"/>
      <c r="J564" s="212">
        <f>SUM(J558:J563)</f>
        <v>5712400.4100000001</v>
      </c>
      <c r="K564" s="212">
        <f>SUM(K558:K563)</f>
        <v>6471457.6999999993</v>
      </c>
      <c r="L564" s="212">
        <f>SUM(L558:L563)</f>
        <v>23459720.52</v>
      </c>
      <c r="M564" s="212">
        <f>SUM(M558:M563)</f>
        <v>22046726.809999999</v>
      </c>
      <c r="N564" s="210">
        <v>5</v>
      </c>
      <c r="O564" s="210">
        <v>5</v>
      </c>
      <c r="P564" s="210">
        <f>N564-O564</f>
        <v>0</v>
      </c>
      <c r="Q564" s="77">
        <f t="shared" si="26"/>
        <v>1412993.7100000009</v>
      </c>
      <c r="R564" s="78">
        <f>L564/H564</f>
        <v>1109.3640005674563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5"/>
      <c r="I565" s="70"/>
      <c r="J565" s="206"/>
      <c r="K565" s="207"/>
      <c r="L565" s="208"/>
      <c r="M565" s="208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866</v>
      </c>
      <c r="H566" s="205">
        <v>3458</v>
      </c>
      <c r="I566" s="70">
        <v>3</v>
      </c>
      <c r="J566" s="208">
        <f>สกลนคร!F11</f>
        <v>450940.92</v>
      </c>
      <c r="K566" s="207">
        <f>สกลนคร!AD11</f>
        <v>512754.8</v>
      </c>
      <c r="L566" s="208">
        <f>สกลนคร!AE11</f>
        <v>4825989.37</v>
      </c>
      <c r="M566" s="208">
        <f>สกลนคร!AF11</f>
        <v>4476350.09</v>
      </c>
      <c r="N566" s="3"/>
      <c r="O566" s="3"/>
      <c r="P566" s="3"/>
      <c r="Q566" s="77">
        <f t="shared" si="26"/>
        <v>349639.28000000026</v>
      </c>
      <c r="R566" s="78">
        <f t="shared" si="27"/>
        <v>1395.6013215731637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867</v>
      </c>
      <c r="H567" s="205">
        <v>4289</v>
      </c>
      <c r="I567" s="70">
        <v>3</v>
      </c>
      <c r="J567" s="208">
        <f>สกลนคร!F12</f>
        <v>262528.02</v>
      </c>
      <c r="K567" s="207">
        <f>สกลนคร!AD12</f>
        <v>318281.62</v>
      </c>
      <c r="L567" s="208">
        <f>สกลนคร!AE12</f>
        <v>4732212.0600000005</v>
      </c>
      <c r="M567" s="208">
        <f>สกลนคร!AF12</f>
        <v>4608452.87</v>
      </c>
      <c r="N567" s="3"/>
      <c r="O567" s="3"/>
      <c r="P567" s="3"/>
      <c r="Q567" s="77">
        <f t="shared" ref="Q567:Q578" si="28">L567-M567</f>
        <v>123759.19000000041</v>
      </c>
      <c r="R567" s="78">
        <f t="shared" ref="R567:R578" si="29">L567/H567</f>
        <v>1103.3369223595246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5">
        <v>3663</v>
      </c>
      <c r="I568" s="70">
        <v>3</v>
      </c>
      <c r="J568" s="208">
        <f>สกลนคร!F13</f>
        <v>600430.98</v>
      </c>
      <c r="K568" s="207">
        <f>สกลนคร!AD13</f>
        <v>679864.88</v>
      </c>
      <c r="L568" s="208">
        <f>สกลนคร!AE13</f>
        <v>3456240.65</v>
      </c>
      <c r="M568" s="208">
        <f>สกลนคร!AF13</f>
        <v>3055631.21</v>
      </c>
      <c r="N568" s="3"/>
      <c r="O568" s="3"/>
      <c r="P568" s="3"/>
      <c r="Q568" s="77">
        <f t="shared" si="28"/>
        <v>400609.43999999994</v>
      </c>
      <c r="R568" s="78">
        <f t="shared" si="29"/>
        <v>943.55464100464098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5">
        <v>6722</v>
      </c>
      <c r="I569" s="70">
        <v>5</v>
      </c>
      <c r="J569" s="208">
        <f>สกลนคร!F14</f>
        <v>1905773.68</v>
      </c>
      <c r="K569" s="207">
        <f>สกลนคร!AD14</f>
        <v>1956301.46</v>
      </c>
      <c r="L569" s="208">
        <f>สกลนคร!AE14</f>
        <v>6208761.8100000005</v>
      </c>
      <c r="M569" s="208">
        <f>สกลนคร!AF14</f>
        <v>4651279.67</v>
      </c>
      <c r="N569" s="3"/>
      <c r="O569" s="3"/>
      <c r="P569" s="3"/>
      <c r="Q569" s="77">
        <f t="shared" si="28"/>
        <v>1557482.1400000006</v>
      </c>
      <c r="R569" s="78">
        <f t="shared" si="29"/>
        <v>923.64799315679863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5">
        <v>3110</v>
      </c>
      <c r="I570" s="70">
        <v>3</v>
      </c>
      <c r="J570" s="208">
        <f>สกลนคร!F15</f>
        <v>328608.64000000001</v>
      </c>
      <c r="K570" s="207">
        <f>สกลนคร!AD15</f>
        <v>383400.2</v>
      </c>
      <c r="L570" s="208">
        <f>สกลนคร!AE15</f>
        <v>2708135.08</v>
      </c>
      <c r="M570" s="208">
        <f>สกลนคร!AF15</f>
        <v>2700332.6799999997</v>
      </c>
      <c r="N570" s="3"/>
      <c r="O570" s="3"/>
      <c r="P570" s="3"/>
      <c r="Q570" s="77">
        <f t="shared" si="28"/>
        <v>7802.4000000003725</v>
      </c>
      <c r="R570" s="78">
        <f t="shared" si="29"/>
        <v>870.78298392282966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5">
        <v>4515</v>
      </c>
      <c r="I571" s="70">
        <v>4</v>
      </c>
      <c r="J571" s="208">
        <f>สกลนคร!F16</f>
        <v>341926.14</v>
      </c>
      <c r="K571" s="207">
        <f>สกลนคร!AD16</f>
        <v>410423.38</v>
      </c>
      <c r="L571" s="208">
        <f>สกลนคร!AE16</f>
        <v>4108100.59</v>
      </c>
      <c r="M571" s="208">
        <f>สกลนคร!AF16</f>
        <v>4191137.0499999993</v>
      </c>
      <c r="N571" s="3"/>
      <c r="O571" s="3"/>
      <c r="P571" s="3"/>
      <c r="Q571" s="77">
        <f t="shared" si="28"/>
        <v>-83036.459999999497</v>
      </c>
      <c r="R571" s="78">
        <f t="shared" si="29"/>
        <v>909.87831450719818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5">
        <v>2847</v>
      </c>
      <c r="I572" s="70">
        <v>2</v>
      </c>
      <c r="J572" s="208">
        <f>สกลนคร!F17</f>
        <v>457966.82</v>
      </c>
      <c r="K572" s="207">
        <f>สกลนคร!AD17</f>
        <v>499841.25</v>
      </c>
      <c r="L572" s="208">
        <f>สกลนคร!AE17</f>
        <v>3017834.76</v>
      </c>
      <c r="M572" s="208">
        <f>สกลนคร!AF17</f>
        <v>2950834.9099999997</v>
      </c>
      <c r="N572" s="3"/>
      <c r="O572" s="3"/>
      <c r="P572" s="3"/>
      <c r="Q572" s="77">
        <f t="shared" si="28"/>
        <v>66999.850000000093</v>
      </c>
      <c r="R572" s="78">
        <f t="shared" si="29"/>
        <v>1060.0051844046363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5">
        <v>3128</v>
      </c>
      <c r="I573" s="70">
        <v>3</v>
      </c>
      <c r="J573" s="208">
        <f>สกลนคร!F18</f>
        <v>317641.25</v>
      </c>
      <c r="K573" s="207">
        <f>สกลนคร!AD18</f>
        <v>374635.82</v>
      </c>
      <c r="L573" s="208">
        <f>สกลนคร!AE18</f>
        <v>3082245.5599999996</v>
      </c>
      <c r="M573" s="208">
        <f>สกลนคร!AF18</f>
        <v>3234576.66</v>
      </c>
      <c r="N573" s="3"/>
      <c r="O573" s="3"/>
      <c r="P573" s="3"/>
      <c r="Q573" s="77">
        <f t="shared" si="28"/>
        <v>-152331.10000000056</v>
      </c>
      <c r="R573" s="78">
        <f t="shared" si="29"/>
        <v>985.37262148337584</v>
      </c>
    </row>
    <row r="574" spans="1:18" ht="24.6" customHeight="1" x14ac:dyDescent="0.7">
      <c r="A574" s="209">
        <v>3</v>
      </c>
      <c r="B574" s="210" t="s">
        <v>41</v>
      </c>
      <c r="C574" s="210"/>
      <c r="D574" s="210"/>
      <c r="E574" s="210" t="s">
        <v>56</v>
      </c>
      <c r="F574" s="210"/>
      <c r="G574" s="210" t="s">
        <v>414</v>
      </c>
      <c r="H574" s="213">
        <f>SUM(H566:H573)</f>
        <v>31732</v>
      </c>
      <c r="I574" s="209"/>
      <c r="J574" s="212">
        <f>SUM(J565:J573)</f>
        <v>4665816.45</v>
      </c>
      <c r="K574" s="212">
        <f>SUM(K565:K573)</f>
        <v>5135503.41</v>
      </c>
      <c r="L574" s="212">
        <f>SUM(L565:L573)</f>
        <v>32139519.879999999</v>
      </c>
      <c r="M574" s="212">
        <f>SUM(M565:M573)</f>
        <v>29868595.140000004</v>
      </c>
      <c r="N574" s="210">
        <v>8</v>
      </c>
      <c r="O574" s="210">
        <v>8</v>
      </c>
      <c r="P574" s="210">
        <f>N574-O574</f>
        <v>0</v>
      </c>
      <c r="Q574" s="77">
        <f t="shared" si="28"/>
        <v>2270924.7399999946</v>
      </c>
      <c r="R574" s="78">
        <f>L574/H574</f>
        <v>1012.8425526282616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5"/>
      <c r="I575" s="70"/>
      <c r="J575" s="206"/>
      <c r="K575" s="207"/>
      <c r="L575" s="208"/>
      <c r="M575" s="208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874</v>
      </c>
      <c r="H576" s="205">
        <v>6479</v>
      </c>
      <c r="I576" s="70">
        <v>5</v>
      </c>
      <c r="J576" s="208">
        <f>สกลนคร!F19</f>
        <v>1181082.56</v>
      </c>
      <c r="K576" s="207">
        <f>สกลนคร!AD19</f>
        <v>1347289.4300000002</v>
      </c>
      <c r="L576" s="208">
        <f>สกลนคร!AE19</f>
        <v>6396822.8899999997</v>
      </c>
      <c r="M576" s="208">
        <f>สกลนคร!AF19</f>
        <v>8420698.8100000005</v>
      </c>
      <c r="N576" s="3"/>
      <c r="O576" s="3"/>
      <c r="P576" s="3"/>
      <c r="Q576" s="77">
        <f t="shared" si="28"/>
        <v>-2023875.9200000009</v>
      </c>
      <c r="R576" s="78">
        <f t="shared" si="29"/>
        <v>987.3163898749807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875</v>
      </c>
      <c r="H577" s="205">
        <v>4187</v>
      </c>
      <c r="I577" s="70">
        <v>3</v>
      </c>
      <c r="J577" s="208">
        <f>สกลนคร!F20</f>
        <v>1092694.76</v>
      </c>
      <c r="K577" s="207">
        <f>สกลนคร!AD20</f>
        <v>754230.1399999999</v>
      </c>
      <c r="L577" s="208">
        <f>สกลนคร!AE20</f>
        <v>5178621.92</v>
      </c>
      <c r="M577" s="208">
        <f>สกลนคร!AF20</f>
        <v>5265198.09</v>
      </c>
      <c r="N577" s="3"/>
      <c r="O577" s="3"/>
      <c r="P577" s="3"/>
      <c r="Q577" s="77">
        <f t="shared" si="28"/>
        <v>-86576.169999999925</v>
      </c>
      <c r="R577" s="78">
        <f t="shared" si="29"/>
        <v>1236.8335132553141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5">
        <v>4991</v>
      </c>
      <c r="I578" s="70">
        <v>4</v>
      </c>
      <c r="J578" s="208">
        <f>สกลนคร!F21</f>
        <v>442126.67</v>
      </c>
      <c r="K578" s="207">
        <f>สกลนคร!AD21</f>
        <v>895666.82</v>
      </c>
      <c r="L578" s="208">
        <f>สกลนคร!AE21</f>
        <v>5755913.75</v>
      </c>
      <c r="M578" s="208">
        <f>สกลนคร!AF21</f>
        <v>5335144.87</v>
      </c>
      <c r="N578" s="3"/>
      <c r="O578" s="3"/>
      <c r="P578" s="3"/>
      <c r="Q578" s="77">
        <f t="shared" si="28"/>
        <v>420768.87999999989</v>
      </c>
      <c r="R578" s="78">
        <f t="shared" si="29"/>
        <v>1153.2586155079143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5">
        <v>3313</v>
      </c>
      <c r="I579" s="70">
        <v>3</v>
      </c>
      <c r="J579" s="208">
        <f>สกลนคร!F22</f>
        <v>686808.32</v>
      </c>
      <c r="K579" s="207">
        <f>สกลนคร!AD22</f>
        <v>671259.69</v>
      </c>
      <c r="L579" s="208">
        <f>สกลนคร!AE22</f>
        <v>3459397.92</v>
      </c>
      <c r="M579" s="208">
        <f>สกลนคร!AF22</f>
        <v>3673726.45</v>
      </c>
      <c r="N579" s="3"/>
      <c r="O579" s="3"/>
      <c r="P579" s="3"/>
      <c r="Q579" s="77">
        <f t="shared" ref="Q579:Q592" si="30">L579-M579</f>
        <v>-214328.53000000026</v>
      </c>
      <c r="R579" s="78">
        <f t="shared" ref="R579:R592" si="31">L579/H579</f>
        <v>1044.1889284636281</v>
      </c>
    </row>
    <row r="580" spans="1:18" ht="24.6" customHeight="1" x14ac:dyDescent="0.7">
      <c r="A580" s="209">
        <v>4</v>
      </c>
      <c r="B580" s="210" t="s">
        <v>41</v>
      </c>
      <c r="C580" s="210"/>
      <c r="D580" s="210"/>
      <c r="E580" s="210" t="s">
        <v>56</v>
      </c>
      <c r="F580" s="210"/>
      <c r="G580" s="210" t="s">
        <v>418</v>
      </c>
      <c r="H580" s="213">
        <f>SUM(H575:H579)</f>
        <v>18970</v>
      </c>
      <c r="I580" s="209"/>
      <c r="J580" s="212">
        <f>SUM(J575:J579)</f>
        <v>3402712.31</v>
      </c>
      <c r="K580" s="212">
        <f>SUM(K575:K579)</f>
        <v>3668446.08</v>
      </c>
      <c r="L580" s="212">
        <f>SUM(L575:L579)</f>
        <v>20790756.479999997</v>
      </c>
      <c r="M580" s="212">
        <f>SUM(M575:M579)</f>
        <v>22694768.219999999</v>
      </c>
      <c r="N580" s="210">
        <v>4</v>
      </c>
      <c r="O580" s="210">
        <v>4</v>
      </c>
      <c r="P580" s="210">
        <f>N580-O580</f>
        <v>0</v>
      </c>
      <c r="Q580" s="77">
        <f t="shared" si="30"/>
        <v>-1904011.7400000021</v>
      </c>
      <c r="R580" s="78">
        <f>L580/H580</f>
        <v>1095.9808371112281</v>
      </c>
    </row>
    <row r="581" spans="1:18" ht="25.2" customHeight="1" thickBot="1" x14ac:dyDescent="0.75">
      <c r="A581" s="8"/>
      <c r="B581" s="216" t="s">
        <v>41</v>
      </c>
      <c r="C581" s="216" t="s">
        <v>41</v>
      </c>
      <c r="D581" s="216" t="s">
        <v>41</v>
      </c>
      <c r="E581" s="216" t="s">
        <v>41</v>
      </c>
      <c r="F581" s="216"/>
      <c r="G581" s="216" t="s">
        <v>419</v>
      </c>
      <c r="H581" s="217">
        <f>H557+H564+H574+H580</f>
        <v>79330</v>
      </c>
      <c r="I581" s="8"/>
      <c r="J581" s="218">
        <f t="shared" ref="J581:O581" si="32">J557+J564+J574+J580</f>
        <v>14697867.110000001</v>
      </c>
      <c r="K581" s="219">
        <f t="shared" si="32"/>
        <v>16343227.299999999</v>
      </c>
      <c r="L581" s="218">
        <f t="shared" si="32"/>
        <v>81551421.030000001</v>
      </c>
      <c r="M581" s="218">
        <f t="shared" si="32"/>
        <v>79395361.030000001</v>
      </c>
      <c r="N581" s="216">
        <f t="shared" si="32"/>
        <v>19</v>
      </c>
      <c r="O581" s="216">
        <f t="shared" si="32"/>
        <v>19</v>
      </c>
      <c r="P581" s="216">
        <f>N581-O581</f>
        <v>0</v>
      </c>
      <c r="Q581" s="77">
        <f t="shared" si="30"/>
        <v>2156060</v>
      </c>
      <c r="R581" s="78">
        <f t="shared" si="31"/>
        <v>1028.0022819866381</v>
      </c>
    </row>
    <row r="582" spans="1:18" ht="25.8" customHeight="1" thickTop="1" thickBot="1" x14ac:dyDescent="0.75">
      <c r="A582" s="220"/>
      <c r="B582" s="221"/>
      <c r="C582" s="221"/>
      <c r="D582" s="221"/>
      <c r="E582" s="319" t="s">
        <v>420</v>
      </c>
      <c r="F582" s="320"/>
      <c r="G582" s="321"/>
      <c r="H582" s="222"/>
      <c r="I582" s="220"/>
      <c r="J582" s="257">
        <f>J581/O581</f>
        <v>773571.95315789478</v>
      </c>
      <c r="K582" s="258">
        <f>K581/O581</f>
        <v>860169.85789473681</v>
      </c>
      <c r="L582" s="257">
        <f>L581/O581</f>
        <v>4292180.0542105259</v>
      </c>
      <c r="M582" s="257">
        <f>M581/O581</f>
        <v>4178703.212105263</v>
      </c>
      <c r="N582" s="221"/>
      <c r="O582" s="221"/>
      <c r="P582" s="221"/>
      <c r="Q582" s="77">
        <f t="shared" si="30"/>
        <v>113476.84210526291</v>
      </c>
    </row>
    <row r="583" spans="1:18" ht="25.2" customHeight="1" thickTop="1" x14ac:dyDescent="0.7">
      <c r="A583" s="223">
        <v>1</v>
      </c>
      <c r="B583" s="224" t="s">
        <v>38</v>
      </c>
      <c r="C583" s="224" t="s">
        <v>421</v>
      </c>
      <c r="D583" s="224" t="s">
        <v>422</v>
      </c>
      <c r="E583" s="224" t="s">
        <v>423</v>
      </c>
      <c r="F583" s="224" t="s">
        <v>138</v>
      </c>
      <c r="G583" s="224" t="s">
        <v>424</v>
      </c>
      <c r="H583" s="225"/>
      <c r="I583" s="223"/>
      <c r="J583" s="226"/>
      <c r="K583" s="227"/>
      <c r="L583" s="237"/>
      <c r="M583" s="237"/>
      <c r="N583" s="224"/>
      <c r="O583" s="224"/>
      <c r="P583" s="224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878</v>
      </c>
      <c r="H584" s="205">
        <v>3670</v>
      </c>
      <c r="I584" s="70">
        <v>3</v>
      </c>
      <c r="J584" s="206">
        <f>นครพนม!F4</f>
        <v>200598.05</v>
      </c>
      <c r="K584" s="207">
        <f>นครพนม!AP4</f>
        <v>271491.15999999997</v>
      </c>
      <c r="L584" s="208">
        <f>นครพนม!AQ4</f>
        <v>2224464.17</v>
      </c>
      <c r="M584" s="208">
        <f>นครพนม!AR4</f>
        <v>2493837.2999999998</v>
      </c>
      <c r="N584" s="3"/>
      <c r="O584" s="3"/>
      <c r="P584" s="3"/>
      <c r="Q584" s="77">
        <f t="shared" si="30"/>
        <v>-269373.12999999989</v>
      </c>
      <c r="R584" s="78">
        <f t="shared" si="31"/>
        <v>606.12102724795636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879</v>
      </c>
      <c r="H585" s="205">
        <v>5247</v>
      </c>
      <c r="I585" s="70">
        <v>4</v>
      </c>
      <c r="J585" s="206">
        <f>นครพนม!F5</f>
        <v>602717.87</v>
      </c>
      <c r="K585" s="207">
        <f>นครพนม!AP5</f>
        <v>637248.21</v>
      </c>
      <c r="L585" s="208">
        <f>นครพนม!AQ5</f>
        <v>2461190.06</v>
      </c>
      <c r="M585" s="208">
        <f>นครพนม!AR5</f>
        <v>2708693.56</v>
      </c>
      <c r="N585" s="3"/>
      <c r="O585" s="3"/>
      <c r="P585" s="3"/>
      <c r="Q585" s="77">
        <f t="shared" si="30"/>
        <v>-247503.5</v>
      </c>
      <c r="R585" s="78">
        <f t="shared" si="31"/>
        <v>469.06614446350295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5">
        <v>4843</v>
      </c>
      <c r="I586" s="70">
        <v>4</v>
      </c>
      <c r="J586" s="206">
        <f>นครพนม!F6</f>
        <v>406315.32</v>
      </c>
      <c r="K586" s="207">
        <f>นครพนม!AP6</f>
        <v>485658.45000000007</v>
      </c>
      <c r="L586" s="208">
        <f>นครพนม!AQ6</f>
        <v>2490419.1799999997</v>
      </c>
      <c r="M586" s="208">
        <f>นครพนม!AR6</f>
        <v>2561947.85</v>
      </c>
      <c r="N586" s="3"/>
      <c r="O586" s="3"/>
      <c r="P586" s="3"/>
      <c r="Q586" s="77">
        <f t="shared" si="30"/>
        <v>-71528.670000000391</v>
      </c>
      <c r="R586" s="78">
        <f t="shared" si="31"/>
        <v>514.2306793309931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5">
        <v>4324</v>
      </c>
      <c r="I587" s="70">
        <v>3</v>
      </c>
      <c r="J587" s="206">
        <f>นครพนม!F7</f>
        <v>588244.46</v>
      </c>
      <c r="K587" s="207">
        <f>นครพนม!AP7</f>
        <v>580807.24999999988</v>
      </c>
      <c r="L587" s="208">
        <f>นครพนม!AQ7</f>
        <v>2143037.75</v>
      </c>
      <c r="M587" s="208">
        <f>นครพนม!AR7</f>
        <v>2328439.0699999998</v>
      </c>
      <c r="N587" s="3"/>
      <c r="O587" s="3"/>
      <c r="P587" s="3"/>
      <c r="Q587" s="77">
        <f t="shared" si="30"/>
        <v>-185401.31999999983</v>
      </c>
      <c r="R587" s="78">
        <f t="shared" si="31"/>
        <v>495.61465078630897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5">
        <v>4095</v>
      </c>
      <c r="I588" s="70">
        <v>3</v>
      </c>
      <c r="J588" s="206">
        <f>นครพนม!F8</f>
        <v>270771.90000000002</v>
      </c>
      <c r="K588" s="207">
        <f>นครพนม!AP8</f>
        <v>323981.48000000004</v>
      </c>
      <c r="L588" s="208">
        <f>นครพนม!AQ8</f>
        <v>2376598.46</v>
      </c>
      <c r="M588" s="208">
        <f>นครพนม!AR8</f>
        <v>2468497.96</v>
      </c>
      <c r="N588" s="3"/>
      <c r="O588" s="3"/>
      <c r="P588" s="3"/>
      <c r="Q588" s="77">
        <f t="shared" si="30"/>
        <v>-91899.5</v>
      </c>
      <c r="R588" s="78">
        <f t="shared" si="31"/>
        <v>580.36592429792427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5">
        <v>3972</v>
      </c>
      <c r="I589" s="70">
        <v>3</v>
      </c>
      <c r="J589" s="206">
        <f>นครพนม!F9</f>
        <v>600748.6</v>
      </c>
      <c r="K589" s="207">
        <f>นครพนม!AP9</f>
        <v>920299.10000000009</v>
      </c>
      <c r="L589" s="208">
        <f>นครพนม!AQ9</f>
        <v>1400798.1099999999</v>
      </c>
      <c r="M589" s="208">
        <f>นครพนม!AR9</f>
        <v>1545044.9700000002</v>
      </c>
      <c r="N589" s="3"/>
      <c r="O589" s="3"/>
      <c r="P589" s="3"/>
      <c r="Q589" s="77">
        <f t="shared" si="30"/>
        <v>-144246.86000000034</v>
      </c>
      <c r="R589" s="78">
        <f t="shared" si="31"/>
        <v>352.66820493454173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5">
        <v>2524</v>
      </c>
      <c r="I590" s="70">
        <v>2</v>
      </c>
      <c r="J590" s="206">
        <f>นครพนม!F10</f>
        <v>585899.48</v>
      </c>
      <c r="K590" s="207">
        <f>นครพนม!AP10</f>
        <v>637728.99</v>
      </c>
      <c r="L590" s="208">
        <f>นครพนม!AQ10</f>
        <v>1888889.94</v>
      </c>
      <c r="M590" s="208">
        <f>นครพนม!AR10</f>
        <v>1996631.2599999998</v>
      </c>
      <c r="N590" s="3"/>
      <c r="O590" s="3"/>
      <c r="P590" s="3"/>
      <c r="Q590" s="77">
        <f t="shared" si="30"/>
        <v>-107741.31999999983</v>
      </c>
      <c r="R590" s="78">
        <f t="shared" si="31"/>
        <v>748.37160855784464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5">
        <v>2657</v>
      </c>
      <c r="I591" s="70">
        <v>2</v>
      </c>
      <c r="J591" s="206">
        <f>นครพนม!F11</f>
        <v>454733.83</v>
      </c>
      <c r="K591" s="207">
        <f>นครพนม!AP11</f>
        <v>618281.7300000001</v>
      </c>
      <c r="L591" s="208">
        <f>นครพนม!AQ11</f>
        <v>1577084.1400000001</v>
      </c>
      <c r="M591" s="208">
        <f>นครพนม!AR11</f>
        <v>1749322.31</v>
      </c>
      <c r="N591" s="3"/>
      <c r="O591" s="3"/>
      <c r="P591" s="3"/>
      <c r="Q591" s="77">
        <f t="shared" si="30"/>
        <v>-172238.16999999993</v>
      </c>
      <c r="R591" s="78">
        <f t="shared" si="31"/>
        <v>593.55820097854723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5">
        <v>2342</v>
      </c>
      <c r="I592" s="70">
        <v>2</v>
      </c>
      <c r="J592" s="206">
        <f>นครพนม!F12</f>
        <v>327052.12</v>
      </c>
      <c r="K592" s="207">
        <f>นครพนม!AP12</f>
        <v>476348.21</v>
      </c>
      <c r="L592" s="208">
        <f>นครพนม!AQ12</f>
        <v>2086818.7799999998</v>
      </c>
      <c r="M592" s="208">
        <f>นครพนม!AR12</f>
        <v>2448546.38</v>
      </c>
      <c r="N592" s="3"/>
      <c r="O592" s="3"/>
      <c r="P592" s="3"/>
      <c r="Q592" s="77">
        <f t="shared" si="30"/>
        <v>-361727.60000000009</v>
      </c>
      <c r="R592" s="78">
        <f t="shared" si="31"/>
        <v>891.04132365499561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5">
        <v>2776</v>
      </c>
      <c r="I593" s="70">
        <v>2</v>
      </c>
      <c r="J593" s="206">
        <f>นครพนม!F13</f>
        <v>130230.06</v>
      </c>
      <c r="K593" s="207">
        <f>นครพนม!AP13</f>
        <v>364188.79</v>
      </c>
      <c r="L593" s="208">
        <f>นครพนม!AQ13</f>
        <v>2556446.67</v>
      </c>
      <c r="M593" s="208">
        <f>นครพนม!AR13</f>
        <v>2906976.18</v>
      </c>
      <c r="N593" s="3"/>
      <c r="O593" s="3"/>
      <c r="P593" s="3"/>
      <c r="Q593" s="77">
        <f t="shared" ref="Q593:Q650" si="33">L593-M593</f>
        <v>-350529.51000000024</v>
      </c>
      <c r="R593" s="78">
        <f t="shared" ref="R593:R650" si="34">L593/H593</f>
        <v>920.91018371757923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5">
        <v>3352</v>
      </c>
      <c r="I594" s="70">
        <v>3</v>
      </c>
      <c r="J594" s="206">
        <f>นครพนม!F14</f>
        <v>352248.11</v>
      </c>
      <c r="K594" s="207">
        <f>นครพนม!AP14</f>
        <v>495918.17</v>
      </c>
      <c r="L594" s="208">
        <f>นครพนม!AQ14</f>
        <v>2776209.41</v>
      </c>
      <c r="M594" s="208">
        <f>นครพนม!AR14</f>
        <v>2734298.74</v>
      </c>
      <c r="N594" s="3"/>
      <c r="O594" s="3"/>
      <c r="P594" s="3"/>
      <c r="Q594" s="77">
        <f t="shared" si="33"/>
        <v>41910.669999999925</v>
      </c>
      <c r="R594" s="78">
        <f t="shared" si="34"/>
        <v>828.22476431980908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5">
        <v>2657</v>
      </c>
      <c r="I595" s="70">
        <v>2</v>
      </c>
      <c r="J595" s="206">
        <f>นครพนม!F15</f>
        <v>457840.5</v>
      </c>
      <c r="K595" s="207">
        <f>นครพนม!AP15</f>
        <v>589355.37</v>
      </c>
      <c r="L595" s="208">
        <f>นครพนม!AQ15</f>
        <v>3041720.0999999996</v>
      </c>
      <c r="M595" s="208">
        <f>นครพนม!AR15</f>
        <v>3336499.04</v>
      </c>
      <c r="N595" s="3"/>
      <c r="O595" s="3"/>
      <c r="P595" s="3"/>
      <c r="Q595" s="77">
        <f t="shared" si="33"/>
        <v>-294778.94000000041</v>
      </c>
      <c r="R595" s="78">
        <f t="shared" si="34"/>
        <v>1144.794919081671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5">
        <v>1514</v>
      </c>
      <c r="I596" s="70">
        <v>2</v>
      </c>
      <c r="J596" s="206">
        <f>นครพนม!F16</f>
        <v>324103.90000000002</v>
      </c>
      <c r="K596" s="207">
        <f>นครพนม!AP16</f>
        <v>391121.77</v>
      </c>
      <c r="L596" s="208">
        <f>นครพนม!AQ16</f>
        <v>2475026.6799999997</v>
      </c>
      <c r="M596" s="208">
        <f>นครพนม!AR16</f>
        <v>2553164.6800000002</v>
      </c>
      <c r="N596" s="3"/>
      <c r="O596" s="3"/>
      <c r="P596" s="3"/>
      <c r="Q596" s="77">
        <f t="shared" si="33"/>
        <v>-78138.000000000466</v>
      </c>
      <c r="R596" s="78">
        <f t="shared" si="34"/>
        <v>1634.7600264200792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5">
        <v>2063</v>
      </c>
      <c r="I597" s="70">
        <v>2</v>
      </c>
      <c r="J597" s="206">
        <f>นครพนม!F17</f>
        <v>115325.82</v>
      </c>
      <c r="K597" s="207">
        <f>นครพนม!AP17</f>
        <v>353453.51</v>
      </c>
      <c r="L597" s="208">
        <f>นครพนม!AQ17</f>
        <v>2355395.42</v>
      </c>
      <c r="M597" s="208">
        <f>นครพนม!AR17</f>
        <v>2699305.79</v>
      </c>
      <c r="N597" s="3"/>
      <c r="O597" s="3"/>
      <c r="P597" s="3"/>
      <c r="Q597" s="77">
        <f t="shared" si="33"/>
        <v>-343910.37000000011</v>
      </c>
      <c r="R597" s="78">
        <f t="shared" si="34"/>
        <v>1141.7331168201647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5">
        <v>3822</v>
      </c>
      <c r="I598" s="70">
        <v>3</v>
      </c>
      <c r="J598" s="206">
        <f>นครพนม!F18</f>
        <v>164086.9</v>
      </c>
      <c r="K598" s="207">
        <f>นครพนม!AP18</f>
        <v>189543.27</v>
      </c>
      <c r="L598" s="208">
        <f>นครพนม!AQ18</f>
        <v>2174510.3200000003</v>
      </c>
      <c r="M598" s="208">
        <f>นครพนม!AR18</f>
        <v>2923613.65</v>
      </c>
      <c r="N598" s="3"/>
      <c r="O598" s="3"/>
      <c r="P598" s="3"/>
      <c r="Q598" s="77">
        <f t="shared" si="33"/>
        <v>-749103.32999999961</v>
      </c>
      <c r="R598" s="78">
        <f t="shared" si="34"/>
        <v>568.94566195709058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5">
        <v>2841</v>
      </c>
      <c r="I599" s="70">
        <v>2</v>
      </c>
      <c r="J599" s="206">
        <f>นครพนม!F19</f>
        <v>290597.40999999997</v>
      </c>
      <c r="K599" s="207">
        <f>นครพนม!AP19</f>
        <v>337481.16</v>
      </c>
      <c r="L599" s="208">
        <f>นครพนม!AQ19</f>
        <v>1568517.8599999999</v>
      </c>
      <c r="M599" s="208">
        <f>นครพนม!AR19</f>
        <v>2467833.3000000003</v>
      </c>
      <c r="N599" s="3"/>
      <c r="O599" s="3"/>
      <c r="P599" s="3"/>
      <c r="Q599" s="77">
        <f t="shared" si="33"/>
        <v>-899315.44000000041</v>
      </c>
      <c r="R599" s="78">
        <f t="shared" si="34"/>
        <v>552.10061950017598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5">
        <v>3626</v>
      </c>
      <c r="I600" s="70">
        <v>3</v>
      </c>
      <c r="J600" s="206">
        <f>นครพนม!F20</f>
        <v>241390.14</v>
      </c>
      <c r="K600" s="207">
        <f>นครพนม!AP20</f>
        <v>372406.8</v>
      </c>
      <c r="L600" s="208">
        <f>นครพนม!AQ20</f>
        <v>1912675.77</v>
      </c>
      <c r="M600" s="208">
        <f>นครพนม!AR20</f>
        <v>2407445.61</v>
      </c>
      <c r="N600" s="3"/>
      <c r="O600" s="3"/>
      <c r="P600" s="3"/>
      <c r="Q600" s="77">
        <f t="shared" si="33"/>
        <v>-494769.83999999985</v>
      </c>
      <c r="R600" s="78">
        <f t="shared" si="34"/>
        <v>527.4891809156095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5">
        <v>2137</v>
      </c>
      <c r="I601" s="70">
        <v>2</v>
      </c>
      <c r="J601" s="206">
        <f>นครพนม!F21</f>
        <v>162103.79</v>
      </c>
      <c r="K601" s="207">
        <f>นครพนม!AP21</f>
        <v>366152.85</v>
      </c>
      <c r="L601" s="208">
        <f>นครพนม!AQ21</f>
        <v>1861592.88</v>
      </c>
      <c r="M601" s="208">
        <f>นครพนม!AR21</f>
        <v>2065187.9600000002</v>
      </c>
      <c r="N601" s="3"/>
      <c r="O601" s="3"/>
      <c r="P601" s="3"/>
      <c r="Q601" s="77">
        <f t="shared" si="33"/>
        <v>-203595.08000000031</v>
      </c>
      <c r="R601" s="78">
        <f t="shared" si="34"/>
        <v>871.12441740758072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5">
        <v>2602</v>
      </c>
      <c r="I602" s="70">
        <v>2</v>
      </c>
      <c r="J602" s="206">
        <f>นครพนม!F22</f>
        <v>428178.05</v>
      </c>
      <c r="K602" s="207">
        <f>นครพนม!AP22</f>
        <v>618607.67000000004</v>
      </c>
      <c r="L602" s="208">
        <f>นครพนม!AQ22</f>
        <v>1703615.67</v>
      </c>
      <c r="M602" s="208">
        <f>นครพนม!AR22</f>
        <v>1819592.64</v>
      </c>
      <c r="N602" s="3"/>
      <c r="O602" s="3"/>
      <c r="P602" s="3"/>
      <c r="Q602" s="77">
        <f t="shared" si="33"/>
        <v>-115976.96999999997</v>
      </c>
      <c r="R602" s="78">
        <f t="shared" si="34"/>
        <v>654.73315526518059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5">
        <v>6245</v>
      </c>
      <c r="I603" s="70">
        <v>5</v>
      </c>
      <c r="J603" s="206">
        <f>นครพนม!F23</f>
        <v>406292.52</v>
      </c>
      <c r="K603" s="207">
        <f>นครพนม!AP23</f>
        <v>543994.2300000001</v>
      </c>
      <c r="L603" s="208">
        <f>นครพนม!AQ23</f>
        <v>3024509.24</v>
      </c>
      <c r="M603" s="208">
        <f>นครพนม!AR23</f>
        <v>3787480.68</v>
      </c>
      <c r="N603" s="3"/>
      <c r="O603" s="3"/>
      <c r="P603" s="3"/>
      <c r="Q603" s="77">
        <f t="shared" si="33"/>
        <v>-762971.44</v>
      </c>
      <c r="R603" s="78">
        <f t="shared" si="34"/>
        <v>484.30892554043237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5">
        <v>5141</v>
      </c>
      <c r="I604" s="70">
        <v>4</v>
      </c>
      <c r="J604" s="206">
        <f>นครพนม!F24</f>
        <v>263705.28999999998</v>
      </c>
      <c r="K604" s="207">
        <f>นครพนม!AP24</f>
        <v>358809.79</v>
      </c>
      <c r="L604" s="208">
        <f>นครพนม!AQ24</f>
        <v>1907395.68</v>
      </c>
      <c r="M604" s="208">
        <f>นครพนม!AR24</f>
        <v>1917883.24</v>
      </c>
      <c r="N604" s="3"/>
      <c r="O604" s="3"/>
      <c r="P604" s="3"/>
      <c r="Q604" s="77">
        <f t="shared" si="33"/>
        <v>-10487.560000000056</v>
      </c>
      <c r="R604" s="78">
        <f t="shared" si="34"/>
        <v>371.0164715035985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5">
        <v>2939</v>
      </c>
      <c r="I605" s="70">
        <v>2</v>
      </c>
      <c r="J605" s="206">
        <f>นครพนม!F25</f>
        <v>371620.98</v>
      </c>
      <c r="K605" s="207">
        <f>นครพนม!AP25</f>
        <v>401072.51999999996</v>
      </c>
      <c r="L605" s="208">
        <f>นครพนม!AQ25</f>
        <v>1359178.15</v>
      </c>
      <c r="M605" s="208">
        <f>นครพนม!AR25</f>
        <v>1993021.28</v>
      </c>
      <c r="N605" s="3"/>
      <c r="O605" s="3"/>
      <c r="P605" s="3"/>
      <c r="Q605" s="77">
        <f t="shared" si="33"/>
        <v>-633843.13000000012</v>
      </c>
      <c r="R605" s="78">
        <f t="shared" si="34"/>
        <v>462.46279346716568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5">
        <v>2933</v>
      </c>
      <c r="I606" s="70">
        <v>2</v>
      </c>
      <c r="J606" s="206">
        <f>นครพนม!F26</f>
        <v>186972.17</v>
      </c>
      <c r="K606" s="207">
        <f>นครพนม!AP26</f>
        <v>320743.78000000003</v>
      </c>
      <c r="L606" s="208">
        <f>นครพนม!AQ26</f>
        <v>2208115.5099999998</v>
      </c>
      <c r="M606" s="208">
        <f>นครพนม!AR26</f>
        <v>2657292.77</v>
      </c>
      <c r="N606" s="3"/>
      <c r="O606" s="3"/>
      <c r="P606" s="3"/>
      <c r="Q606" s="77">
        <f t="shared" si="33"/>
        <v>-449177.26000000024</v>
      </c>
      <c r="R606" s="78">
        <f t="shared" si="34"/>
        <v>752.85220252301394</v>
      </c>
    </row>
    <row r="607" spans="1:18" ht="24.6" customHeight="1" x14ac:dyDescent="0.7">
      <c r="A607" s="209">
        <v>1</v>
      </c>
      <c r="B607" s="210" t="s">
        <v>38</v>
      </c>
      <c r="C607" s="210"/>
      <c r="D607" s="210"/>
      <c r="E607" s="210" t="s">
        <v>56</v>
      </c>
      <c r="F607" s="210"/>
      <c r="G607" s="210" t="s">
        <v>425</v>
      </c>
      <c r="H607" s="213">
        <f>SUM(H583:H606)</f>
        <v>78322</v>
      </c>
      <c r="I607" s="209"/>
      <c r="J607" s="212">
        <f>SUM(J583:J606)</f>
        <v>7931777.2700000014</v>
      </c>
      <c r="K607" s="228">
        <f>SUM(K583:K606)</f>
        <v>10654694.259999998</v>
      </c>
      <c r="L607" s="212">
        <f>SUM(L584:L606)</f>
        <v>49574209.950000003</v>
      </c>
      <c r="M607" s="212">
        <f>SUM(M584:M606)</f>
        <v>56570556.219999999</v>
      </c>
      <c r="N607" s="210">
        <v>23</v>
      </c>
      <c r="O607" s="210">
        <v>23</v>
      </c>
      <c r="P607" s="210">
        <f>N607-O607</f>
        <v>0</v>
      </c>
      <c r="Q607" s="77">
        <f t="shared" si="33"/>
        <v>-6996346.2699999958</v>
      </c>
      <c r="R607" s="78">
        <f>L607/H607</f>
        <v>632.95383097980141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5"/>
      <c r="I608" s="70"/>
      <c r="J608" s="206"/>
      <c r="K608" s="207"/>
      <c r="L608" s="208"/>
      <c r="M608" s="208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901</v>
      </c>
      <c r="H609" s="205">
        <v>4015</v>
      </c>
      <c r="I609" s="70">
        <v>3</v>
      </c>
      <c r="J609" s="206">
        <f>นครพนม!F27</f>
        <v>1200852.99</v>
      </c>
      <c r="K609" s="207">
        <f>นครพนม!AP27</f>
        <v>1205763.3500000001</v>
      </c>
      <c r="L609" s="208">
        <f>นครพนม!AQ27</f>
        <v>5282514.3599999994</v>
      </c>
      <c r="M609" s="208">
        <f>นครพนม!AR27</f>
        <v>5071875.66</v>
      </c>
      <c r="N609" s="3"/>
      <c r="O609" s="3"/>
      <c r="P609" s="3"/>
      <c r="Q609" s="77">
        <f t="shared" si="33"/>
        <v>210638.69999999925</v>
      </c>
      <c r="R609" s="78">
        <f t="shared" si="34"/>
        <v>1315.6947347447071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902</v>
      </c>
      <c r="H610" s="205">
        <v>2960</v>
      </c>
      <c r="I610" s="70">
        <v>2</v>
      </c>
      <c r="J610" s="206">
        <f>นครพนม!F28</f>
        <v>677088.15</v>
      </c>
      <c r="K610" s="207">
        <f>นครพนม!AP28</f>
        <v>799937.48</v>
      </c>
      <c r="L610" s="208">
        <f>นครพนม!AQ28</f>
        <v>3785559.54</v>
      </c>
      <c r="M610" s="208">
        <f>นครพนม!AR28</f>
        <v>2980385.1799999997</v>
      </c>
      <c r="N610" s="3"/>
      <c r="O610" s="3"/>
      <c r="P610" s="3"/>
      <c r="Q610" s="77">
        <f t="shared" si="33"/>
        <v>805174.36000000034</v>
      </c>
      <c r="R610" s="78">
        <f t="shared" si="34"/>
        <v>1278.90525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5">
        <v>3363</v>
      </c>
      <c r="I611" s="70">
        <v>3</v>
      </c>
      <c r="J611" s="206">
        <f>นครพนม!F29</f>
        <v>793212.48</v>
      </c>
      <c r="K611" s="206">
        <f>นครพนม!AP29</f>
        <v>521984.26999999996</v>
      </c>
      <c r="L611" s="208">
        <f>นครพนม!AQ29</f>
        <v>3360392.4</v>
      </c>
      <c r="M611" s="208">
        <f>นครพนม!AR29</f>
        <v>3652546.2499999995</v>
      </c>
      <c r="N611" s="3"/>
      <c r="O611" s="3"/>
      <c r="P611" s="3"/>
      <c r="Q611" s="77">
        <f t="shared" si="33"/>
        <v>-292153.84999999963</v>
      </c>
      <c r="R611" s="78">
        <f t="shared" si="34"/>
        <v>999.22462087421945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5">
        <v>3862</v>
      </c>
      <c r="I612" s="70">
        <v>3</v>
      </c>
      <c r="J612" s="206">
        <f>นครพนม!F30</f>
        <v>1303272.5900000001</v>
      </c>
      <c r="K612" s="207">
        <f>นครพนม!AP30</f>
        <v>2786458.26</v>
      </c>
      <c r="L612" s="208">
        <f>นครพนม!AQ30</f>
        <v>4492994.96</v>
      </c>
      <c r="M612" s="208">
        <f>นครพนม!AR30</f>
        <v>3378168.1399999997</v>
      </c>
      <c r="N612" s="3"/>
      <c r="O612" s="3"/>
      <c r="P612" s="3"/>
      <c r="Q612" s="77">
        <f t="shared" si="33"/>
        <v>1114826.8200000003</v>
      </c>
      <c r="R612" s="78">
        <f t="shared" si="34"/>
        <v>1163.385541170378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5">
        <v>4449</v>
      </c>
      <c r="I613" s="70">
        <v>3</v>
      </c>
      <c r="J613" s="206">
        <f>นครพนม!F31</f>
        <v>400126.27</v>
      </c>
      <c r="K613" s="207">
        <f>นครพนม!AP31</f>
        <v>370875.25</v>
      </c>
      <c r="L613" s="208">
        <f>นครพนม!AQ31</f>
        <v>4205817.9800000004</v>
      </c>
      <c r="M613" s="208">
        <f>นครพนม!AR31</f>
        <v>2773128.34</v>
      </c>
      <c r="N613" s="3"/>
      <c r="O613" s="3"/>
      <c r="P613" s="3"/>
      <c r="Q613" s="77">
        <f t="shared" si="33"/>
        <v>1432689.6400000006</v>
      </c>
      <c r="R613" s="78">
        <f t="shared" si="34"/>
        <v>945.34007192627564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31">
        <v>2114</v>
      </c>
      <c r="I614" s="70">
        <v>2</v>
      </c>
      <c r="J614" s="246">
        <f>นครพนม!F32</f>
        <v>399508.42</v>
      </c>
      <c r="K614" s="247">
        <f>นครพนม!AP32</f>
        <v>524101.02999999997</v>
      </c>
      <c r="L614" s="246">
        <f>นครพนม!AQ32</f>
        <v>1559619.71</v>
      </c>
      <c r="M614" s="246">
        <f>นครพนม!AR32</f>
        <v>1696013.75</v>
      </c>
      <c r="N614" s="3"/>
      <c r="O614" s="3"/>
      <c r="P614" s="3"/>
      <c r="Q614" s="196">
        <f t="shared" si="33"/>
        <v>-136394.04000000004</v>
      </c>
      <c r="R614" s="197">
        <f t="shared" si="34"/>
        <v>737.75766792809839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5">
        <v>2727</v>
      </c>
      <c r="I615" s="70">
        <v>2</v>
      </c>
      <c r="J615" s="206">
        <f>นครพนม!F33</f>
        <v>503238.69</v>
      </c>
      <c r="K615" s="207">
        <f>นครพนม!AP33</f>
        <v>714061.15</v>
      </c>
      <c r="L615" s="208">
        <f>นครพนม!AQ33</f>
        <v>1273490.1199999999</v>
      </c>
      <c r="M615" s="208">
        <f>นครพนม!AR33</f>
        <v>1559689.9200000002</v>
      </c>
      <c r="N615" s="3"/>
      <c r="O615" s="3"/>
      <c r="P615" s="3"/>
      <c r="Q615" s="77">
        <f t="shared" si="33"/>
        <v>-286199.80000000028</v>
      </c>
      <c r="R615" s="78">
        <f t="shared" si="34"/>
        <v>466.9930766409974</v>
      </c>
    </row>
    <row r="616" spans="1:18" ht="24.6" customHeight="1" x14ac:dyDescent="0.7">
      <c r="A616" s="209">
        <v>2</v>
      </c>
      <c r="B616" s="210" t="s">
        <v>38</v>
      </c>
      <c r="C616" s="210"/>
      <c r="D616" s="210"/>
      <c r="E616" s="210" t="s">
        <v>56</v>
      </c>
      <c r="F616" s="210"/>
      <c r="G616" s="210" t="s">
        <v>429</v>
      </c>
      <c r="H616" s="213">
        <f>SUM(H608:H615)</f>
        <v>23490</v>
      </c>
      <c r="I616" s="209"/>
      <c r="J616" s="212">
        <f>SUM(J608:J615)</f>
        <v>5277299.5900000008</v>
      </c>
      <c r="K616" s="228">
        <f>SUM(K608:K615)</f>
        <v>6923180.79</v>
      </c>
      <c r="L616" s="212">
        <f>SUM(L608:L615)</f>
        <v>23960389.07</v>
      </c>
      <c r="M616" s="212">
        <f>SUM(M608:M615)</f>
        <v>21111807.240000002</v>
      </c>
      <c r="N616" s="210">
        <v>7</v>
      </c>
      <c r="O616" s="210">
        <v>7</v>
      </c>
      <c r="P616" s="210">
        <f>N616-O616</f>
        <v>0</v>
      </c>
      <c r="Q616" s="77">
        <f t="shared" si="33"/>
        <v>2848581.8299999982</v>
      </c>
      <c r="R616" s="78">
        <f>L616/H616</f>
        <v>1020.0250774797786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5"/>
      <c r="I617" s="70"/>
      <c r="J617" s="206"/>
      <c r="K617" s="207"/>
      <c r="L617" s="208"/>
      <c r="M617" s="208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908</v>
      </c>
      <c r="H618" s="205">
        <v>3561</v>
      </c>
      <c r="I618" s="70">
        <v>3</v>
      </c>
      <c r="J618" s="206">
        <f>นครพนม!F34</f>
        <v>301681.82</v>
      </c>
      <c r="K618" s="207">
        <f>นครพนม!AP34</f>
        <v>496119.85</v>
      </c>
      <c r="L618" s="208">
        <f>นครพนม!AQ34</f>
        <v>1804585.99</v>
      </c>
      <c r="M618" s="208">
        <f>นครพนม!AR34</f>
        <v>2142777.9</v>
      </c>
      <c r="N618" s="3"/>
      <c r="O618" s="3"/>
      <c r="P618" s="3"/>
      <c r="Q618" s="77">
        <f t="shared" si="33"/>
        <v>-338191.90999999992</v>
      </c>
      <c r="R618" s="78">
        <f t="shared" si="34"/>
        <v>506.76382757652345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909</v>
      </c>
      <c r="H619" s="205">
        <v>4235</v>
      </c>
      <c r="I619" s="70">
        <v>3</v>
      </c>
      <c r="J619" s="206">
        <f>นครพนม!F35</f>
        <v>412017.87</v>
      </c>
      <c r="K619" s="207">
        <f>นครพนม!AP35</f>
        <v>1249692.23</v>
      </c>
      <c r="L619" s="208">
        <f>นครพนม!AQ35</f>
        <v>3066561.1</v>
      </c>
      <c r="M619" s="208">
        <f>นครพนม!AR35</f>
        <v>3406424.05</v>
      </c>
      <c r="N619" s="3"/>
      <c r="O619" s="3"/>
      <c r="P619" s="3"/>
      <c r="Q619" s="77">
        <f t="shared" si="33"/>
        <v>-339862.94999999972</v>
      </c>
      <c r="R619" s="78">
        <f t="shared" si="34"/>
        <v>724.09943329397879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5">
        <v>1123</v>
      </c>
      <c r="I620" s="70">
        <v>1</v>
      </c>
      <c r="J620" s="206">
        <f>นครพนม!F36</f>
        <v>683374.27</v>
      </c>
      <c r="K620" s="207">
        <f>นครพนม!AP36</f>
        <v>836136.92999999993</v>
      </c>
      <c r="L620" s="208">
        <f>นครพนม!AQ36</f>
        <v>2521460.9</v>
      </c>
      <c r="M620" s="208">
        <f>นครพนม!AR36</f>
        <v>2561755.6599999997</v>
      </c>
      <c r="N620" s="3"/>
      <c r="O620" s="3"/>
      <c r="P620" s="3"/>
      <c r="Q620" s="77">
        <f t="shared" si="33"/>
        <v>-40294.759999999776</v>
      </c>
      <c r="R620" s="78">
        <f t="shared" si="34"/>
        <v>2245.2902048085484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5">
        <v>1984</v>
      </c>
      <c r="I621" s="70">
        <v>2</v>
      </c>
      <c r="J621" s="206">
        <f>นครพนม!F37</f>
        <v>932504.38</v>
      </c>
      <c r="K621" s="207">
        <f>นครพนม!AP37</f>
        <v>1170882.52</v>
      </c>
      <c r="L621" s="208">
        <f>นครพนม!AQ37</f>
        <v>1956461.6700000002</v>
      </c>
      <c r="M621" s="208">
        <f>นครพนม!AR37</f>
        <v>1847370.07</v>
      </c>
      <c r="N621" s="3"/>
      <c r="O621" s="3"/>
      <c r="P621" s="3"/>
      <c r="Q621" s="77">
        <f t="shared" si="33"/>
        <v>109091.60000000009</v>
      </c>
      <c r="R621" s="78">
        <f t="shared" si="34"/>
        <v>986.11979334677426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5">
        <v>2515</v>
      </c>
      <c r="I622" s="70">
        <v>2</v>
      </c>
      <c r="J622" s="206">
        <f>นครพนม!F38</f>
        <v>327136.17</v>
      </c>
      <c r="K622" s="207">
        <f>นครพนม!AP38</f>
        <v>898172.40999999992</v>
      </c>
      <c r="L622" s="208">
        <f>นครพนม!AQ38</f>
        <v>2695027.41</v>
      </c>
      <c r="M622" s="208">
        <f>นครพนม!AR38</f>
        <v>2530429.5300000003</v>
      </c>
      <c r="N622" s="3"/>
      <c r="O622" s="3"/>
      <c r="P622" s="3"/>
      <c r="Q622" s="77">
        <f t="shared" si="33"/>
        <v>164597.87999999989</v>
      </c>
      <c r="R622" s="78">
        <f t="shared" si="34"/>
        <v>1071.5814751491055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5">
        <v>2195</v>
      </c>
      <c r="I623" s="70">
        <v>2</v>
      </c>
      <c r="J623" s="206">
        <f>นครพนม!F39</f>
        <v>338240.58</v>
      </c>
      <c r="K623" s="207">
        <f>นครพนม!AP39</f>
        <v>1000920.74</v>
      </c>
      <c r="L623" s="208">
        <f>นครพนม!AQ39</f>
        <v>2376660.94</v>
      </c>
      <c r="M623" s="208">
        <f>นครพนม!AR39</f>
        <v>2276128.7799999998</v>
      </c>
      <c r="N623" s="3"/>
      <c r="O623" s="3"/>
      <c r="P623" s="3"/>
      <c r="Q623" s="77">
        <f t="shared" si="33"/>
        <v>100532.16000000015</v>
      </c>
      <c r="R623" s="78">
        <f t="shared" si="34"/>
        <v>1082.7612482915717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5">
        <v>2880</v>
      </c>
      <c r="I624" s="70">
        <v>2</v>
      </c>
      <c r="J624" s="206">
        <f>นครพนม!F40</f>
        <v>584188.56000000006</v>
      </c>
      <c r="K624" s="207">
        <f>นครพนม!AP40</f>
        <v>630823.95000000007</v>
      </c>
      <c r="L624" s="208">
        <f>นครพนม!AQ40</f>
        <v>2330752.87</v>
      </c>
      <c r="M624" s="208">
        <f>นครพนม!AR40</f>
        <v>3294215.52</v>
      </c>
      <c r="N624" s="3"/>
      <c r="O624" s="3"/>
      <c r="P624" s="3"/>
      <c r="Q624" s="77">
        <f t="shared" si="33"/>
        <v>-963462.64999999991</v>
      </c>
      <c r="R624" s="78">
        <f t="shared" si="34"/>
        <v>809.28919097222229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5">
        <v>2008</v>
      </c>
      <c r="I625" s="70">
        <v>2</v>
      </c>
      <c r="J625" s="206">
        <f>นครพนม!F41</f>
        <v>157473.96</v>
      </c>
      <c r="K625" s="207">
        <f>นครพนม!AP41</f>
        <v>203368.39999999997</v>
      </c>
      <c r="L625" s="208">
        <f>นครพนม!AQ41</f>
        <v>1288458.77</v>
      </c>
      <c r="M625" s="208">
        <f>นครพนม!AR41</f>
        <v>1122286.17</v>
      </c>
      <c r="N625" s="3"/>
      <c r="O625" s="3"/>
      <c r="P625" s="3"/>
      <c r="Q625" s="77">
        <f t="shared" si="33"/>
        <v>166172.60000000009</v>
      </c>
      <c r="R625" s="78">
        <f t="shared" si="34"/>
        <v>641.66273406374501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5">
        <v>1706</v>
      </c>
      <c r="I626" s="70">
        <v>2</v>
      </c>
      <c r="J626" s="206">
        <f>นครพนม!F42</f>
        <v>237111.65</v>
      </c>
      <c r="K626" s="207">
        <f>นครพนม!AP42</f>
        <v>736384.05999999994</v>
      </c>
      <c r="L626" s="208">
        <f>นครพนม!AQ42</f>
        <v>1282929.5699999998</v>
      </c>
      <c r="M626" s="208">
        <f>นครพนม!AR42</f>
        <v>1160330.57</v>
      </c>
      <c r="N626" s="3"/>
      <c r="O626" s="3"/>
      <c r="P626" s="3"/>
      <c r="Q626" s="77">
        <f t="shared" si="33"/>
        <v>122598.99999999977</v>
      </c>
      <c r="R626" s="78">
        <f t="shared" si="34"/>
        <v>752.01029894490023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5">
        <v>1846</v>
      </c>
      <c r="I627" s="70">
        <v>2</v>
      </c>
      <c r="J627" s="206">
        <f>นครพนม!F43</f>
        <v>104236.77</v>
      </c>
      <c r="K627" s="207">
        <f>นครพนม!AP43</f>
        <v>430286.64</v>
      </c>
      <c r="L627" s="208">
        <f>นครพนม!AQ43</f>
        <v>2041890.6</v>
      </c>
      <c r="M627" s="208">
        <f>นครพนม!AR43</f>
        <v>2137162.62</v>
      </c>
      <c r="N627" s="3"/>
      <c r="O627" s="3"/>
      <c r="P627" s="3"/>
      <c r="Q627" s="77">
        <f t="shared" si="33"/>
        <v>-95272.020000000019</v>
      </c>
      <c r="R627" s="78">
        <f t="shared" si="34"/>
        <v>1106.1162513542795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5">
        <v>2707</v>
      </c>
      <c r="I628" s="70">
        <v>2</v>
      </c>
      <c r="J628" s="206">
        <f>นครพนม!F44</f>
        <v>307968.64000000001</v>
      </c>
      <c r="K628" s="207">
        <f>นครพนม!AP44</f>
        <v>389078.88</v>
      </c>
      <c r="L628" s="208">
        <f>นครพนม!AQ44</f>
        <v>2007316.1600000001</v>
      </c>
      <c r="M628" s="208">
        <f>นครพนม!AR44</f>
        <v>2052906.99</v>
      </c>
      <c r="N628" s="3"/>
      <c r="O628" s="3"/>
      <c r="P628" s="3"/>
      <c r="Q628" s="77">
        <f t="shared" si="33"/>
        <v>-45590.829999999842</v>
      </c>
      <c r="R628" s="78">
        <f t="shared" si="34"/>
        <v>741.52794975988184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5">
        <v>2688</v>
      </c>
      <c r="I629" s="70">
        <v>2</v>
      </c>
      <c r="J629" s="206">
        <f>นครพนม!F45</f>
        <v>432821.81</v>
      </c>
      <c r="K629" s="207">
        <f>นครพนม!AP45</f>
        <v>967136.3899999999</v>
      </c>
      <c r="L629" s="208">
        <f>นครพนม!AQ45</f>
        <v>3170310.46</v>
      </c>
      <c r="M629" s="208">
        <f>นครพนม!AR45</f>
        <v>3054143.8400000003</v>
      </c>
      <c r="N629" s="3"/>
      <c r="O629" s="3"/>
      <c r="P629" s="3"/>
      <c r="Q629" s="77">
        <f t="shared" si="33"/>
        <v>116166.61999999965</v>
      </c>
      <c r="R629" s="78">
        <f t="shared" si="34"/>
        <v>1179.430974702381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5">
        <v>2663</v>
      </c>
      <c r="I630" s="70">
        <v>2</v>
      </c>
      <c r="J630" s="206">
        <f>นครพนม!F46</f>
        <v>23893.85</v>
      </c>
      <c r="K630" s="207">
        <f>นครพนม!AP46</f>
        <v>726271.15999999992</v>
      </c>
      <c r="L630" s="208">
        <f>นครพนม!AQ46</f>
        <v>2696440.27</v>
      </c>
      <c r="M630" s="208">
        <f>นครพนม!AR46</f>
        <v>2771453.2</v>
      </c>
      <c r="N630" s="3"/>
      <c r="O630" s="3"/>
      <c r="P630" s="3"/>
      <c r="Q630" s="77">
        <f t="shared" si="33"/>
        <v>-75012.930000000168</v>
      </c>
      <c r="R630" s="78">
        <f t="shared" si="34"/>
        <v>1012.557367630492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5">
        <v>1880</v>
      </c>
      <c r="I631" s="70">
        <v>2</v>
      </c>
      <c r="J631" s="206">
        <f>นครพนม!F47</f>
        <v>333433.87</v>
      </c>
      <c r="K631" s="207">
        <f>นครพนม!AP47</f>
        <v>495357.64999999997</v>
      </c>
      <c r="L631" s="208">
        <f>นครพนม!AQ47</f>
        <v>1341889.5</v>
      </c>
      <c r="M631" s="208">
        <f>นครพนม!AR47</f>
        <v>1895995.1400000001</v>
      </c>
      <c r="N631" s="3"/>
      <c r="O631" s="3"/>
      <c r="P631" s="3"/>
      <c r="Q631" s="77">
        <f t="shared" si="33"/>
        <v>-554105.64000000013</v>
      </c>
      <c r="R631" s="78">
        <f t="shared" si="34"/>
        <v>713.77101063829787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922</v>
      </c>
      <c r="H632" s="214">
        <v>2375</v>
      </c>
      <c r="I632" s="189">
        <v>2</v>
      </c>
      <c r="J632" s="206">
        <f>นครพนม!F48</f>
        <v>70364.88</v>
      </c>
      <c r="K632" s="207">
        <f>นครพนม!AP48</f>
        <v>190913.38</v>
      </c>
      <c r="L632" s="208">
        <f>นครพนม!AQ48</f>
        <v>1236560.2200000002</v>
      </c>
      <c r="M632" s="208">
        <f>นครพนม!AR48</f>
        <v>1418396.51</v>
      </c>
      <c r="N632" s="3"/>
      <c r="O632" s="3"/>
      <c r="P632" s="3"/>
      <c r="Q632" s="77">
        <f t="shared" si="33"/>
        <v>-181836.2899999998</v>
      </c>
      <c r="R632" s="78">
        <f t="shared" si="34"/>
        <v>520.65693473684223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923</v>
      </c>
      <c r="H633" s="214">
        <v>1804</v>
      </c>
      <c r="I633" s="189">
        <v>2</v>
      </c>
      <c r="J633" s="206">
        <f>นครพนม!F49</f>
        <v>126478.11</v>
      </c>
      <c r="K633" s="207">
        <f>นครพนม!AP49</f>
        <v>758875.62</v>
      </c>
      <c r="L633" s="208">
        <f>นครพนม!AQ49</f>
        <v>1465490.7999999998</v>
      </c>
      <c r="M633" s="208">
        <f>นครพนม!AR49</f>
        <v>1516540</v>
      </c>
      <c r="N633" s="3"/>
      <c r="O633" s="3"/>
      <c r="P633" s="3"/>
      <c r="Q633" s="77">
        <f t="shared" si="33"/>
        <v>-51049.200000000186</v>
      </c>
      <c r="R633" s="78">
        <f t="shared" si="34"/>
        <v>812.35631929046554</v>
      </c>
    </row>
    <row r="634" spans="1:18" ht="24.6" customHeight="1" x14ac:dyDescent="0.7">
      <c r="A634" s="209">
        <v>3</v>
      </c>
      <c r="B634" s="210" t="s">
        <v>38</v>
      </c>
      <c r="C634" s="210"/>
      <c r="D634" s="210"/>
      <c r="E634" s="210" t="s">
        <v>56</v>
      </c>
      <c r="F634" s="210"/>
      <c r="G634" s="210" t="s">
        <v>433</v>
      </c>
      <c r="H634" s="213">
        <f>SUM(H617:H633)</f>
        <v>38170</v>
      </c>
      <c r="I634" s="209"/>
      <c r="J634" s="212">
        <f>SUM(J617:J633)</f>
        <v>5372927.1899999995</v>
      </c>
      <c r="K634" s="212">
        <f>SUM(K617:K633)</f>
        <v>11180420.810000001</v>
      </c>
      <c r="L634" s="212">
        <f>SUM(L617:L633)</f>
        <v>33282797.23</v>
      </c>
      <c r="M634" s="212">
        <f>SUM(M617:M633)</f>
        <v>35188316.549999997</v>
      </c>
      <c r="N634" s="210">
        <v>16</v>
      </c>
      <c r="O634" s="210">
        <v>16</v>
      </c>
      <c r="P634" s="210">
        <f>N634-O634</f>
        <v>0</v>
      </c>
      <c r="Q634" s="77">
        <f t="shared" si="33"/>
        <v>-1905519.3199999966</v>
      </c>
      <c r="R634" s="78">
        <f>L634/H634</f>
        <v>871.96220146712074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5"/>
      <c r="I635" s="70"/>
      <c r="J635" s="206"/>
      <c r="K635" s="207"/>
      <c r="L635" s="208"/>
      <c r="M635" s="208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924</v>
      </c>
      <c r="H636" s="205">
        <v>2423</v>
      </c>
      <c r="I636" s="70">
        <v>2</v>
      </c>
      <c r="J636" s="206">
        <f>นครพนม!F50</f>
        <v>242115.48</v>
      </c>
      <c r="K636" s="207">
        <f>นครพนม!AP50</f>
        <v>397081.51</v>
      </c>
      <c r="L636" s="208">
        <f>นครพนม!AQ50</f>
        <v>2895611.64</v>
      </c>
      <c r="M636" s="208">
        <f>นครพนม!AR50</f>
        <v>2829565.5300000003</v>
      </c>
      <c r="N636" s="3"/>
      <c r="O636" s="3"/>
      <c r="P636" s="3"/>
      <c r="Q636" s="77">
        <f t="shared" si="33"/>
        <v>66046.10999999987</v>
      </c>
      <c r="R636" s="78">
        <f t="shared" si="34"/>
        <v>1195.0522657862155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925</v>
      </c>
      <c r="H637" s="205">
        <v>1424</v>
      </c>
      <c r="I637" s="70">
        <v>1</v>
      </c>
      <c r="J637" s="206">
        <f>นครพนม!F51</f>
        <v>108939.77</v>
      </c>
      <c r="K637" s="207">
        <f>นครพนม!AP51</f>
        <v>121918.81000000003</v>
      </c>
      <c r="L637" s="208">
        <f>นครพนม!AQ51</f>
        <v>1723014.01</v>
      </c>
      <c r="M637" s="208">
        <f>นครพนม!AR51</f>
        <v>1657063.04</v>
      </c>
      <c r="N637" s="3"/>
      <c r="O637" s="3"/>
      <c r="P637" s="3"/>
      <c r="Q637" s="77">
        <f t="shared" si="33"/>
        <v>65950.969999999972</v>
      </c>
      <c r="R637" s="78">
        <f t="shared" si="34"/>
        <v>1209.9817485955057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5">
        <v>2385</v>
      </c>
      <c r="I638" s="70">
        <v>2</v>
      </c>
      <c r="J638" s="206">
        <f>นครพนม!F52</f>
        <v>46703.24</v>
      </c>
      <c r="K638" s="207">
        <f>นครพนม!AP52</f>
        <v>99419.15</v>
      </c>
      <c r="L638" s="208">
        <f>นครพนม!AQ52</f>
        <v>791524.16</v>
      </c>
      <c r="M638" s="208">
        <f>นครพนม!AR52</f>
        <v>860524.5</v>
      </c>
      <c r="N638" s="3"/>
      <c r="O638" s="3"/>
      <c r="P638" s="3"/>
      <c r="Q638" s="77">
        <f t="shared" si="33"/>
        <v>-69000.339999999967</v>
      </c>
      <c r="R638" s="78">
        <f t="shared" si="34"/>
        <v>331.87595807127883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5">
        <v>1462</v>
      </c>
      <c r="I639" s="70">
        <v>1</v>
      </c>
      <c r="J639" s="206">
        <f>นครพนม!F53</f>
        <v>449011.72</v>
      </c>
      <c r="K639" s="207">
        <f>นครพนม!AP53</f>
        <v>501053.45999999996</v>
      </c>
      <c r="L639" s="208">
        <f>นครพนม!AQ53</f>
        <v>1703113.3499999999</v>
      </c>
      <c r="M639" s="208">
        <f>นครพนม!AR53</f>
        <v>1583783.59</v>
      </c>
      <c r="N639" s="3"/>
      <c r="O639" s="3"/>
      <c r="P639" s="3"/>
      <c r="Q639" s="77">
        <f t="shared" si="33"/>
        <v>119329.75999999978</v>
      </c>
      <c r="R639" s="78">
        <f t="shared" si="34"/>
        <v>1164.9202120383036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5">
        <v>4067</v>
      </c>
      <c r="I640" s="70">
        <v>3</v>
      </c>
      <c r="J640" s="206">
        <f>นครพนม!F54</f>
        <v>401851.25</v>
      </c>
      <c r="K640" s="207">
        <f>นครพนม!AP54</f>
        <v>409852.27</v>
      </c>
      <c r="L640" s="208">
        <f>นครพนม!AQ54</f>
        <v>1719161.01</v>
      </c>
      <c r="M640" s="208">
        <f>นครพนม!AR54</f>
        <v>1889962.1500000001</v>
      </c>
      <c r="N640" s="3"/>
      <c r="O640" s="3"/>
      <c r="P640" s="3"/>
      <c r="Q640" s="77">
        <f t="shared" si="33"/>
        <v>-170801.14000000013</v>
      </c>
      <c r="R640" s="78">
        <f t="shared" si="34"/>
        <v>422.70986230636834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5">
        <v>2581</v>
      </c>
      <c r="I641" s="70">
        <v>2</v>
      </c>
      <c r="J641" s="206">
        <f>นครพนม!F55</f>
        <v>406313.23</v>
      </c>
      <c r="K641" s="207">
        <f>นครพนม!AP55</f>
        <v>394360</v>
      </c>
      <c r="L641" s="208">
        <f>นครพนม!AQ55</f>
        <v>2636770.7400000002</v>
      </c>
      <c r="M641" s="208">
        <f>นครพนม!AR55</f>
        <v>2573673.2600000002</v>
      </c>
      <c r="N641" s="3"/>
      <c r="O641" s="3"/>
      <c r="P641" s="3"/>
      <c r="Q641" s="77">
        <f t="shared" si="33"/>
        <v>63097.479999999981</v>
      </c>
      <c r="R641" s="78">
        <f t="shared" si="34"/>
        <v>1021.6081906237894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5">
        <v>1424</v>
      </c>
      <c r="I642" s="70">
        <v>1</v>
      </c>
      <c r="J642" s="206">
        <f>นครพนม!F56</f>
        <v>103980.75</v>
      </c>
      <c r="K642" s="207">
        <f>นครพนม!AP56</f>
        <v>106949.51</v>
      </c>
      <c r="L642" s="208">
        <f>นครพนม!AQ56</f>
        <v>1646901.64</v>
      </c>
      <c r="M642" s="208">
        <f>นครพนม!AR56</f>
        <v>1812770.6500000001</v>
      </c>
      <c r="N642" s="3"/>
      <c r="O642" s="3"/>
      <c r="P642" s="3"/>
      <c r="Q642" s="77">
        <f t="shared" si="33"/>
        <v>-165869.01000000024</v>
      </c>
      <c r="R642" s="78">
        <f t="shared" si="34"/>
        <v>1156.5320505617976</v>
      </c>
    </row>
    <row r="643" spans="1:18" ht="24.6" customHeight="1" x14ac:dyDescent="0.7">
      <c r="A643" s="209">
        <v>4</v>
      </c>
      <c r="B643" s="210" t="s">
        <v>38</v>
      </c>
      <c r="C643" s="210"/>
      <c r="D643" s="210"/>
      <c r="E643" s="210" t="s">
        <v>56</v>
      </c>
      <c r="F643" s="210"/>
      <c r="G643" s="210" t="s">
        <v>437</v>
      </c>
      <c r="H643" s="213">
        <f>SUM(H635:H642)</f>
        <v>15766</v>
      </c>
      <c r="I643" s="209"/>
      <c r="J643" s="212">
        <f>SUM(J635:J642)</f>
        <v>1758915.44</v>
      </c>
      <c r="K643" s="212">
        <f>SUM(K635:K642)</f>
        <v>2030634.7100000002</v>
      </c>
      <c r="L643" s="212">
        <f>SUM(L635:L642)</f>
        <v>13116096.550000001</v>
      </c>
      <c r="M643" s="212">
        <f>SUM(M635:M642)</f>
        <v>13207342.720000001</v>
      </c>
      <c r="N643" s="210">
        <v>7</v>
      </c>
      <c r="O643" s="210">
        <v>7</v>
      </c>
      <c r="P643" s="210">
        <f>N643-O643</f>
        <v>0</v>
      </c>
      <c r="Q643" s="77">
        <f t="shared" si="33"/>
        <v>-91246.169999999925</v>
      </c>
      <c r="R643" s="78">
        <f>L643/H643</f>
        <v>831.92290688824062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5"/>
      <c r="I644" s="70"/>
      <c r="J644" s="206"/>
      <c r="K644" s="207"/>
      <c r="L644" s="208"/>
      <c r="M644" s="208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931</v>
      </c>
      <c r="H645" s="205">
        <v>4840</v>
      </c>
      <c r="I645" s="70">
        <v>4</v>
      </c>
      <c r="J645" s="206">
        <f>นครพนม!F57</f>
        <v>619327.43999999994</v>
      </c>
      <c r="K645" s="207">
        <f>นครพนม!AP57</f>
        <v>841990.33</v>
      </c>
      <c r="L645" s="208">
        <f>นครพนม!AQ57</f>
        <v>2897568.0100000002</v>
      </c>
      <c r="M645" s="208">
        <f>นครพนม!AR57</f>
        <v>3064072.39</v>
      </c>
      <c r="N645" s="3"/>
      <c r="O645" s="3"/>
      <c r="P645" s="3"/>
      <c r="Q645" s="77">
        <f t="shared" si="33"/>
        <v>-166504.37999999989</v>
      </c>
      <c r="R645" s="78">
        <f t="shared" si="34"/>
        <v>598.67107644628106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932</v>
      </c>
      <c r="H646" s="205">
        <v>1989</v>
      </c>
      <c r="I646" s="70">
        <v>2</v>
      </c>
      <c r="J646" s="206">
        <f>นครพนม!F58</f>
        <v>417352.8</v>
      </c>
      <c r="K646" s="207">
        <f>นครพนม!AP58</f>
        <v>436850.52</v>
      </c>
      <c r="L646" s="208">
        <f>นครพนม!AQ58</f>
        <v>2417488.66</v>
      </c>
      <c r="M646" s="208">
        <f>นครพนม!AR58</f>
        <v>2908076.23</v>
      </c>
      <c r="N646" s="3"/>
      <c r="O646" s="3"/>
      <c r="P646" s="3"/>
      <c r="Q646" s="77">
        <f t="shared" si="33"/>
        <v>-490587.56999999983</v>
      </c>
      <c r="R646" s="78">
        <f t="shared" si="34"/>
        <v>1215.429190548014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5">
        <v>1664</v>
      </c>
      <c r="I647" s="70">
        <v>2</v>
      </c>
      <c r="J647" s="206">
        <f>นครพนม!F59</f>
        <v>86685.51</v>
      </c>
      <c r="K647" s="207">
        <f>นครพนม!AP59</f>
        <v>91690.12</v>
      </c>
      <c r="L647" s="208">
        <f>นครพนม!AQ59</f>
        <v>1939974.18</v>
      </c>
      <c r="M647" s="208">
        <f>นครพนม!AR59</f>
        <v>2135273.19</v>
      </c>
      <c r="N647" s="3"/>
      <c r="O647" s="3"/>
      <c r="P647" s="3"/>
      <c r="Q647" s="77">
        <f t="shared" si="33"/>
        <v>-195299.01</v>
      </c>
      <c r="R647" s="78">
        <f t="shared" si="34"/>
        <v>1165.8498677884616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5">
        <v>4566</v>
      </c>
      <c r="I648" s="70">
        <v>4</v>
      </c>
      <c r="J648" s="206">
        <f>นครพนม!F60</f>
        <v>280201.93</v>
      </c>
      <c r="K648" s="207">
        <f>นครพนม!AP60</f>
        <v>680299.95</v>
      </c>
      <c r="L648" s="208">
        <f>นครพนม!AQ60</f>
        <v>3087312.62</v>
      </c>
      <c r="M648" s="208">
        <f>นครพนม!AR60</f>
        <v>3412920.19</v>
      </c>
      <c r="N648" s="3"/>
      <c r="O648" s="3"/>
      <c r="P648" s="3"/>
      <c r="Q648" s="77">
        <f t="shared" si="33"/>
        <v>-325607.56999999983</v>
      </c>
      <c r="R648" s="78">
        <f t="shared" si="34"/>
        <v>676.15256679807271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5">
        <v>3846</v>
      </c>
      <c r="I649" s="70">
        <v>3</v>
      </c>
      <c r="J649" s="206">
        <f>นครพนม!F61</f>
        <v>204478.98</v>
      </c>
      <c r="K649" s="207">
        <f>นครพนม!AP61</f>
        <v>228464.81</v>
      </c>
      <c r="L649" s="208">
        <f>นครพนม!AQ61</f>
        <v>3643969.87</v>
      </c>
      <c r="M649" s="208">
        <f>นครพนม!AR61</f>
        <v>4024764.24</v>
      </c>
      <c r="N649" s="3"/>
      <c r="O649" s="3"/>
      <c r="P649" s="3"/>
      <c r="Q649" s="77">
        <f t="shared" si="33"/>
        <v>-380794.37000000011</v>
      </c>
      <c r="R649" s="78">
        <f t="shared" si="34"/>
        <v>947.47006500260011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5">
        <v>2300</v>
      </c>
      <c r="I650" s="70">
        <v>2</v>
      </c>
      <c r="J650" s="206">
        <f>นครพนม!F62</f>
        <v>184347.41</v>
      </c>
      <c r="K650" s="207">
        <f>นครพนม!AP62</f>
        <v>471656.55999999994</v>
      </c>
      <c r="L650" s="208">
        <f>นครพนม!AQ62</f>
        <v>2343978.61</v>
      </c>
      <c r="M650" s="208">
        <f>นครพนม!AR62</f>
        <v>2622936.81</v>
      </c>
      <c r="N650" s="3"/>
      <c r="O650" s="3"/>
      <c r="P650" s="3"/>
      <c r="Q650" s="77">
        <f t="shared" si="33"/>
        <v>-278958.20000000019</v>
      </c>
      <c r="R650" s="78">
        <f t="shared" si="34"/>
        <v>1019.1211347826087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5">
        <v>2685</v>
      </c>
      <c r="I651" s="70">
        <v>2</v>
      </c>
      <c r="J651" s="206">
        <f>นครพนม!F63</f>
        <v>782153.89</v>
      </c>
      <c r="K651" s="207">
        <f>นครพนม!AP63</f>
        <v>855194.4</v>
      </c>
      <c r="L651" s="208">
        <f>นครพนม!AQ63</f>
        <v>2638803.14</v>
      </c>
      <c r="M651" s="208">
        <f>นครพนม!AR63</f>
        <v>3335547.98</v>
      </c>
      <c r="N651" s="3"/>
      <c r="O651" s="3"/>
      <c r="P651" s="3"/>
      <c r="Q651" s="77">
        <f t="shared" ref="Q651:Q708" si="35">L651-M651</f>
        <v>-696744.83999999985</v>
      </c>
      <c r="R651" s="78">
        <f t="shared" ref="R651:R707" si="36">L651/H651</f>
        <v>982.79446554934827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5">
        <v>4912</v>
      </c>
      <c r="I652" s="70">
        <v>4</v>
      </c>
      <c r="J652" s="206">
        <f>นครพนม!F64</f>
        <v>80257.440000000002</v>
      </c>
      <c r="K652" s="207">
        <f>นครพนม!AP64</f>
        <v>248996.66</v>
      </c>
      <c r="L652" s="208">
        <f>นครพนม!AQ64</f>
        <v>2882433.2299999995</v>
      </c>
      <c r="M652" s="208">
        <f>นครพนม!AR64</f>
        <v>3320397.81</v>
      </c>
      <c r="N652" s="3"/>
      <c r="O652" s="3"/>
      <c r="P652" s="3"/>
      <c r="Q652" s="77">
        <f t="shared" si="35"/>
        <v>-437964.58000000054</v>
      </c>
      <c r="R652" s="78">
        <f t="shared" si="36"/>
        <v>586.81458265472304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5">
        <v>4333</v>
      </c>
      <c r="I653" s="70">
        <v>3</v>
      </c>
      <c r="J653" s="206">
        <f>นครพนม!F65</f>
        <v>209079.59</v>
      </c>
      <c r="K653" s="207">
        <f>นครพนม!AP65</f>
        <v>482660.73</v>
      </c>
      <c r="L653" s="208">
        <f>นครพนม!AQ65</f>
        <v>1954152.0899999999</v>
      </c>
      <c r="M653" s="208">
        <f>นครพนม!AR65</f>
        <v>2660885.54</v>
      </c>
      <c r="N653" s="3"/>
      <c r="O653" s="3"/>
      <c r="P653" s="3"/>
      <c r="Q653" s="77">
        <f t="shared" si="35"/>
        <v>-706733.45000000019</v>
      </c>
      <c r="R653" s="78">
        <f t="shared" si="36"/>
        <v>450.99286637433647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5">
        <v>3150</v>
      </c>
      <c r="I654" s="70">
        <v>3</v>
      </c>
      <c r="J654" s="206">
        <f>นครพนม!F66</f>
        <v>501365.98</v>
      </c>
      <c r="K654" s="207">
        <f>นครพนม!AP66</f>
        <v>686750.71999999997</v>
      </c>
      <c r="L654" s="208">
        <f>นครพนม!AQ66</f>
        <v>3123118.35</v>
      </c>
      <c r="M654" s="208">
        <f>นครพนม!AR66</f>
        <v>3402664.6</v>
      </c>
      <c r="N654" s="3"/>
      <c r="O654" s="3"/>
      <c r="P654" s="3"/>
      <c r="Q654" s="77">
        <f t="shared" si="35"/>
        <v>-279546.25</v>
      </c>
      <c r="R654" s="78">
        <f t="shared" si="36"/>
        <v>991.46614285714293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5">
        <v>1574</v>
      </c>
      <c r="I655" s="70">
        <v>2</v>
      </c>
      <c r="J655" s="206">
        <f>นครพนม!F67</f>
        <v>136540.87</v>
      </c>
      <c r="K655" s="207">
        <f>นครพนม!AP67</f>
        <v>192170.42</v>
      </c>
      <c r="L655" s="208">
        <f>นครพนม!AQ67</f>
        <v>1420930.06</v>
      </c>
      <c r="M655" s="208">
        <f>นครพนม!AR67</f>
        <v>1917282.4200000002</v>
      </c>
      <c r="N655" s="3"/>
      <c r="O655" s="3"/>
      <c r="P655" s="3"/>
      <c r="Q655" s="77">
        <f t="shared" si="35"/>
        <v>-496352.3600000001</v>
      </c>
      <c r="R655" s="78">
        <f t="shared" si="36"/>
        <v>902.75099110546387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5">
        <v>4253</v>
      </c>
      <c r="I656" s="70">
        <v>3</v>
      </c>
      <c r="J656" s="206">
        <f>นครพนม!F68</f>
        <v>452348.83</v>
      </c>
      <c r="K656" s="207">
        <f>นครพนม!AP68</f>
        <v>671305.59000000008</v>
      </c>
      <c r="L656" s="208">
        <f>นครพนม!AQ68</f>
        <v>2599402.2000000002</v>
      </c>
      <c r="M656" s="208">
        <f>นครพนม!AR68</f>
        <v>3354083</v>
      </c>
      <c r="N656" s="3"/>
      <c r="O656" s="3"/>
      <c r="P656" s="3"/>
      <c r="Q656" s="77">
        <f t="shared" si="35"/>
        <v>-754680.79999999981</v>
      </c>
      <c r="R656" s="78">
        <f t="shared" si="36"/>
        <v>611.19261697625211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5">
        <v>4225</v>
      </c>
      <c r="I657" s="70">
        <v>3</v>
      </c>
      <c r="J657" s="206">
        <f>นครพนม!F69</f>
        <v>2031739.85</v>
      </c>
      <c r="K657" s="207">
        <f>นครพนม!AP69</f>
        <v>2106146.83</v>
      </c>
      <c r="L657" s="208">
        <f>นครพนม!AQ69</f>
        <v>2624213.64</v>
      </c>
      <c r="M657" s="208">
        <f>นครพนม!AR69</f>
        <v>3464093.8400000003</v>
      </c>
      <c r="N657" s="3"/>
      <c r="O657" s="3"/>
      <c r="P657" s="3"/>
      <c r="Q657" s="77">
        <f t="shared" si="35"/>
        <v>-839880.20000000019</v>
      </c>
      <c r="R657" s="78">
        <f t="shared" si="36"/>
        <v>621.11565443786981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5">
        <v>3156</v>
      </c>
      <c r="I658" s="70">
        <v>3</v>
      </c>
      <c r="J658" s="206">
        <f>นครพนม!F70</f>
        <v>467881.97</v>
      </c>
      <c r="K658" s="207">
        <f>นครพนม!AP70</f>
        <v>476003.49999999994</v>
      </c>
      <c r="L658" s="208">
        <f>นครพนม!AQ70</f>
        <v>2690713.29</v>
      </c>
      <c r="M658" s="208">
        <f>นครพนม!AR70</f>
        <v>2593537.2400000002</v>
      </c>
      <c r="N658" s="3"/>
      <c r="O658" s="3"/>
      <c r="P658" s="3"/>
      <c r="Q658" s="77">
        <f t="shared" si="35"/>
        <v>97176.049999999814</v>
      </c>
      <c r="R658" s="78">
        <f t="shared" si="36"/>
        <v>852.5707509505703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5">
        <v>2114</v>
      </c>
      <c r="I659" s="70">
        <v>2</v>
      </c>
      <c r="J659" s="206">
        <f>นครพนม!F71</f>
        <v>245157.28</v>
      </c>
      <c r="K659" s="207">
        <f>นครพนม!AP71</f>
        <v>292777.36</v>
      </c>
      <c r="L659" s="208">
        <f>นครพนม!AQ71</f>
        <v>1594187.82</v>
      </c>
      <c r="M659" s="208">
        <f>นครพนม!AR71</f>
        <v>2076137.3399999999</v>
      </c>
      <c r="N659" s="3"/>
      <c r="O659" s="3"/>
      <c r="P659" s="3"/>
      <c r="Q659" s="77">
        <f t="shared" si="35"/>
        <v>-481949.51999999979</v>
      </c>
      <c r="R659" s="78">
        <f t="shared" si="36"/>
        <v>754.10965941343431</v>
      </c>
    </row>
    <row r="660" spans="1:18" ht="24.6" customHeight="1" x14ac:dyDescent="0.7">
      <c r="A660" s="209">
        <v>5</v>
      </c>
      <c r="B660" s="210" t="s">
        <v>38</v>
      </c>
      <c r="C660" s="210"/>
      <c r="D660" s="210"/>
      <c r="E660" s="210" t="s">
        <v>56</v>
      </c>
      <c r="F660" s="210"/>
      <c r="G660" s="210" t="s">
        <v>441</v>
      </c>
      <c r="H660" s="213">
        <f>SUM(H644:H658)</f>
        <v>47493</v>
      </c>
      <c r="I660" s="209"/>
      <c r="J660" s="212">
        <f>SUM(J644:J659)</f>
        <v>6698919.7699999996</v>
      </c>
      <c r="K660" s="212">
        <f>SUM(K644:K659)</f>
        <v>8762958.4999999981</v>
      </c>
      <c r="L660" s="212">
        <f>SUM(L644:L659)</f>
        <v>37858245.769999996</v>
      </c>
      <c r="M660" s="212">
        <f>SUM(M644:M659)</f>
        <v>44292672.820000008</v>
      </c>
      <c r="N660" s="210">
        <v>15</v>
      </c>
      <c r="O660" s="210">
        <v>15</v>
      </c>
      <c r="P660" s="210">
        <f>N660-O660</f>
        <v>0</v>
      </c>
      <c r="Q660" s="77">
        <f t="shared" si="35"/>
        <v>-6434427.0500000119</v>
      </c>
      <c r="R660" s="78">
        <f>L660/H660</f>
        <v>797.13317267807884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5"/>
      <c r="I661" s="70"/>
      <c r="J661" s="206"/>
      <c r="K661" s="207"/>
      <c r="L661" s="208"/>
      <c r="M661" s="208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946</v>
      </c>
      <c r="H662" s="205">
        <v>2146</v>
      </c>
      <c r="I662" s="70">
        <v>2</v>
      </c>
      <c r="J662" s="206">
        <f>นครพนม!F72</f>
        <v>245685.83</v>
      </c>
      <c r="K662" s="207">
        <f>นครพนม!AP72</f>
        <v>480870.44999999995</v>
      </c>
      <c r="L662" s="208">
        <f>นครพนม!AQ72</f>
        <v>3431982.08</v>
      </c>
      <c r="M662" s="208">
        <f>นครพนม!AR72</f>
        <v>2857218.77</v>
      </c>
      <c r="N662" s="3"/>
      <c r="O662" s="3"/>
      <c r="P662" s="3"/>
      <c r="Q662" s="77">
        <f t="shared" si="35"/>
        <v>574763.31000000006</v>
      </c>
      <c r="R662" s="78">
        <f t="shared" si="36"/>
        <v>1599.246076421249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947</v>
      </c>
      <c r="H663" s="205">
        <v>4006</v>
      </c>
      <c r="I663" s="70">
        <v>3</v>
      </c>
      <c r="J663" s="206">
        <f>นครพนม!F73</f>
        <v>130862.07</v>
      </c>
      <c r="K663" s="207">
        <f>นครพนม!AP73</f>
        <v>173511.98</v>
      </c>
      <c r="L663" s="208">
        <f>นครพนม!AQ73</f>
        <v>2991796.7</v>
      </c>
      <c r="M663" s="208">
        <f>นครพนม!AR73</f>
        <v>3547960.54</v>
      </c>
      <c r="N663" s="3"/>
      <c r="O663" s="3"/>
      <c r="P663" s="3"/>
      <c r="Q663" s="77">
        <f t="shared" si="35"/>
        <v>-556163.83999999985</v>
      </c>
      <c r="R663" s="78">
        <f t="shared" si="36"/>
        <v>746.82893160259619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5">
        <v>2776</v>
      </c>
      <c r="I664" s="70">
        <v>2</v>
      </c>
      <c r="J664" s="206">
        <f>นครพนม!F74</f>
        <v>270633.26</v>
      </c>
      <c r="K664" s="207">
        <f>นครพนม!AP74</f>
        <v>332658.69</v>
      </c>
      <c r="L664" s="208">
        <f>นครพนม!AQ74</f>
        <v>2381444.54</v>
      </c>
      <c r="M664" s="208">
        <f>นครพนม!AR74</f>
        <v>2621055.14</v>
      </c>
      <c r="N664" s="3"/>
      <c r="O664" s="3"/>
      <c r="P664" s="3"/>
      <c r="Q664" s="77">
        <f t="shared" si="35"/>
        <v>-239610.60000000009</v>
      </c>
      <c r="R664" s="78">
        <f t="shared" si="36"/>
        <v>857.86907060518729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5">
        <v>2929</v>
      </c>
      <c r="I665" s="70">
        <v>2</v>
      </c>
      <c r="J665" s="206">
        <f>นครพนม!F75</f>
        <v>851754.48</v>
      </c>
      <c r="K665" s="207">
        <f>นครพนม!AP75</f>
        <v>894045.52</v>
      </c>
      <c r="L665" s="208">
        <f>นครพนม!AQ75</f>
        <v>5257709</v>
      </c>
      <c r="M665" s="208">
        <f>นครพนม!AR75</f>
        <v>5582111.21</v>
      </c>
      <c r="N665" s="3"/>
      <c r="O665" s="3"/>
      <c r="P665" s="3"/>
      <c r="Q665" s="77">
        <f t="shared" si="35"/>
        <v>-324402.20999999996</v>
      </c>
      <c r="R665" s="78">
        <f t="shared" si="36"/>
        <v>1795.0525776715604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5">
        <v>2733</v>
      </c>
      <c r="I666" s="70">
        <v>2</v>
      </c>
      <c r="J666" s="206">
        <f>นครพนม!F76</f>
        <v>328689.15999999997</v>
      </c>
      <c r="K666" s="207">
        <f>นครพนม!AP76</f>
        <v>302992.1399999999</v>
      </c>
      <c r="L666" s="208">
        <f>นครพนม!AQ76</f>
        <v>3572752.78</v>
      </c>
      <c r="M666" s="208">
        <f>นครพนม!AR76</f>
        <v>3981872.6300000004</v>
      </c>
      <c r="N666" s="3"/>
      <c r="O666" s="3"/>
      <c r="P666" s="3"/>
      <c r="Q666" s="77">
        <f t="shared" si="35"/>
        <v>-409119.85000000056</v>
      </c>
      <c r="R666" s="78">
        <f t="shared" si="36"/>
        <v>1307.2640980607391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5">
        <v>1930</v>
      </c>
      <c r="I667" s="70">
        <v>2</v>
      </c>
      <c r="J667" s="206">
        <f>นครพนม!F77</f>
        <v>753413.89</v>
      </c>
      <c r="K667" s="207">
        <f>นครพนม!AP77</f>
        <v>844684.33</v>
      </c>
      <c r="L667" s="208">
        <f>นครพนม!AQ77</f>
        <v>3127484.59</v>
      </c>
      <c r="M667" s="208">
        <f>นครพนม!AR77</f>
        <v>2871158.9699999997</v>
      </c>
      <c r="N667" s="3"/>
      <c r="O667" s="3"/>
      <c r="P667" s="3"/>
      <c r="Q667" s="77">
        <f t="shared" si="35"/>
        <v>256325.62000000011</v>
      </c>
      <c r="R667" s="78">
        <f t="shared" si="36"/>
        <v>1620.4583367875646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5">
        <v>2859</v>
      </c>
      <c r="I668" s="70">
        <v>2</v>
      </c>
      <c r="J668" s="206">
        <f>นครพนม!F78</f>
        <v>314166.43</v>
      </c>
      <c r="K668" s="207">
        <f>นครพนม!AP78</f>
        <v>256008.8</v>
      </c>
      <c r="L668" s="208">
        <f>นครพนม!AQ78</f>
        <v>4980188.1899999995</v>
      </c>
      <c r="M668" s="208">
        <f>นครพนม!AR78</f>
        <v>4889681.5999999996</v>
      </c>
      <c r="N668" s="3"/>
      <c r="O668" s="3"/>
      <c r="P668" s="3"/>
      <c r="Q668" s="77">
        <f t="shared" si="35"/>
        <v>90506.589999999851</v>
      </c>
      <c r="R668" s="78">
        <f t="shared" si="36"/>
        <v>1741.9336096537249</v>
      </c>
    </row>
    <row r="669" spans="1:18" s="204" customFormat="1" ht="24.6" customHeight="1" x14ac:dyDescent="0.7">
      <c r="A669" s="234">
        <v>9</v>
      </c>
      <c r="B669" s="248" t="s">
        <v>38</v>
      </c>
      <c r="C669" s="248" t="s">
        <v>442</v>
      </c>
      <c r="D669" s="248" t="s">
        <v>80</v>
      </c>
      <c r="E669" s="248" t="s">
        <v>443</v>
      </c>
      <c r="F669" s="248" t="s">
        <v>141</v>
      </c>
      <c r="G669" s="3" t="s">
        <v>953</v>
      </c>
      <c r="H669" s="249">
        <v>1615</v>
      </c>
      <c r="I669" s="234">
        <v>2</v>
      </c>
      <c r="J669" s="206">
        <f>นครพนม!F79</f>
        <v>584293.82999999996</v>
      </c>
      <c r="K669" s="207">
        <f>นครพนม!AP79</f>
        <v>-73772.170000000042</v>
      </c>
      <c r="L669" s="208">
        <f>นครพนม!AQ79</f>
        <v>2152449.31</v>
      </c>
      <c r="M669" s="208">
        <f>นครพนม!AR79</f>
        <v>2548613.3899999997</v>
      </c>
      <c r="N669" s="248"/>
      <c r="O669" s="248"/>
      <c r="P669" s="248"/>
      <c r="Q669" s="202">
        <f t="shared" si="35"/>
        <v>-396164.07999999961</v>
      </c>
      <c r="R669" s="203">
        <f t="shared" si="36"/>
        <v>1332.7859504643964</v>
      </c>
    </row>
    <row r="670" spans="1:18" ht="24.6" customHeight="1" x14ac:dyDescent="0.7">
      <c r="A670" s="209">
        <v>6</v>
      </c>
      <c r="B670" s="210" t="s">
        <v>38</v>
      </c>
      <c r="C670" s="210"/>
      <c r="D670" s="210"/>
      <c r="E670" s="210" t="s">
        <v>56</v>
      </c>
      <c r="F670" s="210"/>
      <c r="G670" s="210" t="s">
        <v>445</v>
      </c>
      <c r="H670" s="213">
        <f>SUM(H661:H669)</f>
        <v>20994</v>
      </c>
      <c r="I670" s="209"/>
      <c r="J670" s="212">
        <f>SUM(J661:J669)</f>
        <v>3479498.95</v>
      </c>
      <c r="K670" s="212">
        <f>SUM(K661:K669)</f>
        <v>3210999.7399999998</v>
      </c>
      <c r="L670" s="212">
        <f>SUM(L661:L669)</f>
        <v>27895807.190000001</v>
      </c>
      <c r="M670" s="212">
        <f>SUM(M661:M669)</f>
        <v>28899672.25</v>
      </c>
      <c r="N670" s="210">
        <v>8</v>
      </c>
      <c r="O670" s="210">
        <v>8</v>
      </c>
      <c r="P670" s="210">
        <f>N670-O670</f>
        <v>0</v>
      </c>
      <c r="Q670" s="77">
        <f t="shared" si="35"/>
        <v>-1003865.0599999987</v>
      </c>
      <c r="R670" s="78">
        <f>L670/H670</f>
        <v>1328.7514142135849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5"/>
      <c r="I671" s="70"/>
      <c r="J671" s="206"/>
      <c r="K671" s="207"/>
      <c r="L671" s="208"/>
      <c r="M671" s="208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954</v>
      </c>
      <c r="H672" s="205">
        <v>3691</v>
      </c>
      <c r="I672" s="70">
        <v>3</v>
      </c>
      <c r="J672" s="206">
        <f>นครพนม!F80</f>
        <v>3796.41</v>
      </c>
      <c r="K672" s="207">
        <f>นครพนม!AP80</f>
        <v>32315.009999999995</v>
      </c>
      <c r="L672" s="208">
        <f>นครพนม!AQ80</f>
        <v>2614676.12</v>
      </c>
      <c r="M672" s="208">
        <f>นครพนม!AR80</f>
        <v>2758117.76</v>
      </c>
      <c r="N672" s="3"/>
      <c r="O672" s="3"/>
      <c r="P672" s="3"/>
      <c r="Q672" s="77">
        <f t="shared" si="35"/>
        <v>-143441.63999999966</v>
      </c>
      <c r="R672" s="78">
        <f t="shared" si="36"/>
        <v>708.39233811975078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955</v>
      </c>
      <c r="H673" s="205">
        <v>1589</v>
      </c>
      <c r="I673" s="70">
        <v>2</v>
      </c>
      <c r="J673" s="206">
        <f>นครพนม!F81</f>
        <v>726209.86</v>
      </c>
      <c r="K673" s="207">
        <f>นครพนม!AP81</f>
        <v>866360.63</v>
      </c>
      <c r="L673" s="208">
        <f>นครพนม!AQ81</f>
        <v>1644159.25</v>
      </c>
      <c r="M673" s="208">
        <f>นครพนม!AR81</f>
        <v>1215067.6500000001</v>
      </c>
      <c r="N673" s="3"/>
      <c r="O673" s="3"/>
      <c r="P673" s="3"/>
      <c r="Q673" s="77">
        <f t="shared" si="35"/>
        <v>429091.59999999986</v>
      </c>
      <c r="R673" s="78">
        <f t="shared" si="36"/>
        <v>1034.7131843926998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5">
        <v>3400</v>
      </c>
      <c r="I674" s="70">
        <v>3</v>
      </c>
      <c r="J674" s="206">
        <f>นครพนม!F82</f>
        <v>436820</v>
      </c>
      <c r="K674" s="207">
        <f>นครพนม!AP82</f>
        <v>484070.88</v>
      </c>
      <c r="L674" s="208">
        <f>นครพนม!AQ82</f>
        <v>2197672.69</v>
      </c>
      <c r="M674" s="208">
        <f>นครพนม!AR82</f>
        <v>2546622.1</v>
      </c>
      <c r="N674" s="3"/>
      <c r="O674" s="3"/>
      <c r="P674" s="3"/>
      <c r="Q674" s="77">
        <f t="shared" si="35"/>
        <v>-348949.41000000015</v>
      </c>
      <c r="R674" s="78">
        <f t="shared" si="36"/>
        <v>646.37432058823526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5">
        <v>2389</v>
      </c>
      <c r="I675" s="70">
        <v>2</v>
      </c>
      <c r="J675" s="206">
        <f>นครพนม!F83</f>
        <v>173525.89</v>
      </c>
      <c r="K675" s="207">
        <f>นครพนม!AP83</f>
        <v>206899.01</v>
      </c>
      <c r="L675" s="208">
        <f>นครพนม!AQ83</f>
        <v>1697205.3</v>
      </c>
      <c r="M675" s="208">
        <f>นครพนม!AR83</f>
        <v>2289400.56</v>
      </c>
      <c r="N675" s="3"/>
      <c r="O675" s="3"/>
      <c r="P675" s="3"/>
      <c r="Q675" s="77">
        <f t="shared" si="35"/>
        <v>-592195.26</v>
      </c>
      <c r="R675" s="78">
        <f t="shared" si="36"/>
        <v>710.42498953537051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5">
        <v>2341</v>
      </c>
      <c r="I676" s="70">
        <v>2</v>
      </c>
      <c r="J676" s="206">
        <f>นครพนม!F84</f>
        <v>192978.79</v>
      </c>
      <c r="K676" s="207">
        <f>นครพนม!AP84</f>
        <v>348351.03</v>
      </c>
      <c r="L676" s="208">
        <f>นครพนม!AQ84</f>
        <v>3008693.82</v>
      </c>
      <c r="M676" s="208">
        <f>นครพนม!AR84</f>
        <v>2809070.27</v>
      </c>
      <c r="N676" s="3"/>
      <c r="O676" s="3"/>
      <c r="P676" s="3"/>
      <c r="Q676" s="77">
        <f t="shared" si="35"/>
        <v>199623.54999999981</v>
      </c>
      <c r="R676" s="78">
        <f t="shared" si="36"/>
        <v>1285.2173515591626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5">
        <v>1781</v>
      </c>
      <c r="I677" s="70">
        <v>2</v>
      </c>
      <c r="J677" s="206">
        <f>นครพนม!F85</f>
        <v>133899.94</v>
      </c>
      <c r="K677" s="207">
        <f>นครพนม!AP85</f>
        <v>264193.29000000004</v>
      </c>
      <c r="L677" s="208">
        <f>นครพนม!AQ85</f>
        <v>1522958.86</v>
      </c>
      <c r="M677" s="208">
        <f>นครพนม!AR85</f>
        <v>1743560.98</v>
      </c>
      <c r="N677" s="3"/>
      <c r="O677" s="3"/>
      <c r="P677" s="3"/>
      <c r="Q677" s="77">
        <f t="shared" si="35"/>
        <v>-220602.11999999988</v>
      </c>
      <c r="R677" s="78">
        <f t="shared" si="36"/>
        <v>855.11446378439086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5">
        <v>2682</v>
      </c>
      <c r="I678" s="70">
        <v>2</v>
      </c>
      <c r="J678" s="206">
        <f>นครพนม!F86</f>
        <v>29703.9</v>
      </c>
      <c r="K678" s="207">
        <f>นครพนม!AP86</f>
        <v>98226.07</v>
      </c>
      <c r="L678" s="208">
        <f>นครพนม!AQ86</f>
        <v>2903822.65</v>
      </c>
      <c r="M678" s="208">
        <f>นครพนม!AR86</f>
        <v>3308655.3400000003</v>
      </c>
      <c r="N678" s="3"/>
      <c r="O678" s="3"/>
      <c r="P678" s="3"/>
      <c r="Q678" s="77">
        <f t="shared" si="35"/>
        <v>-404832.69000000041</v>
      </c>
      <c r="R678" s="78">
        <f t="shared" si="36"/>
        <v>1082.707923191648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5">
        <v>1785</v>
      </c>
      <c r="I679" s="70">
        <v>2</v>
      </c>
      <c r="J679" s="206">
        <f>นครพนม!F87</f>
        <v>66588.86</v>
      </c>
      <c r="K679" s="207">
        <f>นครพนม!AP87</f>
        <v>98650.63</v>
      </c>
      <c r="L679" s="208">
        <f>นครพนม!AQ87</f>
        <v>2584049.6</v>
      </c>
      <c r="M679" s="208">
        <f>นครพนม!AR87</f>
        <v>2692729.8699999996</v>
      </c>
      <c r="N679" s="3"/>
      <c r="O679" s="3"/>
      <c r="P679" s="3"/>
      <c r="Q679" s="77">
        <f t="shared" si="35"/>
        <v>-108680.26999999955</v>
      </c>
      <c r="R679" s="78">
        <f t="shared" si="36"/>
        <v>1447.6468347338937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5">
        <v>3086</v>
      </c>
      <c r="I680" s="70">
        <v>3</v>
      </c>
      <c r="J680" s="206">
        <f>นครพนม!F88</f>
        <v>60292.83</v>
      </c>
      <c r="K680" s="207">
        <f>นครพนม!AP88</f>
        <v>300019.73</v>
      </c>
      <c r="L680" s="208">
        <f>นครพนม!AQ88</f>
        <v>2339441.0099999998</v>
      </c>
      <c r="M680" s="208">
        <f>นครพนม!AR88</f>
        <v>2541636.13</v>
      </c>
      <c r="N680" s="3"/>
      <c r="O680" s="3"/>
      <c r="P680" s="3"/>
      <c r="Q680" s="77">
        <f t="shared" si="35"/>
        <v>-202195.12000000011</v>
      </c>
      <c r="R680" s="78">
        <f t="shared" si="36"/>
        <v>758.08198639014904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5">
        <v>2935</v>
      </c>
      <c r="I681" s="70">
        <v>2</v>
      </c>
      <c r="J681" s="206">
        <f>นครพนม!F89</f>
        <v>1219898.98</v>
      </c>
      <c r="K681" s="207">
        <f>นครพนม!AP89</f>
        <v>1284455.07</v>
      </c>
      <c r="L681" s="208">
        <f>นครพนม!AQ89</f>
        <v>3037294.91</v>
      </c>
      <c r="M681" s="208">
        <f>นครพนม!AR89</f>
        <v>2533090.0599999996</v>
      </c>
      <c r="N681" s="3"/>
      <c r="O681" s="3"/>
      <c r="P681" s="3"/>
      <c r="Q681" s="77">
        <f t="shared" si="35"/>
        <v>504204.85000000056</v>
      </c>
      <c r="R681" s="78">
        <f t="shared" si="36"/>
        <v>1034.853461669506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5">
        <v>3083</v>
      </c>
      <c r="I682" s="70">
        <v>3</v>
      </c>
      <c r="J682" s="206">
        <f>นครพนม!F90</f>
        <v>1007678.61</v>
      </c>
      <c r="K682" s="207">
        <f>นครพนม!AP90</f>
        <v>1568563.8900000001</v>
      </c>
      <c r="L682" s="208">
        <f>นครพนม!AQ90</f>
        <v>2890156.94</v>
      </c>
      <c r="M682" s="208">
        <f>นครพนม!AR90</f>
        <v>2521742.9699999997</v>
      </c>
      <c r="N682" s="3"/>
      <c r="O682" s="3"/>
      <c r="P682" s="3"/>
      <c r="Q682" s="77">
        <f t="shared" si="35"/>
        <v>368413.9700000002</v>
      </c>
      <c r="R682" s="78">
        <f t="shared" si="36"/>
        <v>937.44954265325975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5">
        <v>2178</v>
      </c>
      <c r="I683" s="70">
        <v>2</v>
      </c>
      <c r="J683" s="206">
        <f>นครพนม!F91</f>
        <v>183783.43</v>
      </c>
      <c r="K683" s="207">
        <f>นครพนม!AP91</f>
        <v>222527.69999999998</v>
      </c>
      <c r="L683" s="208">
        <f>นครพนม!AQ91</f>
        <v>2483893.2400000002</v>
      </c>
      <c r="M683" s="208">
        <f>นครพนม!AR91</f>
        <v>2517779.0900000003</v>
      </c>
      <c r="N683" s="3"/>
      <c r="O683" s="3"/>
      <c r="P683" s="3"/>
      <c r="Q683" s="77">
        <f t="shared" si="35"/>
        <v>-33885.850000000093</v>
      </c>
      <c r="R683" s="78">
        <f t="shared" si="36"/>
        <v>1140.4468503213959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5">
        <v>1955</v>
      </c>
      <c r="I684" s="70">
        <v>2</v>
      </c>
      <c r="J684" s="206">
        <f>นครพนม!F92</f>
        <v>68017.919999999998</v>
      </c>
      <c r="K684" s="207">
        <f>นครพนม!AP92</f>
        <v>113207.66</v>
      </c>
      <c r="L684" s="208">
        <f>นครพนม!AQ92</f>
        <v>2465566.08</v>
      </c>
      <c r="M684" s="208">
        <f>นครพนม!AR92</f>
        <v>2536288.58</v>
      </c>
      <c r="N684" s="3"/>
      <c r="O684" s="3"/>
      <c r="P684" s="3"/>
      <c r="Q684" s="77">
        <f t="shared" si="35"/>
        <v>-70722.5</v>
      </c>
      <c r="R684" s="78">
        <f t="shared" si="36"/>
        <v>1261.1591202046036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5">
        <v>2753</v>
      </c>
      <c r="I685" s="70">
        <v>2</v>
      </c>
      <c r="J685" s="206">
        <f>นครพนม!F93</f>
        <v>718869.83</v>
      </c>
      <c r="K685" s="207">
        <f>นครพนม!AP93</f>
        <v>653570.96</v>
      </c>
      <c r="L685" s="208">
        <f>นครพนม!AQ93</f>
        <v>2186063.08</v>
      </c>
      <c r="M685" s="208">
        <f>นครพนม!AR93</f>
        <v>1773841.0900000003</v>
      </c>
      <c r="N685" s="3"/>
      <c r="O685" s="3"/>
      <c r="P685" s="3"/>
      <c r="Q685" s="77">
        <f t="shared" si="35"/>
        <v>412221.98999999976</v>
      </c>
      <c r="R685" s="78">
        <f t="shared" si="36"/>
        <v>794.06577551761723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5">
        <v>2934</v>
      </c>
      <c r="I686" s="70">
        <v>2</v>
      </c>
      <c r="J686" s="206">
        <f>นครพนม!F94</f>
        <v>176731.31</v>
      </c>
      <c r="K686" s="207">
        <f>นครพนม!AP94</f>
        <v>309550.92</v>
      </c>
      <c r="L686" s="208">
        <f>นครพนม!AQ94</f>
        <v>2901101.3200000003</v>
      </c>
      <c r="M686" s="208">
        <f>นครพนม!AR94</f>
        <v>3172836.93</v>
      </c>
      <c r="N686" s="3"/>
      <c r="O686" s="3"/>
      <c r="P686" s="3"/>
      <c r="Q686" s="77">
        <f t="shared" si="35"/>
        <v>-271735.60999999987</v>
      </c>
      <c r="R686" s="78">
        <f t="shared" si="36"/>
        <v>988.78708929788695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5">
        <v>3440</v>
      </c>
      <c r="I687" s="70">
        <v>3</v>
      </c>
      <c r="J687" s="206">
        <f>นครพนม!F95</f>
        <v>319186.46999999997</v>
      </c>
      <c r="K687" s="207">
        <f>นครพนม!AP95</f>
        <v>801226.48999999987</v>
      </c>
      <c r="L687" s="208">
        <f>นครพนม!AQ95</f>
        <v>2715258.8200000003</v>
      </c>
      <c r="M687" s="208">
        <f>นครพนม!AR95</f>
        <v>2919132.98</v>
      </c>
      <c r="N687" s="3"/>
      <c r="O687" s="3"/>
      <c r="P687" s="3"/>
      <c r="Q687" s="77">
        <f t="shared" si="35"/>
        <v>-203874.15999999968</v>
      </c>
      <c r="R687" s="78">
        <f t="shared" si="36"/>
        <v>789.31942441860474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5">
        <v>1937</v>
      </c>
      <c r="I688" s="70">
        <v>2</v>
      </c>
      <c r="J688" s="206">
        <f>นครพนม!F96</f>
        <v>518402.33</v>
      </c>
      <c r="K688" s="207">
        <f>นครพนม!AP96</f>
        <v>538185.12000000011</v>
      </c>
      <c r="L688" s="208">
        <f>นครพนม!AQ96</f>
        <v>2318967.65</v>
      </c>
      <c r="M688" s="208">
        <f>นครพนม!AR96</f>
        <v>2582635.35</v>
      </c>
      <c r="N688" s="3"/>
      <c r="O688" s="3"/>
      <c r="P688" s="3"/>
      <c r="Q688" s="77">
        <f t="shared" si="35"/>
        <v>-263667.70000000019</v>
      </c>
      <c r="R688" s="78">
        <f t="shared" si="36"/>
        <v>1197.1954827052141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5">
        <v>2642</v>
      </c>
      <c r="I689" s="70">
        <v>2</v>
      </c>
      <c r="J689" s="206">
        <f>นครพนม!F97</f>
        <v>9781.43</v>
      </c>
      <c r="K689" s="207">
        <f>นครพนม!AP97</f>
        <v>600607.31000000006</v>
      </c>
      <c r="L689" s="208">
        <f>นครพนม!AQ97</f>
        <v>2038927.6099999999</v>
      </c>
      <c r="M689" s="208">
        <f>นครพนม!AR97</f>
        <v>2068382.4300000002</v>
      </c>
      <c r="N689" s="3"/>
      <c r="O689" s="3"/>
      <c r="P689" s="3"/>
      <c r="Q689" s="77">
        <f t="shared" si="35"/>
        <v>-29454.820000000298</v>
      </c>
      <c r="R689" s="78">
        <f t="shared" si="36"/>
        <v>771.73641559424675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5">
        <v>2293</v>
      </c>
      <c r="I690" s="70">
        <v>2</v>
      </c>
      <c r="J690" s="206">
        <f>นครพนม!F98</f>
        <v>497652.15</v>
      </c>
      <c r="K690" s="207">
        <f>นครพนม!AP98</f>
        <v>643136.72</v>
      </c>
      <c r="L690" s="208">
        <f>นครพนม!AQ98</f>
        <v>2532003.2400000002</v>
      </c>
      <c r="M690" s="208">
        <f>นครพนม!AR98</f>
        <v>2562047.59</v>
      </c>
      <c r="N690" s="3"/>
      <c r="O690" s="3"/>
      <c r="P690" s="3"/>
      <c r="Q690" s="77">
        <f t="shared" si="35"/>
        <v>-30044.349999999627</v>
      </c>
      <c r="R690" s="78">
        <f t="shared" si="36"/>
        <v>1104.2316790231139</v>
      </c>
    </row>
    <row r="691" spans="1:18" ht="24.6" customHeight="1" x14ac:dyDescent="0.7">
      <c r="A691" s="209">
        <v>7</v>
      </c>
      <c r="B691" s="210" t="s">
        <v>38</v>
      </c>
      <c r="C691" s="210"/>
      <c r="D691" s="210"/>
      <c r="E691" s="250" t="s">
        <v>56</v>
      </c>
      <c r="F691" s="250"/>
      <c r="G691" s="250" t="s">
        <v>449</v>
      </c>
      <c r="H691" s="213">
        <f>SUM(H671:H690)</f>
        <v>48894</v>
      </c>
      <c r="I691" s="209"/>
      <c r="J691" s="212">
        <f>SUM(J671:J690)</f>
        <v>6543818.9399999995</v>
      </c>
      <c r="K691" s="212">
        <f>SUM(K671:K690)</f>
        <v>9434118.120000001</v>
      </c>
      <c r="L691" s="212">
        <f>SUM(L671:L690)</f>
        <v>46081912.189999998</v>
      </c>
      <c r="M691" s="212">
        <f>SUM(M671:M690)</f>
        <v>47092637.730000004</v>
      </c>
      <c r="N691" s="210">
        <v>19</v>
      </c>
      <c r="O691" s="210">
        <v>19</v>
      </c>
      <c r="P691" s="210">
        <f>N691-O691</f>
        <v>0</v>
      </c>
      <c r="Q691" s="77">
        <f t="shared" si="35"/>
        <v>-1010725.5400000066</v>
      </c>
      <c r="R691" s="78">
        <f>L691/H691</f>
        <v>942.48603489180675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5"/>
      <c r="I692" s="70"/>
      <c r="J692" s="206"/>
      <c r="K692" s="207"/>
      <c r="L692" s="208"/>
      <c r="M692" s="208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973</v>
      </c>
      <c r="H693" s="205">
        <v>2877</v>
      </c>
      <c r="I693" s="70">
        <v>2</v>
      </c>
      <c r="J693" s="206">
        <f>นครพนม!F99</f>
        <v>171896.37</v>
      </c>
      <c r="K693" s="207">
        <f>นครพนม!AP99</f>
        <v>177343.32</v>
      </c>
      <c r="L693" s="208">
        <f>นครพนม!AQ99</f>
        <v>2300997.9800000004</v>
      </c>
      <c r="M693" s="208">
        <f>นครพนม!AR99</f>
        <v>2169075.4700000002</v>
      </c>
      <c r="N693" s="3"/>
      <c r="O693" s="3"/>
      <c r="P693" s="3"/>
      <c r="Q693" s="77">
        <f t="shared" si="35"/>
        <v>131922.51000000024</v>
      </c>
      <c r="R693" s="78">
        <f t="shared" si="36"/>
        <v>799.79074730622187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974</v>
      </c>
      <c r="H694" s="205">
        <v>2927</v>
      </c>
      <c r="I694" s="70">
        <v>2</v>
      </c>
      <c r="J694" s="206">
        <f>นครพนม!F100</f>
        <v>170994.71</v>
      </c>
      <c r="K694" s="207">
        <f>นครพนม!AP100</f>
        <v>174231.41</v>
      </c>
      <c r="L694" s="208">
        <f>นครพนม!AQ100</f>
        <v>2830891.74</v>
      </c>
      <c r="M694" s="208">
        <f>นครพนม!AR100</f>
        <v>2708116.3000000003</v>
      </c>
      <c r="N694" s="3"/>
      <c r="O694" s="3"/>
      <c r="P694" s="3"/>
      <c r="Q694" s="77">
        <f t="shared" si="35"/>
        <v>122775.43999999994</v>
      </c>
      <c r="R694" s="78">
        <f t="shared" si="36"/>
        <v>967.16492654595152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5">
        <v>4184</v>
      </c>
      <c r="I695" s="70">
        <v>3</v>
      </c>
      <c r="J695" s="206">
        <f>นครพนม!F101</f>
        <v>187526.68</v>
      </c>
      <c r="K695" s="207">
        <f>นครพนม!AP101</f>
        <v>266979.96000000002</v>
      </c>
      <c r="L695" s="208">
        <f>นครพนม!AQ101</f>
        <v>1889873.3199999998</v>
      </c>
      <c r="M695" s="208">
        <f>นครพนม!AR101</f>
        <v>2768975.09</v>
      </c>
      <c r="N695" s="3"/>
      <c r="O695" s="3"/>
      <c r="P695" s="3"/>
      <c r="Q695" s="77">
        <f t="shared" si="35"/>
        <v>-879101.77</v>
      </c>
      <c r="R695" s="78">
        <f t="shared" si="36"/>
        <v>451.69056405353723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5">
        <v>4677</v>
      </c>
      <c r="I696" s="70">
        <v>4</v>
      </c>
      <c r="J696" s="206">
        <f>นครพนม!F102</f>
        <v>607514.51</v>
      </c>
      <c r="K696" s="207">
        <f>นครพนม!AP102</f>
        <v>650363.23</v>
      </c>
      <c r="L696" s="208">
        <f>นครพนม!AQ102</f>
        <v>2660679.21</v>
      </c>
      <c r="M696" s="208">
        <f>นครพนม!AR102</f>
        <v>2610008.25</v>
      </c>
      <c r="N696" s="3"/>
      <c r="O696" s="3"/>
      <c r="P696" s="3"/>
      <c r="Q696" s="77">
        <f t="shared" si="35"/>
        <v>50670.959999999963</v>
      </c>
      <c r="R696" s="78">
        <f t="shared" si="36"/>
        <v>568.88586914688904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5">
        <v>2227</v>
      </c>
      <c r="I697" s="70">
        <v>2</v>
      </c>
      <c r="J697" s="206">
        <f>นครพนม!F103</f>
        <v>71243.03</v>
      </c>
      <c r="K697" s="207">
        <f>นครพนม!AP103</f>
        <v>90834.48000000001</v>
      </c>
      <c r="L697" s="208">
        <f>นครพนม!AQ103</f>
        <v>2270642.7000000002</v>
      </c>
      <c r="M697" s="208">
        <f>นครพนม!AR103</f>
        <v>2568673.09</v>
      </c>
      <c r="N697" s="3"/>
      <c r="O697" s="3"/>
      <c r="P697" s="3"/>
      <c r="Q697" s="77">
        <f t="shared" si="35"/>
        <v>-298030.38999999966</v>
      </c>
      <c r="R697" s="78">
        <f t="shared" si="36"/>
        <v>1019.5970812752582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5">
        <v>815</v>
      </c>
      <c r="I698" s="70">
        <v>1</v>
      </c>
      <c r="J698" s="206">
        <f>นครพนม!F104</f>
        <v>94997.3</v>
      </c>
      <c r="K698" s="207">
        <f>นครพนม!AP104</f>
        <v>21244.960000000006</v>
      </c>
      <c r="L698" s="208">
        <f>นครพนม!AQ104</f>
        <v>1750801.74</v>
      </c>
      <c r="M698" s="208">
        <f>นครพนม!AR104</f>
        <v>1949980.37</v>
      </c>
      <c r="N698" s="3"/>
      <c r="O698" s="3"/>
      <c r="P698" s="3"/>
      <c r="Q698" s="77">
        <f t="shared" si="35"/>
        <v>-199178.63000000012</v>
      </c>
      <c r="R698" s="78">
        <f t="shared" si="36"/>
        <v>2148.2229938650307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5">
        <v>3601</v>
      </c>
      <c r="I699" s="70">
        <v>3</v>
      </c>
      <c r="J699" s="206">
        <f>นครพนม!F105</f>
        <v>200043.24</v>
      </c>
      <c r="K699" s="207">
        <f>นครพนม!AP105</f>
        <v>406661.24</v>
      </c>
      <c r="L699" s="208">
        <f>นครพนม!AQ105</f>
        <v>3434003.8</v>
      </c>
      <c r="M699" s="208">
        <f>นครพนม!AR105</f>
        <v>3410687.8400000003</v>
      </c>
      <c r="N699" s="3"/>
      <c r="O699" s="3"/>
      <c r="P699" s="3"/>
      <c r="Q699" s="77">
        <f t="shared" si="35"/>
        <v>23315.959999999497</v>
      </c>
      <c r="R699" s="78">
        <f t="shared" si="36"/>
        <v>953.62504859761168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5">
        <v>2371</v>
      </c>
      <c r="I700" s="70">
        <v>2</v>
      </c>
      <c r="J700" s="206">
        <f>นครพนม!F106</f>
        <v>200626.14</v>
      </c>
      <c r="K700" s="207">
        <f>นครพนม!AP106</f>
        <v>236341.34000000003</v>
      </c>
      <c r="L700" s="208">
        <f>นครพนม!AQ106</f>
        <v>1564248.1199999996</v>
      </c>
      <c r="M700" s="208">
        <f>นครพนม!AR106</f>
        <v>1498924.27</v>
      </c>
      <c r="N700" s="3"/>
      <c r="O700" s="3"/>
      <c r="P700" s="3"/>
      <c r="Q700" s="77">
        <f t="shared" si="35"/>
        <v>65323.849999999627</v>
      </c>
      <c r="R700" s="78">
        <f t="shared" si="36"/>
        <v>659.74193167439887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5">
        <v>2077</v>
      </c>
      <c r="I701" s="70">
        <v>2</v>
      </c>
      <c r="J701" s="206">
        <f>นครพนม!F107</f>
        <v>43712.26</v>
      </c>
      <c r="K701" s="207">
        <f>นครพนม!AP107</f>
        <v>77422.649999999994</v>
      </c>
      <c r="L701" s="208">
        <f>นครพนม!AQ107</f>
        <v>1681376.38</v>
      </c>
      <c r="M701" s="208">
        <f>นครพนม!AR107</f>
        <v>1721336.39</v>
      </c>
      <c r="N701" s="3"/>
      <c r="O701" s="3"/>
      <c r="P701" s="3"/>
      <c r="Q701" s="77">
        <f t="shared" si="35"/>
        <v>-39960.010000000009</v>
      </c>
      <c r="R701" s="78">
        <f t="shared" si="36"/>
        <v>809.52160808858923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5">
        <v>2981</v>
      </c>
      <c r="I702" s="70">
        <v>2</v>
      </c>
      <c r="J702" s="206">
        <f>นครพนม!F108</f>
        <v>70444.25</v>
      </c>
      <c r="K702" s="207">
        <f>นครพนม!AP108</f>
        <v>86208.010000000009</v>
      </c>
      <c r="L702" s="208">
        <f>นครพนม!AQ108</f>
        <v>2389610.63</v>
      </c>
      <c r="M702" s="208">
        <f>นครพนม!AR108</f>
        <v>2419992.4200000004</v>
      </c>
      <c r="N702" s="3"/>
      <c r="O702" s="3"/>
      <c r="P702" s="3"/>
      <c r="Q702" s="77">
        <f t="shared" si="35"/>
        <v>-30381.790000000503</v>
      </c>
      <c r="R702" s="78">
        <f t="shared" si="36"/>
        <v>801.61376383763832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5">
        <v>2573</v>
      </c>
      <c r="I703" s="70">
        <v>2</v>
      </c>
      <c r="J703" s="206">
        <f>นครพนม!F109</f>
        <v>429366.43</v>
      </c>
      <c r="K703" s="207">
        <f>นครพนม!AP109</f>
        <v>255211.7</v>
      </c>
      <c r="L703" s="208">
        <f>นครพนม!AQ109</f>
        <v>2630624.21</v>
      </c>
      <c r="M703" s="208">
        <f>นครพนม!AR109</f>
        <v>2783883.6</v>
      </c>
      <c r="N703" s="3"/>
      <c r="O703" s="3"/>
      <c r="P703" s="3"/>
      <c r="Q703" s="77">
        <f t="shared" si="35"/>
        <v>-153259.39000000013</v>
      </c>
      <c r="R703" s="78">
        <f t="shared" si="36"/>
        <v>1022.3957287213369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5">
        <v>1978</v>
      </c>
      <c r="I704" s="70">
        <v>2</v>
      </c>
      <c r="J704" s="206">
        <f>นครพนม!F110</f>
        <v>12684.03</v>
      </c>
      <c r="K704" s="207">
        <f>นครพนม!AP110</f>
        <v>363391.92000000004</v>
      </c>
      <c r="L704" s="208">
        <f>นครพนม!AQ110</f>
        <v>1319845.71</v>
      </c>
      <c r="M704" s="208">
        <f>นครพนม!AR110</f>
        <v>1342169.7499999998</v>
      </c>
      <c r="N704" s="3"/>
      <c r="O704" s="3"/>
      <c r="P704" s="3"/>
      <c r="Q704" s="77">
        <f t="shared" si="35"/>
        <v>-22324.039999999804</v>
      </c>
      <c r="R704" s="78">
        <f t="shared" si="36"/>
        <v>667.26274519716878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5">
        <v>2350</v>
      </c>
      <c r="I705" s="70">
        <v>2</v>
      </c>
      <c r="J705" s="206">
        <f>นครพนม!F111</f>
        <v>305189.48</v>
      </c>
      <c r="K705" s="207">
        <f>นครพนม!AP111</f>
        <v>478505.94999999995</v>
      </c>
      <c r="L705" s="208">
        <f>นครพนม!AQ111</f>
        <v>2306854.09</v>
      </c>
      <c r="M705" s="208">
        <f>นครพนม!AR111</f>
        <v>2180099.92</v>
      </c>
      <c r="N705" s="3"/>
      <c r="O705" s="3"/>
      <c r="P705" s="3"/>
      <c r="Q705" s="77">
        <f t="shared" si="35"/>
        <v>126754.16999999993</v>
      </c>
      <c r="R705" s="78">
        <f t="shared" si="36"/>
        <v>981.64003829787225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5">
        <v>1698</v>
      </c>
      <c r="I706" s="70">
        <v>2</v>
      </c>
      <c r="J706" s="206">
        <f>นครพนม!F112</f>
        <v>111547.95</v>
      </c>
      <c r="K706" s="207">
        <f>นครพนม!AP112</f>
        <v>75964.81</v>
      </c>
      <c r="L706" s="208">
        <f>นครพนม!AQ112</f>
        <v>1269686.6800000002</v>
      </c>
      <c r="M706" s="208">
        <f>นครพนม!AR112</f>
        <v>1591578.1</v>
      </c>
      <c r="N706" s="3"/>
      <c r="O706" s="3"/>
      <c r="P706" s="3"/>
      <c r="Q706" s="77">
        <f t="shared" si="35"/>
        <v>-321891.41999999993</v>
      </c>
      <c r="R706" s="78">
        <f t="shared" si="36"/>
        <v>747.75422850412258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5">
        <v>2110</v>
      </c>
      <c r="I707" s="70">
        <v>2</v>
      </c>
      <c r="J707" s="206">
        <f>นครพนม!F113</f>
        <v>403625.96</v>
      </c>
      <c r="K707" s="207">
        <f>นครพนม!AP113</f>
        <v>187079.95</v>
      </c>
      <c r="L707" s="208">
        <f>นครพนม!AQ113</f>
        <v>1784246.87</v>
      </c>
      <c r="M707" s="208">
        <f>นครพนม!AR113</f>
        <v>1849272.49</v>
      </c>
      <c r="N707" s="3"/>
      <c r="O707" s="3"/>
      <c r="P707" s="3"/>
      <c r="Q707" s="77">
        <f t="shared" si="35"/>
        <v>-65025.619999999879</v>
      </c>
      <c r="R707" s="78">
        <f t="shared" si="36"/>
        <v>845.61463033175357</v>
      </c>
    </row>
    <row r="708" spans="1:18" ht="24.6" customHeight="1" x14ac:dyDescent="0.7">
      <c r="A708" s="209">
        <v>8</v>
      </c>
      <c r="B708" s="210" t="s">
        <v>38</v>
      </c>
      <c r="C708" s="210"/>
      <c r="D708" s="210"/>
      <c r="E708" s="210" t="s">
        <v>56</v>
      </c>
      <c r="F708" s="210"/>
      <c r="G708" s="210" t="s">
        <v>453</v>
      </c>
      <c r="H708" s="213">
        <f>SUM(H692:H707)</f>
        <v>39446</v>
      </c>
      <c r="I708" s="209"/>
      <c r="J708" s="212">
        <f>SUM(J692:J707)</f>
        <v>3081412.34</v>
      </c>
      <c r="K708" s="228">
        <f>SUM(K692:K707)</f>
        <v>3547784.93</v>
      </c>
      <c r="L708" s="212">
        <f>SUM(L692:L707)</f>
        <v>32084383.18</v>
      </c>
      <c r="M708" s="212">
        <f>SUM(M692:M707)</f>
        <v>33572773.350000009</v>
      </c>
      <c r="N708" s="210">
        <v>15</v>
      </c>
      <c r="O708" s="210">
        <v>15</v>
      </c>
      <c r="P708" s="210">
        <f>N708-O708</f>
        <v>0</v>
      </c>
      <c r="Q708" s="77">
        <f t="shared" si="35"/>
        <v>-1488390.1700000092</v>
      </c>
      <c r="R708" s="78">
        <f>L708/H708</f>
        <v>813.37482076763172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5"/>
      <c r="I709" s="70"/>
      <c r="J709" s="206"/>
      <c r="K709" s="207"/>
      <c r="L709" s="208"/>
      <c r="M709" s="208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988</v>
      </c>
      <c r="H710" s="205">
        <v>3653</v>
      </c>
      <c r="I710" s="70">
        <v>3</v>
      </c>
      <c r="J710" s="206">
        <f>นครพนม!F114</f>
        <v>953817.85</v>
      </c>
      <c r="K710" s="207">
        <f>นครพนม!AP114</f>
        <v>1054723.83</v>
      </c>
      <c r="L710" s="208">
        <f>นครพนม!AQ114</f>
        <v>3723670.71</v>
      </c>
      <c r="M710" s="208">
        <f>นครพนม!AR114</f>
        <v>3290014.08</v>
      </c>
      <c r="N710" s="3"/>
      <c r="O710" s="3"/>
      <c r="P710" s="3"/>
      <c r="Q710" s="77">
        <f t="shared" ref="Q710:Q744" si="37">L710-M710</f>
        <v>433656.62999999989</v>
      </c>
      <c r="R710" s="78">
        <f t="shared" ref="R710:R745" si="38">L710/H710</f>
        <v>1019.3459375855462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989</v>
      </c>
      <c r="H711" s="205">
        <v>1433</v>
      </c>
      <c r="I711" s="70">
        <v>1</v>
      </c>
      <c r="J711" s="206">
        <f>นครพนม!F115</f>
        <v>513910.17</v>
      </c>
      <c r="K711" s="207">
        <f>นครพนม!AP115</f>
        <v>511157.89999999991</v>
      </c>
      <c r="L711" s="208">
        <f>นครพนม!AQ115</f>
        <v>2269021.9900000002</v>
      </c>
      <c r="M711" s="208">
        <f>นครพนม!AR115</f>
        <v>2193753.98</v>
      </c>
      <c r="N711" s="3"/>
      <c r="O711" s="3"/>
      <c r="P711" s="3"/>
      <c r="Q711" s="77">
        <f t="shared" si="37"/>
        <v>75268.010000000242</v>
      </c>
      <c r="R711" s="78">
        <f t="shared" si="38"/>
        <v>1583.406831821354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5">
        <v>2145</v>
      </c>
      <c r="I712" s="70">
        <v>2</v>
      </c>
      <c r="J712" s="206">
        <f>นครพนม!F116</f>
        <v>512826.28</v>
      </c>
      <c r="K712" s="207">
        <f>นครพนม!AP116</f>
        <v>834095.35000000009</v>
      </c>
      <c r="L712" s="208">
        <f>นครพนม!AQ116</f>
        <v>2197977.15</v>
      </c>
      <c r="M712" s="208">
        <f>นครพนม!AR116</f>
        <v>2022105.5499999998</v>
      </c>
      <c r="N712" s="3"/>
      <c r="O712" s="3"/>
      <c r="P712" s="3"/>
      <c r="Q712" s="77">
        <f t="shared" si="37"/>
        <v>175871.60000000009</v>
      </c>
      <c r="R712" s="78">
        <f t="shared" si="38"/>
        <v>1024.6979720279719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5">
        <v>2238</v>
      </c>
      <c r="I713" s="70">
        <v>2</v>
      </c>
      <c r="J713" s="206">
        <f>นครพนม!F117</f>
        <v>205530.98</v>
      </c>
      <c r="K713" s="207">
        <f>นครพนม!AP117</f>
        <v>319559.90000000002</v>
      </c>
      <c r="L713" s="208">
        <f>นครพนม!AQ117</f>
        <v>2817722</v>
      </c>
      <c r="M713" s="208">
        <f>นครพนม!AR117</f>
        <v>2732554.42</v>
      </c>
      <c r="N713" s="3"/>
      <c r="O713" s="3"/>
      <c r="P713" s="3"/>
      <c r="Q713" s="77">
        <f t="shared" si="37"/>
        <v>85167.580000000075</v>
      </c>
      <c r="R713" s="78">
        <f t="shared" si="38"/>
        <v>1259.035746201966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5">
        <v>2480</v>
      </c>
      <c r="I714" s="70">
        <v>2</v>
      </c>
      <c r="J714" s="206">
        <f>นครพนม!F118</f>
        <v>140025.32999999999</v>
      </c>
      <c r="K714" s="207">
        <f>นครพนม!AP118</f>
        <v>374627.06999999995</v>
      </c>
      <c r="L714" s="208">
        <f>นครพนม!AQ118</f>
        <v>2391862.25</v>
      </c>
      <c r="M714" s="208">
        <f>นครพนม!AR118</f>
        <v>2178940.79</v>
      </c>
      <c r="N714" s="3"/>
      <c r="O714" s="3"/>
      <c r="P714" s="3"/>
      <c r="Q714" s="77">
        <f t="shared" si="37"/>
        <v>212921.45999999996</v>
      </c>
      <c r="R714" s="78">
        <f t="shared" si="38"/>
        <v>964.46058467741932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5">
        <v>3463</v>
      </c>
      <c r="I715" s="70">
        <v>3</v>
      </c>
      <c r="J715" s="206">
        <f>นครพนม!F119</f>
        <v>761193.25</v>
      </c>
      <c r="K715" s="207">
        <f>นครพนม!AP119</f>
        <v>714893.2</v>
      </c>
      <c r="L715" s="208">
        <f>นครพนม!AQ119</f>
        <v>2730507.09</v>
      </c>
      <c r="M715" s="208">
        <f>นครพนม!AR119</f>
        <v>2806454.9</v>
      </c>
      <c r="N715" s="3"/>
      <c r="O715" s="3"/>
      <c r="P715" s="3"/>
      <c r="Q715" s="77">
        <f t="shared" si="37"/>
        <v>-75947.810000000056</v>
      </c>
      <c r="R715" s="78">
        <f t="shared" si="38"/>
        <v>788.48024545192027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5">
        <v>3634</v>
      </c>
      <c r="I716" s="70">
        <v>3</v>
      </c>
      <c r="J716" s="206">
        <f>นครพนม!F120</f>
        <v>565630.07999999996</v>
      </c>
      <c r="K716" s="207">
        <f>นครพนม!AP120</f>
        <v>589357.63</v>
      </c>
      <c r="L716" s="208">
        <f>นครพนม!AQ120</f>
        <v>2543830.81</v>
      </c>
      <c r="M716" s="208">
        <f>นครพนม!AR120</f>
        <v>2369268.92</v>
      </c>
      <c r="N716" s="3"/>
      <c r="O716" s="3"/>
      <c r="P716" s="3"/>
      <c r="Q716" s="77">
        <f t="shared" si="37"/>
        <v>174561.89000000013</v>
      </c>
      <c r="R716" s="78">
        <f t="shared" si="38"/>
        <v>700.00847826086954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5">
        <v>4283</v>
      </c>
      <c r="I717" s="70">
        <v>3</v>
      </c>
      <c r="J717" s="206">
        <f>นครพนม!F121</f>
        <v>652824.92000000004</v>
      </c>
      <c r="K717" s="207">
        <f>นครพนม!AP121</f>
        <v>794447.01</v>
      </c>
      <c r="L717" s="208">
        <f>นครพนม!AQ121</f>
        <v>3085053</v>
      </c>
      <c r="M717" s="208">
        <f>นครพนม!AR121</f>
        <v>2661877.83</v>
      </c>
      <c r="N717" s="3"/>
      <c r="O717" s="3"/>
      <c r="P717" s="3"/>
      <c r="Q717" s="77">
        <f t="shared" si="37"/>
        <v>423175.16999999993</v>
      </c>
      <c r="R717" s="78">
        <f t="shared" si="38"/>
        <v>720.30189119775855</v>
      </c>
    </row>
    <row r="718" spans="1:18" ht="24.6" customHeight="1" x14ac:dyDescent="0.7">
      <c r="A718" s="209">
        <v>9</v>
      </c>
      <c r="B718" s="210" t="s">
        <v>38</v>
      </c>
      <c r="C718" s="210"/>
      <c r="D718" s="210"/>
      <c r="E718" s="210" t="s">
        <v>56</v>
      </c>
      <c r="F718" s="210"/>
      <c r="G718" s="210" t="s">
        <v>457</v>
      </c>
      <c r="H718" s="213">
        <f>SUM(H709:H717)</f>
        <v>23329</v>
      </c>
      <c r="I718" s="209"/>
      <c r="J718" s="212">
        <f>SUM(J709:J717)</f>
        <v>4305758.8600000003</v>
      </c>
      <c r="K718" s="212">
        <f>SUM(K709:K717)</f>
        <v>5192861.8899999997</v>
      </c>
      <c r="L718" s="212">
        <f>SUM(L709:L717)</f>
        <v>21759645</v>
      </c>
      <c r="M718" s="212">
        <f>SUM(M709:M717)</f>
        <v>20254970.469999999</v>
      </c>
      <c r="N718" s="210">
        <v>8</v>
      </c>
      <c r="O718" s="210">
        <v>8</v>
      </c>
      <c r="P718" s="210">
        <f>N718-O718</f>
        <v>0</v>
      </c>
      <c r="Q718" s="77">
        <f t="shared" si="37"/>
        <v>1504674.5300000012</v>
      </c>
      <c r="R718" s="78">
        <f>L718/H718</f>
        <v>932.72943546658666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5"/>
      <c r="I719" s="70"/>
      <c r="J719" s="206"/>
      <c r="K719" s="207"/>
      <c r="L719" s="208"/>
      <c r="M719" s="208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996</v>
      </c>
      <c r="H720" s="205">
        <v>2029</v>
      </c>
      <c r="I720" s="70">
        <v>2</v>
      </c>
      <c r="J720" s="206">
        <f>นครพนม!F122</f>
        <v>163852.23000000001</v>
      </c>
      <c r="K720" s="207">
        <f>นครพนม!AP122</f>
        <v>574801.12</v>
      </c>
      <c r="L720" s="208">
        <f>นครพนม!AQ122</f>
        <v>2868435.87</v>
      </c>
      <c r="M720" s="208">
        <f>นครพนม!AR122</f>
        <v>2679859.2999999998</v>
      </c>
      <c r="N720" s="3"/>
      <c r="O720" s="3"/>
      <c r="P720" s="3"/>
      <c r="R720" s="78">
        <f t="shared" si="38"/>
        <v>1413.7190093642189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997</v>
      </c>
      <c r="H721" s="205">
        <v>3205</v>
      </c>
      <c r="I721" s="70">
        <v>3</v>
      </c>
      <c r="J721" s="206">
        <f>นครพนม!F123</f>
        <v>849109.8</v>
      </c>
      <c r="K721" s="207">
        <f>นครพนม!AP123</f>
        <v>2015636.18</v>
      </c>
      <c r="L721" s="208">
        <f>นครพนม!AQ123</f>
        <v>1515328.29</v>
      </c>
      <c r="M721" s="208">
        <f>นครพนม!AR123</f>
        <v>1315173.8699999999</v>
      </c>
      <c r="N721" s="3"/>
      <c r="O721" s="3"/>
      <c r="P721" s="3"/>
      <c r="Q721" s="77">
        <f t="shared" si="37"/>
        <v>200154.42000000016</v>
      </c>
      <c r="R721" s="78">
        <f t="shared" si="38"/>
        <v>472.80133853354135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5">
        <v>1268</v>
      </c>
      <c r="I722" s="70">
        <v>1</v>
      </c>
      <c r="J722" s="206">
        <f>นครพนม!F124</f>
        <v>53995.47</v>
      </c>
      <c r="K722" s="207">
        <f>นครพนม!AP124</f>
        <v>563559.30999999994</v>
      </c>
      <c r="L722" s="208">
        <f>นครพนม!AQ124</f>
        <v>996024.14</v>
      </c>
      <c r="M722" s="208">
        <f>นครพนม!AR124</f>
        <v>776989.65</v>
      </c>
      <c r="N722" s="3"/>
      <c r="O722" s="3"/>
      <c r="P722" s="3"/>
      <c r="Q722" s="77">
        <f t="shared" si="37"/>
        <v>219034.49</v>
      </c>
      <c r="R722" s="78">
        <f t="shared" si="38"/>
        <v>785.50799684542585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5">
        <v>2239</v>
      </c>
      <c r="I723" s="70">
        <v>2</v>
      </c>
      <c r="J723" s="206">
        <f>นครพนม!F125</f>
        <v>87499.18</v>
      </c>
      <c r="K723" s="207">
        <f>นครพนม!AP125</f>
        <v>921151.05</v>
      </c>
      <c r="L723" s="208">
        <f>นครพนม!AQ125</f>
        <v>1019872.01</v>
      </c>
      <c r="M723" s="208">
        <f>นครพนม!AR125</f>
        <v>931163.82000000007</v>
      </c>
      <c r="N723" s="3"/>
      <c r="O723" s="3"/>
      <c r="P723" s="3"/>
      <c r="Q723" s="77">
        <f t="shared" si="37"/>
        <v>88708.189999999944</v>
      </c>
      <c r="R723" s="78">
        <f t="shared" si="38"/>
        <v>455.50335417597142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5">
        <v>4836</v>
      </c>
      <c r="I724" s="70">
        <v>4</v>
      </c>
      <c r="J724" s="206">
        <f>นครพนม!F126</f>
        <v>269671.42</v>
      </c>
      <c r="K724" s="207">
        <f>นครพนม!AP126</f>
        <v>521395.56</v>
      </c>
      <c r="L724" s="208">
        <f>นครพนม!AQ126</f>
        <v>3327157.63</v>
      </c>
      <c r="M724" s="208">
        <f>นครพนม!AR126</f>
        <v>3077319.4099999997</v>
      </c>
      <c r="N724" s="3"/>
      <c r="O724" s="3"/>
      <c r="P724" s="3"/>
      <c r="Q724" s="77">
        <f t="shared" si="37"/>
        <v>249838.2200000002</v>
      </c>
      <c r="R724" s="78">
        <f t="shared" si="38"/>
        <v>687.99785566583955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5">
        <v>4185</v>
      </c>
      <c r="I725" s="70">
        <v>3</v>
      </c>
      <c r="J725" s="206">
        <f>นครพนม!F127</f>
        <v>1150382.26</v>
      </c>
      <c r="K725" s="207">
        <f>นครพนม!AP127</f>
        <v>1591234.1400000001</v>
      </c>
      <c r="L725" s="208">
        <f>นครพนม!AQ127</f>
        <v>3507340</v>
      </c>
      <c r="M725" s="208">
        <f>นครพนม!AR127</f>
        <v>2500290.0299999998</v>
      </c>
      <c r="N725" s="3"/>
      <c r="O725" s="3"/>
      <c r="P725" s="3"/>
      <c r="Q725" s="77">
        <f t="shared" si="37"/>
        <v>1007049.9700000002</v>
      </c>
      <c r="R725" s="78">
        <f t="shared" si="38"/>
        <v>838.07407407407402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5">
        <v>4152</v>
      </c>
      <c r="I726" s="70">
        <v>3</v>
      </c>
      <c r="J726" s="206">
        <f>นครพนม!F128</f>
        <v>1455238.26</v>
      </c>
      <c r="K726" s="207">
        <f>นครพนม!AP128</f>
        <v>2676892.88</v>
      </c>
      <c r="L726" s="208">
        <f>นครพนม!AQ128</f>
        <v>2750669.96</v>
      </c>
      <c r="M726" s="208">
        <f>นครพนม!AR128</f>
        <v>2325546.17</v>
      </c>
      <c r="N726" s="3"/>
      <c r="O726" s="3"/>
      <c r="P726" s="3"/>
      <c r="Q726" s="77">
        <f t="shared" si="37"/>
        <v>425123.79000000004</v>
      </c>
      <c r="R726" s="78">
        <f t="shared" si="38"/>
        <v>662.49276493256264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5">
        <v>2523</v>
      </c>
      <c r="I727" s="70">
        <v>2</v>
      </c>
      <c r="J727" s="206">
        <f>นครพนม!F129</f>
        <v>700079.03</v>
      </c>
      <c r="K727" s="261">
        <f>นครพนม!AP129</f>
        <v>-311113.53000000003</v>
      </c>
      <c r="L727" s="208">
        <f>นครพนม!AQ129</f>
        <v>2609347.33</v>
      </c>
      <c r="M727" s="208">
        <f>นครพนม!AR129</f>
        <v>3135977.8000000003</v>
      </c>
      <c r="N727" s="3"/>
      <c r="O727" s="3"/>
      <c r="P727" s="3"/>
      <c r="Q727" s="77">
        <f t="shared" si="37"/>
        <v>-526630.4700000002</v>
      </c>
      <c r="R727" s="78">
        <f t="shared" si="38"/>
        <v>1034.2240705509314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5">
        <v>3309</v>
      </c>
      <c r="I728" s="70">
        <v>3</v>
      </c>
      <c r="J728" s="206">
        <f>นครพนม!F130</f>
        <v>1309763.1499999999</v>
      </c>
      <c r="K728" s="206">
        <f>นครพนม!AP130</f>
        <v>1346481.93</v>
      </c>
      <c r="L728" s="208">
        <f>นครพนม!AQ130</f>
        <v>3615840.47</v>
      </c>
      <c r="M728" s="208">
        <f>นครพนม!AR130</f>
        <v>3616305.99</v>
      </c>
      <c r="N728" s="3"/>
      <c r="O728" s="3"/>
      <c r="P728" s="3"/>
      <c r="Q728" s="77">
        <f t="shared" si="37"/>
        <v>-465.52000000001863</v>
      </c>
      <c r="R728" s="78">
        <f t="shared" si="38"/>
        <v>1092.7290631610758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5">
        <v>3484</v>
      </c>
      <c r="I729" s="70">
        <v>3</v>
      </c>
      <c r="J729" s="206">
        <f>นครพนม!F131</f>
        <v>497602.75</v>
      </c>
      <c r="K729" s="207">
        <f>นครพนม!AP131</f>
        <v>1025797.83</v>
      </c>
      <c r="L729" s="208">
        <f>นครพนม!AQ131</f>
        <v>2362158.7599999998</v>
      </c>
      <c r="M729" s="208">
        <f>นครพนม!AR131</f>
        <v>2158817.06</v>
      </c>
      <c r="N729" s="3"/>
      <c r="O729" s="3"/>
      <c r="P729" s="3"/>
      <c r="Q729" s="77">
        <f t="shared" si="37"/>
        <v>203341.69999999972</v>
      </c>
      <c r="R729" s="78">
        <f t="shared" si="38"/>
        <v>678.00194029850741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5">
        <v>3542</v>
      </c>
      <c r="I730" s="70">
        <v>3</v>
      </c>
      <c r="J730" s="206">
        <f>นครพนม!F132</f>
        <v>825954.87</v>
      </c>
      <c r="K730" s="207">
        <f>นครพนม!AP132</f>
        <v>2063114.75</v>
      </c>
      <c r="L730" s="208">
        <f>นครพนม!AQ132</f>
        <v>3343595.7199999997</v>
      </c>
      <c r="M730" s="208">
        <f>นครพนม!AR132</f>
        <v>2502479.27</v>
      </c>
      <c r="N730" s="3"/>
      <c r="O730" s="3"/>
      <c r="P730" s="3"/>
      <c r="Q730" s="77">
        <f t="shared" si="37"/>
        <v>841116.44999999972</v>
      </c>
      <c r="R730" s="78">
        <f t="shared" si="38"/>
        <v>943.98523997741381</v>
      </c>
    </row>
    <row r="731" spans="1:18" ht="24.6" customHeight="1" x14ac:dyDescent="0.7">
      <c r="A731" s="209">
        <v>10</v>
      </c>
      <c r="B731" s="210" t="s">
        <v>38</v>
      </c>
      <c r="C731" s="210"/>
      <c r="D731" s="210"/>
      <c r="E731" s="210" t="s">
        <v>56</v>
      </c>
      <c r="F731" s="210"/>
      <c r="G731" s="210" t="s">
        <v>461</v>
      </c>
      <c r="H731" s="213">
        <f>SUM(H719:H730)</f>
        <v>34772</v>
      </c>
      <c r="I731" s="209"/>
      <c r="J731" s="212">
        <f>SUM(J719:J730)</f>
        <v>7363148.4200000009</v>
      </c>
      <c r="K731" s="228">
        <f>SUM(K719:K730)</f>
        <v>12988951.219999999</v>
      </c>
      <c r="L731" s="212">
        <f>SUM(L719:L730)</f>
        <v>27915770.179999992</v>
      </c>
      <c r="M731" s="212">
        <f>SUM(M719:M730)</f>
        <v>25019922.369999997</v>
      </c>
      <c r="N731" s="210">
        <v>11</v>
      </c>
      <c r="O731" s="210">
        <v>11</v>
      </c>
      <c r="P731" s="210">
        <f>N731-O731</f>
        <v>0</v>
      </c>
      <c r="Q731" s="77">
        <f t="shared" si="37"/>
        <v>2895847.8099999949</v>
      </c>
      <c r="R731" s="78">
        <f>L731/H731</f>
        <v>802.8232537673988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5"/>
      <c r="I732" s="70"/>
      <c r="J732" s="206"/>
      <c r="K732" s="207"/>
      <c r="L732" s="208"/>
      <c r="M732" s="208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1007</v>
      </c>
      <c r="H733" s="205">
        <v>2245</v>
      </c>
      <c r="I733" s="70">
        <v>2</v>
      </c>
      <c r="J733" s="206">
        <f>นครพนม!F133</f>
        <v>986963.24</v>
      </c>
      <c r="K733" s="207">
        <f>นครพนม!AP133</f>
        <v>2169197.44</v>
      </c>
      <c r="L733" s="208">
        <f>นครพนม!AQ133</f>
        <v>3227996.27</v>
      </c>
      <c r="M733" s="208">
        <f>นครพนม!AR133</f>
        <v>2375703.6700000004</v>
      </c>
      <c r="N733" s="3"/>
      <c r="O733" s="3"/>
      <c r="P733" s="3"/>
      <c r="Q733" s="77">
        <f t="shared" si="37"/>
        <v>852292.59999999963</v>
      </c>
      <c r="R733" s="78">
        <f t="shared" si="38"/>
        <v>1437.8602538975501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1008</v>
      </c>
      <c r="H734" s="205">
        <v>4925</v>
      </c>
      <c r="I734" s="70">
        <v>4</v>
      </c>
      <c r="J734" s="206">
        <f>นครพนม!F134</f>
        <v>203591.75</v>
      </c>
      <c r="K734" s="207">
        <f>นครพนม!AP134</f>
        <v>161304.06999999998</v>
      </c>
      <c r="L734" s="208">
        <f>นครพนม!AQ134</f>
        <v>2765446.38</v>
      </c>
      <c r="M734" s="208">
        <f>นครพนม!AR134</f>
        <v>2780464.61</v>
      </c>
      <c r="N734" s="3"/>
      <c r="O734" s="3"/>
      <c r="P734" s="3"/>
      <c r="Q734" s="77">
        <f t="shared" si="37"/>
        <v>-15018.229999999981</v>
      </c>
      <c r="R734" s="78">
        <f t="shared" si="38"/>
        <v>561.51195532994916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5">
        <v>2110</v>
      </c>
      <c r="I735" s="70">
        <v>2</v>
      </c>
      <c r="J735" s="206">
        <f>นครพนม!F135</f>
        <v>206992.26</v>
      </c>
      <c r="K735" s="207">
        <f>นครพนม!AP135</f>
        <v>509092.12</v>
      </c>
      <c r="L735" s="208">
        <f>นครพนม!AQ135</f>
        <v>2882524.92</v>
      </c>
      <c r="M735" s="208">
        <f>นครพนม!AR135</f>
        <v>2999372.73</v>
      </c>
      <c r="N735" s="3"/>
      <c r="O735" s="3"/>
      <c r="P735" s="3"/>
      <c r="Q735" s="77">
        <f t="shared" si="37"/>
        <v>-116847.81000000006</v>
      </c>
      <c r="R735" s="78">
        <f t="shared" si="38"/>
        <v>1366.1255545023696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5">
        <v>2011</v>
      </c>
      <c r="I736" s="70">
        <v>2</v>
      </c>
      <c r="J736" s="206">
        <f>นครพนม!F136</f>
        <v>461825.12</v>
      </c>
      <c r="K736" s="207">
        <f>นครพนม!AP136</f>
        <v>737288.29</v>
      </c>
      <c r="L736" s="208">
        <f>นครพนม!AQ136</f>
        <v>1807307.1600000001</v>
      </c>
      <c r="M736" s="208">
        <f>นครพนม!AR136</f>
        <v>1660578.45</v>
      </c>
      <c r="N736" s="3"/>
      <c r="O736" s="3"/>
      <c r="P736" s="3"/>
      <c r="Q736" s="77">
        <f>L736-M736</f>
        <v>146728.7100000002</v>
      </c>
      <c r="R736" s="78">
        <f>L736/H736</f>
        <v>898.71067130780716</v>
      </c>
    </row>
    <row r="737" spans="1:18" ht="24.6" customHeight="1" x14ac:dyDescent="0.7">
      <c r="A737" s="209">
        <v>11</v>
      </c>
      <c r="B737" s="210" t="s">
        <v>38</v>
      </c>
      <c r="C737" s="210"/>
      <c r="D737" s="210"/>
      <c r="E737" s="210" t="s">
        <v>56</v>
      </c>
      <c r="F737" s="210"/>
      <c r="G737" s="210" t="s">
        <v>467</v>
      </c>
      <c r="H737" s="213">
        <f>SUM(H733:H736)</f>
        <v>11291</v>
      </c>
      <c r="I737" s="209"/>
      <c r="J737" s="212">
        <f>SUM(J732:J736)</f>
        <v>1859372.37</v>
      </c>
      <c r="K737" s="228">
        <f>SUM(K732:K736)</f>
        <v>3576881.92</v>
      </c>
      <c r="L737" s="212">
        <f>SUM(L733:L736)</f>
        <v>10683274.73</v>
      </c>
      <c r="M737" s="212">
        <f>SUM(M733:M736)</f>
        <v>9816119.459999999</v>
      </c>
      <c r="N737" s="210">
        <v>4</v>
      </c>
      <c r="O737" s="210">
        <v>4</v>
      </c>
      <c r="P737" s="210">
        <f>N737-O737</f>
        <v>0</v>
      </c>
      <c r="Q737" s="77">
        <f t="shared" si="37"/>
        <v>867155.27000000142</v>
      </c>
      <c r="R737" s="78">
        <f>L737/H737</f>
        <v>946.17613408909756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5"/>
      <c r="I738" s="70"/>
      <c r="J738" s="206"/>
      <c r="K738" s="207"/>
      <c r="L738" s="208"/>
      <c r="M738" s="208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1011</v>
      </c>
      <c r="H739" s="205">
        <v>2552</v>
      </c>
      <c r="I739" s="70">
        <v>2</v>
      </c>
      <c r="J739" s="206">
        <f>นครพนม!F137</f>
        <v>181051.8</v>
      </c>
      <c r="K739" s="207">
        <f>นครพนม!AP137</f>
        <v>-20425.969999999972</v>
      </c>
      <c r="L739" s="208">
        <f>นครพนม!AQ137</f>
        <v>3378944.49</v>
      </c>
      <c r="M739" s="208">
        <f>นครพนม!AR137</f>
        <v>3518191.6</v>
      </c>
      <c r="N739" s="3"/>
      <c r="O739" s="3"/>
      <c r="P739" s="3"/>
      <c r="Q739" s="77">
        <f t="shared" si="37"/>
        <v>-139247.10999999987</v>
      </c>
      <c r="R739" s="78">
        <f t="shared" si="38"/>
        <v>1324.0378095611286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1012</v>
      </c>
      <c r="H740" s="205">
        <v>996</v>
      </c>
      <c r="I740" s="70">
        <v>1</v>
      </c>
      <c r="J740" s="206">
        <f>นครพนม!F138</f>
        <v>272269.67</v>
      </c>
      <c r="K740" s="207">
        <f>นครพนม!AP138</f>
        <v>405557.27</v>
      </c>
      <c r="L740" s="208">
        <f>นครพนม!AQ138</f>
        <v>1738973.03</v>
      </c>
      <c r="M740" s="208">
        <f>นครพนม!AR138</f>
        <v>1942332.09</v>
      </c>
      <c r="N740" s="3"/>
      <c r="O740" s="3"/>
      <c r="P740" s="3"/>
      <c r="Q740" s="77">
        <f t="shared" si="37"/>
        <v>-203359.06000000006</v>
      </c>
      <c r="R740" s="78">
        <f t="shared" si="38"/>
        <v>1745.9568574297189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5">
        <v>3861</v>
      </c>
      <c r="I741" s="70">
        <v>3</v>
      </c>
      <c r="J741" s="206">
        <f>นครพนม!F139</f>
        <v>1355166.08</v>
      </c>
      <c r="K741" s="207">
        <f>นครพนม!AP139</f>
        <v>1365717.6300000001</v>
      </c>
      <c r="L741" s="208">
        <f>นครพนม!AQ139</f>
        <v>4214646.74</v>
      </c>
      <c r="M741" s="208">
        <f>นครพนม!AR139</f>
        <v>4358601.7300000004</v>
      </c>
      <c r="N741" s="3"/>
      <c r="O741" s="3"/>
      <c r="P741" s="3"/>
      <c r="Q741" s="77">
        <f t="shared" si="37"/>
        <v>-143954.99000000022</v>
      </c>
      <c r="R741" s="78">
        <f t="shared" si="38"/>
        <v>1091.5945972545974</v>
      </c>
    </row>
    <row r="742" spans="1:18" ht="24.6" customHeight="1" x14ac:dyDescent="0.7">
      <c r="A742" s="209">
        <v>12</v>
      </c>
      <c r="B742" s="210" t="s">
        <v>38</v>
      </c>
      <c r="C742" s="210"/>
      <c r="D742" s="210"/>
      <c r="E742" s="210" t="s">
        <v>56</v>
      </c>
      <c r="F742" s="210"/>
      <c r="G742" s="210" t="s">
        <v>470</v>
      </c>
      <c r="H742" s="213">
        <f>SUM(H739:H741)</f>
        <v>7409</v>
      </c>
      <c r="I742" s="209"/>
      <c r="J742" s="212">
        <f>SUM(J738:J741)</f>
        <v>1808487.55</v>
      </c>
      <c r="K742" s="228">
        <f>SUM(K738:K741)</f>
        <v>1750848.9300000002</v>
      </c>
      <c r="L742" s="212">
        <f>SUM(L738:L741)</f>
        <v>9332564.2600000016</v>
      </c>
      <c r="M742" s="212">
        <f>SUM(M738:M741)</f>
        <v>9819125.4200000018</v>
      </c>
      <c r="N742" s="210">
        <v>3</v>
      </c>
      <c r="O742" s="210">
        <v>3</v>
      </c>
      <c r="P742" s="210">
        <f>N742-O742</f>
        <v>0</v>
      </c>
      <c r="Q742" s="77">
        <f t="shared" si="37"/>
        <v>-486561.16000000015</v>
      </c>
      <c r="R742" s="78">
        <f t="shared" si="38"/>
        <v>1259.6253556485358</v>
      </c>
    </row>
    <row r="743" spans="1:18" ht="24.6" customHeight="1" x14ac:dyDescent="0.7">
      <c r="A743" s="238"/>
      <c r="B743" s="239" t="s">
        <v>38</v>
      </c>
      <c r="C743" s="239" t="s">
        <v>38</v>
      </c>
      <c r="D743" s="239" t="s">
        <v>38</v>
      </c>
      <c r="E743" s="239" t="s">
        <v>38</v>
      </c>
      <c r="F743" s="239"/>
      <c r="G743" s="239" t="s">
        <v>471</v>
      </c>
      <c r="H743" s="240">
        <f>H607+H616+H634+H643+H660+H670+H691+H708+H718+H731+H737+H742</f>
        <v>389376</v>
      </c>
      <c r="I743" s="238"/>
      <c r="J743" s="241">
        <f t="shared" ref="J743:O743" si="39">J607+J616+J634+J643+J660+J670+J691+J708+J718+J731+J737+J742</f>
        <v>55481336.690000005</v>
      </c>
      <c r="K743" s="242">
        <f t="shared" si="39"/>
        <v>79254335.820000008</v>
      </c>
      <c r="L743" s="241">
        <f t="shared" si="39"/>
        <v>333545095.30000001</v>
      </c>
      <c r="M743" s="241">
        <f t="shared" si="39"/>
        <v>344845916.60000002</v>
      </c>
      <c r="N743" s="239">
        <f t="shared" si="39"/>
        <v>136</v>
      </c>
      <c r="O743" s="239">
        <f t="shared" si="39"/>
        <v>136</v>
      </c>
      <c r="P743" s="239">
        <f>N743-O743</f>
        <v>0</v>
      </c>
      <c r="Q743" s="77">
        <f t="shared" si="37"/>
        <v>-11300821.300000012</v>
      </c>
      <c r="R743" s="78">
        <f t="shared" si="38"/>
        <v>856.61441717003618</v>
      </c>
    </row>
    <row r="744" spans="1:18" ht="24.6" customHeight="1" x14ac:dyDescent="0.7">
      <c r="A744" s="87"/>
      <c r="B744" s="85"/>
      <c r="C744" s="85"/>
      <c r="D744" s="85"/>
      <c r="E744" s="329" t="s">
        <v>472</v>
      </c>
      <c r="F744" s="330"/>
      <c r="G744" s="331"/>
      <c r="H744" s="86"/>
      <c r="I744" s="87"/>
      <c r="J744" s="83">
        <f>J743/O743</f>
        <v>407951.00507352944</v>
      </c>
      <c r="K744" s="84">
        <f>K743/O743</f>
        <v>582752.4692647059</v>
      </c>
      <c r="L744" s="83">
        <f>L743/O743</f>
        <v>2452537.4654411767</v>
      </c>
      <c r="M744" s="83">
        <f>M743/O743</f>
        <v>2535631.7397058825</v>
      </c>
      <c r="N744" s="85"/>
      <c r="O744" s="85"/>
      <c r="P744" s="85"/>
      <c r="Q744" s="77">
        <f t="shared" si="37"/>
        <v>-83094.274264705833</v>
      </c>
    </row>
    <row r="745" spans="1:18" ht="24.6" customHeight="1" x14ac:dyDescent="0.7">
      <c r="A745" s="85"/>
      <c r="B745" s="85"/>
      <c r="C745" s="85"/>
      <c r="D745" s="85"/>
      <c r="E745" s="316" t="s">
        <v>477</v>
      </c>
      <c r="F745" s="317"/>
      <c r="G745" s="318"/>
      <c r="H745" s="86">
        <f>H82+H332+H458+H552+H581+H743</f>
        <v>2313865</v>
      </c>
      <c r="I745" s="87"/>
      <c r="J745" s="83">
        <f t="shared" ref="J745:P745" si="40">J82+J332+J458+J552+J581+J743</f>
        <v>443456643.65000004</v>
      </c>
      <c r="K745" s="84">
        <f t="shared" si="40"/>
        <v>570735085</v>
      </c>
      <c r="L745" s="83">
        <f t="shared" si="40"/>
        <v>2126165389.3999996</v>
      </c>
      <c r="M745" s="83">
        <f>M82+M332+M458+M552+M581+M743</f>
        <v>2168999757.48</v>
      </c>
      <c r="N745" s="88">
        <f t="shared" si="40"/>
        <v>595</v>
      </c>
      <c r="O745" s="88">
        <f t="shared" si="40"/>
        <v>595</v>
      </c>
      <c r="P745" s="88">
        <f t="shared" si="40"/>
        <v>0</v>
      </c>
      <c r="Q745" s="77">
        <f>L745-M745</f>
        <v>-42834368.080000401</v>
      </c>
      <c r="R745" s="78">
        <f t="shared" si="38"/>
        <v>918.88048326069134</v>
      </c>
    </row>
    <row r="746" spans="1:18" ht="24.6" customHeight="1" x14ac:dyDescent="0.7">
      <c r="A746" s="85"/>
      <c r="B746" s="85"/>
      <c r="C746" s="85"/>
      <c r="D746" s="85"/>
      <c r="E746" s="316" t="s">
        <v>478</v>
      </c>
      <c r="F746" s="317"/>
      <c r="G746" s="318"/>
      <c r="H746" s="86"/>
      <c r="I746" s="87"/>
      <c r="J746" s="83">
        <f>J745/O745</f>
        <v>745305.28344537818</v>
      </c>
      <c r="K746" s="83">
        <f>K745/O745</f>
        <v>959218.63025210088</v>
      </c>
      <c r="L746" s="83">
        <f>L745/O745</f>
        <v>3573387.2090756297</v>
      </c>
      <c r="M746" s="83">
        <f>M745/O745</f>
        <v>3645377.7436638656</v>
      </c>
      <c r="N746" s="85"/>
      <c r="O746" s="85"/>
      <c r="P746" s="85"/>
      <c r="Q746" s="77">
        <f>L746-M746</f>
        <v>-71990.534588235896</v>
      </c>
    </row>
    <row r="747" spans="1:18" x14ac:dyDescent="0.7">
      <c r="A747" s="71" t="s">
        <v>2054</v>
      </c>
    </row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Q151"/>
  <sheetViews>
    <sheetView topLeftCell="AA1" zoomScale="98" zoomScaleNormal="98" workbookViewId="0">
      <selection activeCell="AP10" sqref="AP10:AP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7" width="8.796875"/>
    <col min="38" max="38" width="15.09765625" style="123" bestFit="1" customWidth="1"/>
    <col min="39" max="39" width="15.69921875" style="134" bestFit="1" customWidth="1"/>
    <col min="40" max="40" width="14" style="125" bestFit="1" customWidth="1"/>
    <col min="41" max="41" width="15.8984375" style="135" bestFit="1" customWidth="1"/>
    <col min="42" max="42" width="16.59765625" style="136" bestFit="1" customWidth="1"/>
    <col min="43" max="43" width="14.8984375" style="125" bestFit="1" customWidth="1"/>
    <col min="44" max="16384" width="4.8984375" style="12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2069</v>
      </c>
      <c r="S1" t="s">
        <v>2070</v>
      </c>
      <c r="T1" t="s">
        <v>2071</v>
      </c>
      <c r="U1" t="s">
        <v>2072</v>
      </c>
      <c r="V1" t="s">
        <v>2073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2082</v>
      </c>
      <c r="AF1" t="s">
        <v>2083</v>
      </c>
      <c r="AG1" t="s">
        <v>2084</v>
      </c>
      <c r="AH1" t="s">
        <v>2085</v>
      </c>
      <c r="AI1" t="s">
        <v>2086</v>
      </c>
      <c r="AJ1" t="s">
        <v>2087</v>
      </c>
      <c r="AK1" t="s">
        <v>2088</v>
      </c>
      <c r="AL1" s="123" t="s">
        <v>0</v>
      </c>
      <c r="AM1" s="124" t="s">
        <v>1</v>
      </c>
      <c r="AN1" s="125" t="s">
        <v>2</v>
      </c>
      <c r="AO1" s="126" t="s">
        <v>3</v>
      </c>
      <c r="AP1" s="127" t="s">
        <v>4</v>
      </c>
      <c r="AQ1" s="128" t="s">
        <v>5</v>
      </c>
    </row>
    <row r="2" spans="1:43" x14ac:dyDescent="0.25">
      <c r="E2" t="s">
        <v>2089</v>
      </c>
      <c r="F2" t="s">
        <v>2090</v>
      </c>
      <c r="G2" t="s">
        <v>2091</v>
      </c>
      <c r="H2" t="s">
        <v>2092</v>
      </c>
      <c r="I2" t="s">
        <v>2093</v>
      </c>
      <c r="J2" t="s">
        <v>2094</v>
      </c>
      <c r="K2" t="s">
        <v>2095</v>
      </c>
      <c r="L2" t="s">
        <v>2096</v>
      </c>
      <c r="M2" t="s">
        <v>2097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2113</v>
      </c>
      <c r="AD2" t="s">
        <v>2114</v>
      </c>
      <c r="AE2" t="s">
        <v>2115</v>
      </c>
      <c r="AF2" t="s">
        <v>2116</v>
      </c>
      <c r="AG2" t="s">
        <v>2117</v>
      </c>
      <c r="AH2" t="s">
        <v>2118</v>
      </c>
      <c r="AI2" t="s">
        <v>2119</v>
      </c>
      <c r="AJ2" t="s">
        <v>2120</v>
      </c>
      <c r="AK2" t="s">
        <v>2121</v>
      </c>
    </row>
    <row r="3" spans="1:43" x14ac:dyDescent="0.25">
      <c r="E3" t="s">
        <v>2122</v>
      </c>
      <c r="F3">
        <v>34690077.299999997</v>
      </c>
      <c r="G3">
        <v>6144148.7999999998</v>
      </c>
      <c r="H3">
        <v>5240058.0199999996</v>
      </c>
      <c r="I3">
        <v>62722201.920000002</v>
      </c>
      <c r="J3">
        <v>24415058.030000001</v>
      </c>
      <c r="K3">
        <v>2</v>
      </c>
      <c r="L3">
        <v>8866.6</v>
      </c>
      <c r="M3">
        <v>1999816.45</v>
      </c>
      <c r="N3">
        <v>299520</v>
      </c>
      <c r="O3">
        <v>4456157.83</v>
      </c>
      <c r="P3">
        <v>520269.69</v>
      </c>
      <c r="Q3">
        <v>2486</v>
      </c>
      <c r="R3">
        <v>522090</v>
      </c>
      <c r="S3">
        <v>-27293444.699999999</v>
      </c>
      <c r="T3">
        <v>147506086.99000001</v>
      </c>
      <c r="U3">
        <v>12851.67</v>
      </c>
      <c r="V3">
        <v>3200</v>
      </c>
      <c r="W3">
        <v>111486889.54000001</v>
      </c>
      <c r="X3">
        <v>29264671.77</v>
      </c>
      <c r="Y3">
        <v>71221.23</v>
      </c>
      <c r="Z3">
        <v>97736758.879999995</v>
      </c>
      <c r="AA3">
        <v>15176723.810000001</v>
      </c>
      <c r="AB3">
        <v>129914419.45</v>
      </c>
      <c r="AC3">
        <v>1203324.6399999999</v>
      </c>
      <c r="AD3">
        <v>336002.08</v>
      </c>
      <c r="AE3">
        <v>97698888.810000002</v>
      </c>
      <c r="AF3">
        <v>14490049.51</v>
      </c>
      <c r="AG3">
        <v>197140</v>
      </c>
      <c r="AH3">
        <v>-1099.4100000000001</v>
      </c>
      <c r="AI3">
        <v>14</v>
      </c>
      <c r="AJ3">
        <v>4723508.49</v>
      </c>
      <c r="AK3">
        <v>372.12</v>
      </c>
      <c r="AL3" s="123">
        <f ca="1">SUM(AL4:AL71)</f>
        <v>0</v>
      </c>
      <c r="AM3" s="129">
        <f>SUM(AM4:AM71)</f>
        <v>7287116.5700000003</v>
      </c>
      <c r="AN3" s="125">
        <f t="shared" ref="AN3:AQ3" ca="1" si="0">SUM(AN4:AN71)</f>
        <v>-16611579.989999996</v>
      </c>
      <c r="AO3" s="130">
        <f t="shared" si="0"/>
        <v>266209043.55999997</v>
      </c>
      <c r="AP3" s="131" t="e">
        <f t="shared" si="0"/>
        <v>#REF!</v>
      </c>
      <c r="AQ3" s="125" t="e">
        <f t="shared" si="0"/>
        <v>#REF!</v>
      </c>
    </row>
    <row r="4" spans="1:43" x14ac:dyDescent="0.25">
      <c r="E4" t="s">
        <v>2123</v>
      </c>
      <c r="F4">
        <v>245539.82</v>
      </c>
      <c r="H4">
        <v>0</v>
      </c>
      <c r="I4">
        <v>1324460.1200000001</v>
      </c>
      <c r="J4">
        <v>226739.58</v>
      </c>
      <c r="L4">
        <v>0</v>
      </c>
      <c r="P4">
        <v>4833.08</v>
      </c>
      <c r="S4">
        <v>-25320.63</v>
      </c>
      <c r="T4">
        <v>2203471.11</v>
      </c>
      <c r="U4">
        <v>831.26</v>
      </c>
      <c r="X4">
        <v>100000</v>
      </c>
      <c r="Z4">
        <v>2443784.06</v>
      </c>
      <c r="AA4">
        <v>721340</v>
      </c>
      <c r="AB4">
        <v>2985308.06</v>
      </c>
      <c r="AC4">
        <v>228328</v>
      </c>
      <c r="AE4">
        <v>234895.74</v>
      </c>
      <c r="AF4">
        <v>146987.56</v>
      </c>
      <c r="AJ4">
        <v>56680</v>
      </c>
      <c r="AL4" s="123">
        <f t="shared" ref="AL4:AL9" ca="1" si="1">SUM(AL4:AL71)</f>
        <v>0</v>
      </c>
      <c r="AM4" s="129">
        <f t="shared" ref="AM4:AM9" si="2">SUM(L4:P4)</f>
        <v>4833.08</v>
      </c>
      <c r="AN4" s="125">
        <f ca="1">AL4-AM4</f>
        <v>3590.21</v>
      </c>
      <c r="AO4" s="130">
        <f t="shared" ref="AO4:AO9" si="3">SUM(U4:AK4)</f>
        <v>6918154.6799999997</v>
      </c>
      <c r="AP4" s="131" t="e">
        <f>SUM(#REF!)</f>
        <v>#REF!</v>
      </c>
      <c r="AQ4" s="125" t="e">
        <f>AO4-AP4</f>
        <v>#REF!</v>
      </c>
    </row>
    <row r="5" spans="1:43" x14ac:dyDescent="0.25">
      <c r="E5" t="s">
        <v>2124</v>
      </c>
      <c r="F5">
        <v>372475.08</v>
      </c>
      <c r="H5">
        <v>0</v>
      </c>
      <c r="I5">
        <v>958281.03</v>
      </c>
      <c r="J5">
        <v>90077.33</v>
      </c>
      <c r="P5">
        <v>21200.7</v>
      </c>
      <c r="S5">
        <v>-338719.06</v>
      </c>
      <c r="T5">
        <v>2015454.62</v>
      </c>
      <c r="U5">
        <v>1965.35</v>
      </c>
      <c r="W5">
        <v>238800.6</v>
      </c>
      <c r="AA5">
        <v>2142074.9900000002</v>
      </c>
      <c r="AB5">
        <v>294388</v>
      </c>
      <c r="AC5">
        <v>155966.96</v>
      </c>
      <c r="AD5">
        <v>19706.439999999999</v>
      </c>
      <c r="AE5">
        <v>581226.37</v>
      </c>
      <c r="AF5">
        <v>237479</v>
      </c>
      <c r="AJ5">
        <v>1371176.99</v>
      </c>
      <c r="AL5" s="123">
        <f t="shared" ca="1" si="1"/>
        <v>0</v>
      </c>
      <c r="AM5" s="129">
        <f t="shared" si="2"/>
        <v>21200.7</v>
      </c>
      <c r="AN5" s="125">
        <f t="shared" ref="AN5:AN9" ca="1" si="4">AL5-AM5</f>
        <v>0</v>
      </c>
      <c r="AO5" s="130">
        <f t="shared" si="3"/>
        <v>5042784.7</v>
      </c>
      <c r="AP5" s="131" t="e">
        <f>SUM(#REF!)</f>
        <v>#REF!</v>
      </c>
      <c r="AQ5" s="125" t="e">
        <f t="shared" ref="AQ5:AQ69" si="5">AO5-AP5</f>
        <v>#REF!</v>
      </c>
    </row>
    <row r="6" spans="1:43" x14ac:dyDescent="0.25">
      <c r="E6" t="s">
        <v>2125</v>
      </c>
      <c r="F6">
        <v>166398.29999999999</v>
      </c>
      <c r="I6">
        <v>2079681.47</v>
      </c>
      <c r="J6">
        <v>-217.65</v>
      </c>
      <c r="M6">
        <v>368.98</v>
      </c>
      <c r="S6">
        <v>1397493.61</v>
      </c>
      <c r="T6">
        <v>840540.25</v>
      </c>
      <c r="U6">
        <v>128.55000000000001</v>
      </c>
      <c r="Z6">
        <v>1985516.5</v>
      </c>
      <c r="AA6">
        <v>382000</v>
      </c>
      <c r="AB6">
        <v>1985516.5</v>
      </c>
      <c r="AE6">
        <v>204922.06</v>
      </c>
      <c r="AF6">
        <v>119747.21</v>
      </c>
      <c r="AJ6">
        <v>50000</v>
      </c>
      <c r="AL6" s="123">
        <f t="shared" ca="1" si="1"/>
        <v>0</v>
      </c>
      <c r="AM6" s="129">
        <f t="shared" si="2"/>
        <v>368.98</v>
      </c>
      <c r="AN6" s="125">
        <f t="shared" ca="1" si="4"/>
        <v>0</v>
      </c>
      <c r="AO6" s="130">
        <f t="shared" si="3"/>
        <v>4727830.8199999994</v>
      </c>
      <c r="AP6" s="131" t="e">
        <f>SUM(#REF!)</f>
        <v>#REF!</v>
      </c>
      <c r="AQ6" s="125" t="e">
        <f t="shared" si="5"/>
        <v>#REF!</v>
      </c>
    </row>
    <row r="7" spans="1:43" x14ac:dyDescent="0.25">
      <c r="E7" t="s">
        <v>2126</v>
      </c>
      <c r="F7">
        <v>335736.67</v>
      </c>
      <c r="H7">
        <v>104.28</v>
      </c>
      <c r="I7">
        <v>692192.7</v>
      </c>
      <c r="J7">
        <v>189358.8</v>
      </c>
      <c r="L7">
        <v>-4322.3999999999996</v>
      </c>
      <c r="M7">
        <v>21053.99</v>
      </c>
      <c r="P7">
        <v>1522.4</v>
      </c>
      <c r="S7">
        <v>-627084.46</v>
      </c>
      <c r="T7">
        <v>2129382.7599999998</v>
      </c>
      <c r="X7">
        <v>100000</v>
      </c>
      <c r="Y7">
        <v>1089.1500000000001</v>
      </c>
      <c r="Z7">
        <v>1155530</v>
      </c>
      <c r="AA7">
        <v>1041650.33</v>
      </c>
      <c r="AB7">
        <v>1703900</v>
      </c>
      <c r="AC7">
        <v>12912</v>
      </c>
      <c r="AD7">
        <v>10000</v>
      </c>
      <c r="AE7">
        <v>547065.91</v>
      </c>
      <c r="AF7">
        <v>223551.41</v>
      </c>
      <c r="AJ7">
        <v>104000</v>
      </c>
      <c r="AL7" s="123">
        <f t="shared" ca="1" si="1"/>
        <v>0</v>
      </c>
      <c r="AM7" s="129">
        <f t="shared" si="2"/>
        <v>18253.990000000005</v>
      </c>
      <c r="AN7" s="125">
        <f t="shared" ca="1" si="4"/>
        <v>6882.25</v>
      </c>
      <c r="AO7" s="130">
        <f t="shared" si="3"/>
        <v>4899698.8</v>
      </c>
      <c r="AP7" s="131" t="e">
        <f>SUM(#REF!)</f>
        <v>#REF!</v>
      </c>
      <c r="AQ7" s="125" t="e">
        <f t="shared" si="5"/>
        <v>#REF!</v>
      </c>
    </row>
    <row r="8" spans="1:43" x14ac:dyDescent="0.25">
      <c r="E8" t="s">
        <v>2127</v>
      </c>
      <c r="F8">
        <v>11018.55</v>
      </c>
      <c r="H8">
        <v>311746</v>
      </c>
      <c r="I8">
        <v>3909566.63</v>
      </c>
      <c r="J8">
        <v>-580.22</v>
      </c>
      <c r="L8">
        <v>0</v>
      </c>
      <c r="M8">
        <v>-286.27</v>
      </c>
      <c r="O8">
        <v>344620</v>
      </c>
      <c r="P8">
        <v>394.32</v>
      </c>
      <c r="S8">
        <v>4026042.24</v>
      </c>
      <c r="W8">
        <v>283322</v>
      </c>
      <c r="X8">
        <v>50000</v>
      </c>
      <c r="Y8">
        <v>95.62</v>
      </c>
      <c r="Z8">
        <v>710531.5</v>
      </c>
      <c r="AB8">
        <v>710531.5</v>
      </c>
      <c r="AC8">
        <v>12000</v>
      </c>
      <c r="AD8">
        <v>4792</v>
      </c>
      <c r="AE8">
        <v>290203.27</v>
      </c>
      <c r="AF8">
        <v>165441.68</v>
      </c>
      <c r="AL8" s="123">
        <f t="shared" ca="1" si="1"/>
        <v>0</v>
      </c>
      <c r="AM8" s="129">
        <f t="shared" si="2"/>
        <v>344728.05</v>
      </c>
      <c r="AN8" s="125">
        <f t="shared" ca="1" si="4"/>
        <v>-153674.29</v>
      </c>
      <c r="AO8" s="130">
        <f t="shared" si="3"/>
        <v>2226917.5700000003</v>
      </c>
      <c r="AP8" s="131" t="e">
        <f>SUM(#REF!)</f>
        <v>#REF!</v>
      </c>
      <c r="AQ8" s="125" t="e">
        <f t="shared" si="5"/>
        <v>#REF!</v>
      </c>
    </row>
    <row r="9" spans="1:43" x14ac:dyDescent="0.25">
      <c r="AL9" s="123">
        <f t="shared" ca="1" si="1"/>
        <v>0</v>
      </c>
      <c r="AM9" s="129">
        <f t="shared" si="2"/>
        <v>0</v>
      </c>
      <c r="AN9" s="125">
        <f t="shared" ca="1" si="4"/>
        <v>0</v>
      </c>
      <c r="AO9" s="130">
        <f t="shared" si="3"/>
        <v>0</v>
      </c>
      <c r="AP9" s="131" t="e">
        <f>SUM(#REF!)</f>
        <v>#REF!</v>
      </c>
      <c r="AQ9" s="125" t="e">
        <f t="shared" si="5"/>
        <v>#REF!</v>
      </c>
    </row>
    <row r="10" spans="1:43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396988.12</v>
      </c>
      <c r="G10">
        <v>276725</v>
      </c>
      <c r="H10">
        <v>106062.42</v>
      </c>
      <c r="I10">
        <v>837707.27</v>
      </c>
      <c r="J10">
        <v>478260.31</v>
      </c>
      <c r="P10">
        <v>3147.67</v>
      </c>
      <c r="S10">
        <v>-157291.66</v>
      </c>
      <c r="T10">
        <v>2551638.71</v>
      </c>
      <c r="W10">
        <v>3348257.06</v>
      </c>
      <c r="X10">
        <v>668961.81999999995</v>
      </c>
      <c r="Y10">
        <v>1597.88</v>
      </c>
      <c r="Z10">
        <v>2626473.6</v>
      </c>
      <c r="AB10">
        <v>3050597.6</v>
      </c>
      <c r="AC10">
        <v>35294.68</v>
      </c>
      <c r="AD10">
        <v>9278</v>
      </c>
      <c r="AE10">
        <v>3532822.01</v>
      </c>
      <c r="AF10">
        <v>317049.67</v>
      </c>
      <c r="AJ10">
        <v>2000</v>
      </c>
      <c r="AL10" s="123">
        <f>SUM(F10:H10)</f>
        <v>779775.54</v>
      </c>
      <c r="AM10" s="129">
        <f>SUM(L10:Q10)</f>
        <v>3147.67</v>
      </c>
      <c r="AN10" s="125">
        <f>AL10-AM10</f>
        <v>776627.87</v>
      </c>
      <c r="AO10" s="130">
        <f>SUM(U10:AA10)</f>
        <v>6645290.3599999994</v>
      </c>
      <c r="AP10" s="131">
        <f>SUM(AB10:AK10)</f>
        <v>6947041.96</v>
      </c>
      <c r="AQ10" s="125">
        <f t="shared" si="5"/>
        <v>-301751.60000000056</v>
      </c>
    </row>
    <row r="11" spans="1:43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280158.18</v>
      </c>
      <c r="G11">
        <v>63390</v>
      </c>
      <c r="H11">
        <v>90489.35</v>
      </c>
      <c r="I11">
        <v>1396607.13</v>
      </c>
      <c r="J11">
        <v>14267.23</v>
      </c>
      <c r="M11">
        <v>21069</v>
      </c>
      <c r="P11">
        <v>0</v>
      </c>
      <c r="S11">
        <v>-220581.02</v>
      </c>
      <c r="T11">
        <v>2241809.08</v>
      </c>
      <c r="W11">
        <v>1381616.2</v>
      </c>
      <c r="X11">
        <v>230764</v>
      </c>
      <c r="Y11">
        <v>464.22</v>
      </c>
      <c r="Z11">
        <v>1123647.6000000001</v>
      </c>
      <c r="AA11">
        <v>272331.02</v>
      </c>
      <c r="AB11">
        <v>1726956.6</v>
      </c>
      <c r="AC11">
        <v>20288</v>
      </c>
      <c r="AE11">
        <v>1036812.26</v>
      </c>
      <c r="AF11">
        <v>353351.35</v>
      </c>
      <c r="AJ11">
        <v>68800</v>
      </c>
      <c r="AL11" s="123">
        <f t="shared" ref="AL11:AL70" si="6">SUM(F11:H11)</f>
        <v>434037.53</v>
      </c>
      <c r="AM11" s="129">
        <f t="shared" ref="AM11:AM70" si="7">SUM(L11:Q11)</f>
        <v>21069</v>
      </c>
      <c r="AN11" s="125">
        <f t="shared" ref="AN11:AN70" si="8">AL11-AM11</f>
        <v>412968.53</v>
      </c>
      <c r="AO11" s="130">
        <f t="shared" ref="AO11:AO70" si="9">SUM(U11:AA11)</f>
        <v>3008823.04</v>
      </c>
      <c r="AP11" s="131">
        <f t="shared" ref="AP11:AP70" si="10">SUM(AB11:AK11)</f>
        <v>3206208.2100000004</v>
      </c>
      <c r="AQ11" s="125">
        <f t="shared" si="5"/>
        <v>-197385.17000000039</v>
      </c>
    </row>
    <row r="12" spans="1:43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1315968.8400000001</v>
      </c>
      <c r="G12">
        <v>222182.1</v>
      </c>
      <c r="H12">
        <v>235731.54</v>
      </c>
      <c r="I12">
        <v>530717.77</v>
      </c>
      <c r="J12">
        <v>241787.56</v>
      </c>
      <c r="L12">
        <v>0</v>
      </c>
      <c r="M12">
        <v>10614.25</v>
      </c>
      <c r="O12">
        <v>612307.82999999996</v>
      </c>
      <c r="P12">
        <v>6.9</v>
      </c>
      <c r="S12">
        <v>1035007.56</v>
      </c>
      <c r="T12">
        <v>790481.55</v>
      </c>
      <c r="W12">
        <v>2279040.67</v>
      </c>
      <c r="Y12">
        <v>2398.08</v>
      </c>
      <c r="Z12">
        <v>1161217</v>
      </c>
      <c r="AB12">
        <v>1685249</v>
      </c>
      <c r="AC12">
        <v>4059</v>
      </c>
      <c r="AE12">
        <v>1388436.43</v>
      </c>
      <c r="AF12">
        <v>266561.59999999998</v>
      </c>
      <c r="AJ12">
        <v>380</v>
      </c>
      <c r="AL12" s="123">
        <f t="shared" si="6"/>
        <v>1773882.4800000002</v>
      </c>
      <c r="AM12" s="129">
        <f t="shared" si="7"/>
        <v>622928.98</v>
      </c>
      <c r="AN12" s="125">
        <f t="shared" si="8"/>
        <v>1150953.5000000002</v>
      </c>
      <c r="AO12" s="130">
        <f t="shared" si="9"/>
        <v>3442655.75</v>
      </c>
      <c r="AP12" s="131">
        <f t="shared" si="10"/>
        <v>3344686.03</v>
      </c>
      <c r="AQ12" s="125">
        <f t="shared" si="5"/>
        <v>97969.720000000205</v>
      </c>
    </row>
    <row r="13" spans="1:43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1136789.01</v>
      </c>
      <c r="G13">
        <v>16589.22</v>
      </c>
      <c r="H13">
        <v>103807.72</v>
      </c>
      <c r="I13">
        <v>83476.56</v>
      </c>
      <c r="J13">
        <v>736354.34</v>
      </c>
      <c r="L13">
        <v>0</v>
      </c>
      <c r="M13">
        <v>101362.3</v>
      </c>
      <c r="P13">
        <v>266.51</v>
      </c>
      <c r="S13">
        <v>101379.46</v>
      </c>
      <c r="T13">
        <v>1997230.39</v>
      </c>
      <c r="W13">
        <v>1669593.77</v>
      </c>
      <c r="Y13">
        <v>2273.06</v>
      </c>
      <c r="Z13">
        <v>1301769.2</v>
      </c>
      <c r="AA13">
        <v>408084.16</v>
      </c>
      <c r="AB13">
        <v>1992709.2</v>
      </c>
      <c r="AC13">
        <v>26340</v>
      </c>
      <c r="AD13">
        <v>8388</v>
      </c>
      <c r="AE13">
        <v>1104858.2</v>
      </c>
      <c r="AF13">
        <v>370146.6</v>
      </c>
      <c r="AJ13">
        <v>2500</v>
      </c>
      <c r="AL13" s="123">
        <f t="shared" si="6"/>
        <v>1257185.95</v>
      </c>
      <c r="AM13" s="129">
        <f t="shared" si="7"/>
        <v>101628.81</v>
      </c>
      <c r="AN13" s="125">
        <f t="shared" si="8"/>
        <v>1155557.1399999999</v>
      </c>
      <c r="AO13" s="130">
        <f t="shared" si="9"/>
        <v>3381720.1900000004</v>
      </c>
      <c r="AP13" s="131">
        <f t="shared" si="10"/>
        <v>3504942</v>
      </c>
      <c r="AQ13" s="125">
        <f t="shared" si="5"/>
        <v>-123221.80999999959</v>
      </c>
    </row>
    <row r="14" spans="1:43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1241685.7</v>
      </c>
      <c r="G14">
        <v>56041</v>
      </c>
      <c r="H14">
        <v>78046.960000000006</v>
      </c>
      <c r="I14">
        <v>611172.17000000004</v>
      </c>
      <c r="J14">
        <v>410175.99</v>
      </c>
      <c r="K14"/>
      <c r="L14">
        <v>0</v>
      </c>
      <c r="M14">
        <v>25948.73</v>
      </c>
      <c r="N14"/>
      <c r="O14"/>
      <c r="P14">
        <v>4430</v>
      </c>
      <c r="Q14"/>
      <c r="R14"/>
      <c r="S14">
        <v>-431859.31</v>
      </c>
      <c r="T14">
        <v>2502473.91</v>
      </c>
      <c r="U14"/>
      <c r="V14"/>
      <c r="W14">
        <v>3461809.02</v>
      </c>
      <c r="X14"/>
      <c r="Y14">
        <v>3073.63</v>
      </c>
      <c r="Z14">
        <v>1702888.3</v>
      </c>
      <c r="AA14">
        <v>403665.91999999998</v>
      </c>
      <c r="AB14">
        <v>2872544.1</v>
      </c>
      <c r="AC14">
        <v>20385</v>
      </c>
      <c r="AD14">
        <v>9516</v>
      </c>
      <c r="AE14">
        <v>2244656.06</v>
      </c>
      <c r="AF14">
        <v>127835.1</v>
      </c>
      <c r="AG14"/>
      <c r="AH14"/>
      <c r="AI14"/>
      <c r="AJ14"/>
      <c r="AK14">
        <v>372.12</v>
      </c>
      <c r="AL14" s="123">
        <f t="shared" si="6"/>
        <v>1375773.66</v>
      </c>
      <c r="AM14" s="129">
        <f t="shared" si="7"/>
        <v>30378.73</v>
      </c>
      <c r="AN14" s="125">
        <f t="shared" si="8"/>
        <v>1345394.93</v>
      </c>
      <c r="AO14" s="130">
        <f t="shared" si="9"/>
        <v>5571436.8700000001</v>
      </c>
      <c r="AP14" s="131">
        <f t="shared" si="10"/>
        <v>5275308.38</v>
      </c>
      <c r="AQ14" s="125">
        <f t="shared" si="5"/>
        <v>296128.49000000022</v>
      </c>
    </row>
    <row r="15" spans="1:43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856985.4</v>
      </c>
      <c r="G15">
        <v>360794</v>
      </c>
      <c r="H15">
        <v>79005.850000000006</v>
      </c>
      <c r="I15">
        <v>15</v>
      </c>
      <c r="J15">
        <v>1041493.23</v>
      </c>
      <c r="L15">
        <v>12140</v>
      </c>
      <c r="M15">
        <v>13120</v>
      </c>
      <c r="P15">
        <v>26969.919999999998</v>
      </c>
      <c r="S15">
        <v>-1105052.6299999999</v>
      </c>
      <c r="T15">
        <v>2525004.41</v>
      </c>
      <c r="W15">
        <v>2807309.33</v>
      </c>
      <c r="X15">
        <v>973353.99</v>
      </c>
      <c r="Y15">
        <v>1035.42</v>
      </c>
      <c r="Z15">
        <v>1577953</v>
      </c>
      <c r="AA15">
        <v>200164.84</v>
      </c>
      <c r="AB15">
        <v>2255667</v>
      </c>
      <c r="AC15">
        <v>7740</v>
      </c>
      <c r="AD15">
        <v>11704</v>
      </c>
      <c r="AE15">
        <v>1815712.37</v>
      </c>
      <c r="AF15">
        <v>442881.43</v>
      </c>
      <c r="AJ15">
        <v>160000</v>
      </c>
      <c r="AL15" s="123">
        <f t="shared" si="6"/>
        <v>1296785.25</v>
      </c>
      <c r="AM15" s="129">
        <f t="shared" si="7"/>
        <v>52229.919999999998</v>
      </c>
      <c r="AN15" s="125">
        <f t="shared" si="8"/>
        <v>1244555.33</v>
      </c>
      <c r="AO15" s="130">
        <f t="shared" si="9"/>
        <v>5559816.5800000001</v>
      </c>
      <c r="AP15" s="131">
        <f t="shared" si="10"/>
        <v>4693704.8</v>
      </c>
      <c r="AQ15" s="125">
        <f t="shared" si="5"/>
        <v>866111.78000000026</v>
      </c>
    </row>
    <row r="16" spans="1:43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74364.570000000007</v>
      </c>
      <c r="G16">
        <v>84947</v>
      </c>
      <c r="H16">
        <v>596557.42000000004</v>
      </c>
      <c r="I16">
        <v>49046.69</v>
      </c>
      <c r="J16">
        <v>676109</v>
      </c>
      <c r="M16">
        <v>179267.36</v>
      </c>
      <c r="P16">
        <v>4806.45</v>
      </c>
      <c r="S16">
        <v>-3403477.13</v>
      </c>
      <c r="T16">
        <v>4613167.97</v>
      </c>
      <c r="W16">
        <v>2399806.67</v>
      </c>
      <c r="Y16">
        <v>158.69</v>
      </c>
      <c r="Z16">
        <v>1668364.8</v>
      </c>
      <c r="AA16">
        <v>100982.44</v>
      </c>
      <c r="AB16">
        <v>2443289.71</v>
      </c>
      <c r="AC16">
        <v>12240</v>
      </c>
      <c r="AD16">
        <v>23372.880000000001</v>
      </c>
      <c r="AE16">
        <v>1389517.05</v>
      </c>
      <c r="AF16">
        <v>133632.93</v>
      </c>
      <c r="AJ16">
        <v>80000</v>
      </c>
      <c r="AL16" s="123">
        <f t="shared" si="6"/>
        <v>755868.99</v>
      </c>
      <c r="AM16" s="129">
        <f t="shared" si="7"/>
        <v>184073.81</v>
      </c>
      <c r="AN16" s="125">
        <f t="shared" si="8"/>
        <v>571795.17999999993</v>
      </c>
      <c r="AO16" s="130">
        <f t="shared" si="9"/>
        <v>4169312.6</v>
      </c>
      <c r="AP16" s="131">
        <f t="shared" si="10"/>
        <v>4082052.57</v>
      </c>
      <c r="AQ16" s="125">
        <f t="shared" si="5"/>
        <v>87260.030000000261</v>
      </c>
    </row>
    <row r="17" spans="1:43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140623.1</v>
      </c>
      <c r="G17">
        <v>42161.5</v>
      </c>
      <c r="H17">
        <v>247088.43</v>
      </c>
      <c r="I17">
        <v>2549207.33</v>
      </c>
      <c r="J17">
        <v>136742.31</v>
      </c>
      <c r="L17">
        <v>7800</v>
      </c>
      <c r="M17">
        <v>45357.43</v>
      </c>
      <c r="O17">
        <v>0</v>
      </c>
      <c r="P17">
        <v>2556</v>
      </c>
      <c r="S17">
        <v>97634.35</v>
      </c>
      <c r="T17">
        <v>2841083.43</v>
      </c>
      <c r="W17">
        <v>1610881.7</v>
      </c>
      <c r="X17">
        <v>614332.56000000006</v>
      </c>
      <c r="Y17">
        <v>805.11</v>
      </c>
      <c r="Z17">
        <v>139294.79999999999</v>
      </c>
      <c r="AA17">
        <v>445550.83</v>
      </c>
      <c r="AB17">
        <v>760858.4</v>
      </c>
      <c r="AC17">
        <v>16554</v>
      </c>
      <c r="AE17">
        <v>1774910.82</v>
      </c>
      <c r="AF17">
        <v>131430.32</v>
      </c>
      <c r="AJ17">
        <v>5720</v>
      </c>
      <c r="AL17" s="123">
        <f t="shared" si="6"/>
        <v>429873.03</v>
      </c>
      <c r="AM17" s="129">
        <f t="shared" si="7"/>
        <v>55713.43</v>
      </c>
      <c r="AN17" s="125">
        <f t="shared" si="8"/>
        <v>374159.60000000003</v>
      </c>
      <c r="AO17" s="130">
        <f t="shared" si="9"/>
        <v>2810864.9999999995</v>
      </c>
      <c r="AP17" s="131">
        <f t="shared" si="10"/>
        <v>2689473.54</v>
      </c>
      <c r="AQ17" s="125">
        <f t="shared" si="5"/>
        <v>121391.4599999995</v>
      </c>
    </row>
    <row r="18" spans="1:43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407343.44</v>
      </c>
      <c r="G18">
        <v>12869.25</v>
      </c>
      <c r="H18">
        <v>53785.33</v>
      </c>
      <c r="I18">
        <v>3015045.09</v>
      </c>
      <c r="J18">
        <v>209923.86</v>
      </c>
      <c r="L18">
        <v>0</v>
      </c>
      <c r="M18">
        <v>27208.080000000002</v>
      </c>
      <c r="P18">
        <v>1163</v>
      </c>
      <c r="S18">
        <v>3222782.1</v>
      </c>
      <c r="T18">
        <v>675062.61</v>
      </c>
      <c r="W18">
        <v>1138387.33</v>
      </c>
      <c r="Y18">
        <v>535.66</v>
      </c>
      <c r="Z18">
        <v>1184905.26</v>
      </c>
      <c r="AA18">
        <v>187206.56</v>
      </c>
      <c r="AB18">
        <v>1478487.8</v>
      </c>
      <c r="AD18">
        <v>6440</v>
      </c>
      <c r="AE18">
        <v>952473.26</v>
      </c>
      <c r="AF18">
        <v>300882.57</v>
      </c>
      <c r="AL18" s="123">
        <f t="shared" si="6"/>
        <v>473998.02</v>
      </c>
      <c r="AM18" s="129">
        <f t="shared" si="7"/>
        <v>28371.08</v>
      </c>
      <c r="AN18" s="125">
        <f t="shared" si="8"/>
        <v>445626.94</v>
      </c>
      <c r="AO18" s="130">
        <f t="shared" si="9"/>
        <v>2511034.81</v>
      </c>
      <c r="AP18" s="131">
        <f t="shared" si="10"/>
        <v>2738283.63</v>
      </c>
      <c r="AQ18" s="125">
        <f t="shared" si="5"/>
        <v>-227248.81999999983</v>
      </c>
    </row>
    <row r="19" spans="1:43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720828.67</v>
      </c>
      <c r="G19">
        <v>157328.5</v>
      </c>
      <c r="H19">
        <v>66127.039999999994</v>
      </c>
      <c r="I19">
        <v>11</v>
      </c>
      <c r="J19">
        <v>566485.67000000004</v>
      </c>
      <c r="M19">
        <v>3158.3</v>
      </c>
      <c r="O19">
        <v>121900</v>
      </c>
      <c r="P19">
        <v>9432.75</v>
      </c>
      <c r="S19">
        <v>-1302027.6200000001</v>
      </c>
      <c r="T19">
        <v>1767990.24</v>
      </c>
      <c r="W19">
        <v>3365325.64</v>
      </c>
      <c r="Y19">
        <v>1107.92</v>
      </c>
      <c r="Z19">
        <v>1299999.1000000001</v>
      </c>
      <c r="AA19">
        <v>147224.01999999999</v>
      </c>
      <c r="AB19">
        <v>2010050.1</v>
      </c>
      <c r="AC19">
        <v>9466</v>
      </c>
      <c r="AD19">
        <v>8904</v>
      </c>
      <c r="AE19">
        <v>1543338.73</v>
      </c>
      <c r="AF19">
        <v>281570.64</v>
      </c>
      <c r="AJ19">
        <v>50000</v>
      </c>
      <c r="AL19" s="123">
        <f t="shared" si="6"/>
        <v>944284.21000000008</v>
      </c>
      <c r="AM19" s="129">
        <f t="shared" si="7"/>
        <v>134491.04999999999</v>
      </c>
      <c r="AN19" s="125">
        <f t="shared" si="8"/>
        <v>809793.16000000015</v>
      </c>
      <c r="AO19" s="130">
        <f t="shared" si="9"/>
        <v>4813656.68</v>
      </c>
      <c r="AP19" s="131">
        <f t="shared" si="10"/>
        <v>3903329.47</v>
      </c>
      <c r="AQ19" s="125">
        <f t="shared" si="5"/>
        <v>910327.2099999995</v>
      </c>
    </row>
    <row r="20" spans="1:43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339570.27</v>
      </c>
      <c r="G20">
        <v>96753.03</v>
      </c>
      <c r="H20">
        <v>60178.23</v>
      </c>
      <c r="I20">
        <v>3157235.06</v>
      </c>
      <c r="J20">
        <v>719759.07</v>
      </c>
      <c r="M20">
        <v>14342</v>
      </c>
      <c r="O20">
        <v>443800</v>
      </c>
      <c r="P20">
        <v>17963.93</v>
      </c>
      <c r="S20">
        <v>3150157.43</v>
      </c>
      <c r="T20">
        <v>938360.62</v>
      </c>
      <c r="W20">
        <v>2187931.5699999998</v>
      </c>
      <c r="X20">
        <v>80000</v>
      </c>
      <c r="Y20">
        <v>110.86</v>
      </c>
      <c r="Z20">
        <v>3330580</v>
      </c>
      <c r="AA20">
        <v>163930.14000000001</v>
      </c>
      <c r="AB20">
        <v>3970403</v>
      </c>
      <c r="AD20">
        <v>124327.76</v>
      </c>
      <c r="AE20">
        <v>1432303.1</v>
      </c>
      <c r="AF20">
        <v>426647.03</v>
      </c>
      <c r="AL20" s="123">
        <f t="shared" si="6"/>
        <v>496501.53</v>
      </c>
      <c r="AM20" s="129">
        <f t="shared" si="7"/>
        <v>476105.93</v>
      </c>
      <c r="AN20" s="125">
        <f t="shared" si="8"/>
        <v>20395.600000000035</v>
      </c>
      <c r="AO20" s="130">
        <f t="shared" si="9"/>
        <v>5762552.5699999994</v>
      </c>
      <c r="AP20" s="131">
        <f t="shared" si="10"/>
        <v>5953680.8899999997</v>
      </c>
      <c r="AQ20" s="125">
        <f t="shared" si="5"/>
        <v>-191128.3200000003</v>
      </c>
    </row>
    <row r="21" spans="1:43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116575.72</v>
      </c>
      <c r="G21">
        <v>15171</v>
      </c>
      <c r="H21">
        <v>47358.19</v>
      </c>
      <c r="I21">
        <v>227582.64</v>
      </c>
      <c r="J21">
        <v>293232.07</v>
      </c>
      <c r="L21">
        <v>1500</v>
      </c>
      <c r="M21">
        <v>9840</v>
      </c>
      <c r="P21">
        <v>1561.56</v>
      </c>
      <c r="S21">
        <v>-262363.62</v>
      </c>
      <c r="T21">
        <v>1277028.24</v>
      </c>
      <c r="W21">
        <v>1098247.31</v>
      </c>
      <c r="X21">
        <v>70580</v>
      </c>
      <c r="Y21">
        <v>170.62</v>
      </c>
      <c r="Z21">
        <v>1182463.6000000001</v>
      </c>
      <c r="AB21">
        <v>1869205.6</v>
      </c>
      <c r="AE21">
        <v>708999.54</v>
      </c>
      <c r="AF21">
        <v>100902.95</v>
      </c>
      <c r="AL21" s="123">
        <f t="shared" si="6"/>
        <v>179104.91</v>
      </c>
      <c r="AM21" s="129">
        <f t="shared" si="7"/>
        <v>12901.56</v>
      </c>
      <c r="AN21" s="125">
        <f t="shared" si="8"/>
        <v>166203.35</v>
      </c>
      <c r="AO21" s="130">
        <f t="shared" si="9"/>
        <v>2351461.5300000003</v>
      </c>
      <c r="AP21" s="131">
        <f t="shared" si="10"/>
        <v>2679108.0900000003</v>
      </c>
      <c r="AQ21" s="125">
        <f t="shared" si="5"/>
        <v>-327646.56000000006</v>
      </c>
    </row>
    <row r="22" spans="1:43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387605.51</v>
      </c>
      <c r="G22">
        <v>191164.66</v>
      </c>
      <c r="H22">
        <v>37233.43</v>
      </c>
      <c r="I22">
        <v>492694.54</v>
      </c>
      <c r="J22">
        <v>435340.31</v>
      </c>
      <c r="M22">
        <v>100423.2</v>
      </c>
      <c r="P22">
        <v>3781.03</v>
      </c>
      <c r="S22">
        <v>236276.86</v>
      </c>
      <c r="T22">
        <v>1741975.93</v>
      </c>
      <c r="W22">
        <v>1704937.58</v>
      </c>
      <c r="Y22">
        <v>379.29</v>
      </c>
      <c r="Z22">
        <v>1847352.1</v>
      </c>
      <c r="AA22">
        <v>322733.09000000003</v>
      </c>
      <c r="AB22">
        <v>2114485.1</v>
      </c>
      <c r="AC22">
        <v>23732</v>
      </c>
      <c r="AE22">
        <v>1869415.09</v>
      </c>
      <c r="AF22">
        <v>406188.44</v>
      </c>
      <c r="AL22" s="123">
        <f t="shared" si="6"/>
        <v>616003.60000000009</v>
      </c>
      <c r="AM22" s="129">
        <f t="shared" si="7"/>
        <v>104204.23</v>
      </c>
      <c r="AN22" s="125">
        <f t="shared" si="8"/>
        <v>511799.37000000011</v>
      </c>
      <c r="AO22" s="130">
        <f t="shared" si="9"/>
        <v>3875402.06</v>
      </c>
      <c r="AP22" s="131">
        <f t="shared" si="10"/>
        <v>4413820.6300000008</v>
      </c>
      <c r="AQ22" s="125">
        <f t="shared" si="5"/>
        <v>-538418.57000000076</v>
      </c>
    </row>
    <row r="23" spans="1:43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671019.57999999996</v>
      </c>
      <c r="G23">
        <v>20319.2</v>
      </c>
      <c r="H23">
        <v>218327.84</v>
      </c>
      <c r="I23">
        <v>984588.87</v>
      </c>
      <c r="J23">
        <v>76932.479999999996</v>
      </c>
      <c r="L23">
        <v>0</v>
      </c>
      <c r="M23">
        <v>23480</v>
      </c>
      <c r="P23">
        <v>2737.4</v>
      </c>
      <c r="S23">
        <v>-480597.81</v>
      </c>
      <c r="T23">
        <v>2083742</v>
      </c>
      <c r="W23">
        <v>2479264.16</v>
      </c>
      <c r="X23">
        <v>79500</v>
      </c>
      <c r="Y23">
        <v>1257.78</v>
      </c>
      <c r="Z23">
        <v>756132.5</v>
      </c>
      <c r="AB23">
        <v>1351561.8</v>
      </c>
      <c r="AD23">
        <v>15674</v>
      </c>
      <c r="AE23">
        <v>1541784.75</v>
      </c>
      <c r="AF23">
        <v>65257.55</v>
      </c>
      <c r="AJ23">
        <v>49.96</v>
      </c>
      <c r="AL23" s="123">
        <f t="shared" si="6"/>
        <v>909666.61999999988</v>
      </c>
      <c r="AM23" s="129">
        <f t="shared" si="7"/>
        <v>26217.4</v>
      </c>
      <c r="AN23" s="125">
        <f t="shared" si="8"/>
        <v>883449.21999999986</v>
      </c>
      <c r="AO23" s="130">
        <f t="shared" si="9"/>
        <v>3316154.44</v>
      </c>
      <c r="AP23" s="131">
        <f t="shared" si="10"/>
        <v>2974328.0599999996</v>
      </c>
      <c r="AQ23" s="125">
        <f t="shared" si="5"/>
        <v>341826.38000000035</v>
      </c>
    </row>
    <row r="24" spans="1:43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414284.69</v>
      </c>
      <c r="G24">
        <v>0</v>
      </c>
      <c r="H24">
        <v>26359.73</v>
      </c>
      <c r="I24">
        <v>219748.76</v>
      </c>
      <c r="J24">
        <v>1009312.82</v>
      </c>
      <c r="L24">
        <v>-80146</v>
      </c>
      <c r="M24">
        <v>1644</v>
      </c>
      <c r="P24">
        <v>0</v>
      </c>
      <c r="S24">
        <v>-2496482.46</v>
      </c>
      <c r="T24">
        <v>4018811.16</v>
      </c>
      <c r="W24">
        <v>2975651.46</v>
      </c>
      <c r="Y24">
        <v>1660.85</v>
      </c>
      <c r="Z24">
        <v>2660614</v>
      </c>
      <c r="AA24">
        <v>16500</v>
      </c>
      <c r="AB24">
        <v>3315485</v>
      </c>
      <c r="AD24">
        <v>720</v>
      </c>
      <c r="AE24">
        <v>2112342.0099999998</v>
      </c>
      <c r="AL24" s="123">
        <f t="shared" si="6"/>
        <v>440644.42</v>
      </c>
      <c r="AM24" s="129">
        <f t="shared" si="7"/>
        <v>-78502</v>
      </c>
      <c r="AN24" s="125">
        <f t="shared" si="8"/>
        <v>519146.42</v>
      </c>
      <c r="AO24" s="130">
        <f t="shared" si="9"/>
        <v>5654426.3100000005</v>
      </c>
      <c r="AP24" s="131">
        <f t="shared" si="10"/>
        <v>5428547.0099999998</v>
      </c>
      <c r="AQ24" s="125">
        <f t="shared" si="5"/>
        <v>225879.30000000075</v>
      </c>
    </row>
    <row r="25" spans="1:43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171368.21</v>
      </c>
      <c r="G25">
        <v>28665.19</v>
      </c>
      <c r="H25">
        <v>49495.5</v>
      </c>
      <c r="I25">
        <v>529652.18000000005</v>
      </c>
      <c r="J25">
        <v>264838.5</v>
      </c>
      <c r="P25">
        <v>18739.419999999998</v>
      </c>
      <c r="S25">
        <v>405058.8</v>
      </c>
      <c r="T25">
        <v>1812784.26</v>
      </c>
      <c r="W25">
        <v>1449619.26</v>
      </c>
      <c r="Y25">
        <v>1578.51</v>
      </c>
      <c r="Z25">
        <v>1220942.55</v>
      </c>
      <c r="AA25">
        <v>290581.84000000003</v>
      </c>
      <c r="AB25">
        <v>1351455.55</v>
      </c>
      <c r="AE25">
        <v>1792748.77</v>
      </c>
      <c r="AF25">
        <v>923621.89</v>
      </c>
      <c r="AJ25">
        <v>87458.85</v>
      </c>
      <c r="AL25" s="123">
        <f t="shared" si="6"/>
        <v>249528.9</v>
      </c>
      <c r="AM25" s="129">
        <f t="shared" si="7"/>
        <v>18739.419999999998</v>
      </c>
      <c r="AN25" s="125">
        <f t="shared" si="8"/>
        <v>230789.47999999998</v>
      </c>
      <c r="AO25" s="130">
        <f t="shared" si="9"/>
        <v>2962722.16</v>
      </c>
      <c r="AP25" s="131">
        <f t="shared" si="10"/>
        <v>4155285.0600000005</v>
      </c>
      <c r="AQ25" s="125">
        <f t="shared" si="5"/>
        <v>-1192562.9000000004</v>
      </c>
    </row>
    <row r="26" spans="1:43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276370.05</v>
      </c>
      <c r="G26">
        <v>51828.2</v>
      </c>
      <c r="H26">
        <v>54216</v>
      </c>
      <c r="I26">
        <v>1726117.28</v>
      </c>
      <c r="J26">
        <v>320023.63</v>
      </c>
      <c r="P26">
        <v>0</v>
      </c>
      <c r="S26">
        <v>-1396851.38</v>
      </c>
      <c r="T26">
        <v>3679856.46</v>
      </c>
      <c r="W26">
        <v>929662.28</v>
      </c>
      <c r="X26">
        <v>261050</v>
      </c>
      <c r="Y26">
        <v>1324.19</v>
      </c>
      <c r="Z26">
        <v>1167057.2</v>
      </c>
      <c r="AA26">
        <v>306530.64</v>
      </c>
      <c r="AB26">
        <v>1493050.2</v>
      </c>
      <c r="AE26">
        <v>887211.98</v>
      </c>
      <c r="AF26">
        <v>121144.61</v>
      </c>
      <c r="AJ26">
        <v>18667.439999999999</v>
      </c>
      <c r="AL26" s="123">
        <f t="shared" si="6"/>
        <v>382414.25</v>
      </c>
      <c r="AM26" s="129">
        <f t="shared" si="7"/>
        <v>0</v>
      </c>
      <c r="AN26" s="125">
        <f t="shared" si="8"/>
        <v>382414.25</v>
      </c>
      <c r="AO26" s="130">
        <f t="shared" si="9"/>
        <v>2665624.31</v>
      </c>
      <c r="AP26" s="131">
        <f t="shared" si="10"/>
        <v>2520074.2299999995</v>
      </c>
      <c r="AQ26" s="125">
        <f t="shared" si="5"/>
        <v>145550.08000000054</v>
      </c>
    </row>
    <row r="27" spans="1:43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432465.41</v>
      </c>
      <c r="G27">
        <v>20639</v>
      </c>
      <c r="H27">
        <v>114059.79</v>
      </c>
      <c r="I27">
        <v>569045.85</v>
      </c>
      <c r="J27">
        <v>1002426.97</v>
      </c>
      <c r="O27">
        <v>576487</v>
      </c>
      <c r="P27">
        <v>10018</v>
      </c>
      <c r="R27">
        <v>522090</v>
      </c>
      <c r="S27">
        <v>-2006930.83</v>
      </c>
      <c r="T27">
        <v>3263098.4</v>
      </c>
      <c r="W27">
        <v>1445418.25</v>
      </c>
      <c r="Y27">
        <v>416.09</v>
      </c>
      <c r="Z27">
        <v>1946780</v>
      </c>
      <c r="AA27">
        <v>352362.48</v>
      </c>
      <c r="AB27">
        <v>2594661</v>
      </c>
      <c r="AE27">
        <v>1178621.72</v>
      </c>
      <c r="AF27">
        <v>197819.65</v>
      </c>
      <c r="AL27" s="123">
        <f t="shared" si="6"/>
        <v>567164.19999999995</v>
      </c>
      <c r="AM27" s="129">
        <f t="shared" si="7"/>
        <v>586505</v>
      </c>
      <c r="AN27" s="125">
        <f t="shared" si="8"/>
        <v>-19340.800000000047</v>
      </c>
      <c r="AO27" s="130">
        <f t="shared" si="9"/>
        <v>3744976.82</v>
      </c>
      <c r="AP27" s="131">
        <f t="shared" si="10"/>
        <v>3971102.3699999996</v>
      </c>
      <c r="AQ27" s="125">
        <f t="shared" si="5"/>
        <v>-226125.54999999981</v>
      </c>
    </row>
    <row r="28" spans="1:43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375924.87</v>
      </c>
      <c r="G28">
        <v>11973.5</v>
      </c>
      <c r="H28">
        <v>39336.01</v>
      </c>
      <c r="I28">
        <v>1380089.59</v>
      </c>
      <c r="J28">
        <v>169525.27</v>
      </c>
      <c r="P28">
        <v>6706</v>
      </c>
      <c r="S28">
        <v>-1176593.47</v>
      </c>
      <c r="T28">
        <v>3122820.6</v>
      </c>
      <c r="W28">
        <v>1316922.68</v>
      </c>
      <c r="X28">
        <v>845802</v>
      </c>
      <c r="Y28">
        <v>435.29</v>
      </c>
      <c r="Z28">
        <v>1255172.1399999999</v>
      </c>
      <c r="AA28">
        <v>659840</v>
      </c>
      <c r="AB28">
        <v>2151580.9</v>
      </c>
      <c r="AC28">
        <v>1744</v>
      </c>
      <c r="AE28">
        <v>1564532.2</v>
      </c>
      <c r="AF28">
        <v>334124.90000000002</v>
      </c>
      <c r="AJ28">
        <v>2274</v>
      </c>
      <c r="AL28" s="123">
        <f t="shared" si="6"/>
        <v>427234.38</v>
      </c>
      <c r="AM28" s="129">
        <f t="shared" si="7"/>
        <v>6706</v>
      </c>
      <c r="AN28" s="125">
        <f t="shared" si="8"/>
        <v>420528.38</v>
      </c>
      <c r="AO28" s="130">
        <f t="shared" si="9"/>
        <v>4078172.1099999994</v>
      </c>
      <c r="AP28" s="131">
        <f t="shared" si="10"/>
        <v>4054255.9999999995</v>
      </c>
      <c r="AQ28" s="125">
        <f t="shared" si="5"/>
        <v>23916.10999999987</v>
      </c>
    </row>
    <row r="29" spans="1:43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270888.15000000002</v>
      </c>
      <c r="G29">
        <v>341359.16</v>
      </c>
      <c r="H29">
        <v>2875.21</v>
      </c>
      <c r="I29">
        <v>375199.84</v>
      </c>
      <c r="J29">
        <v>347538.58</v>
      </c>
      <c r="P29">
        <v>2599</v>
      </c>
      <c r="S29">
        <v>-1330011.25</v>
      </c>
      <c r="T29">
        <v>2219243.12</v>
      </c>
      <c r="U29">
        <v>741.25</v>
      </c>
      <c r="W29">
        <v>1478721.86</v>
      </c>
      <c r="X29">
        <v>380012</v>
      </c>
      <c r="Y29">
        <v>2374.4899999999998</v>
      </c>
      <c r="Z29">
        <v>1849803.1</v>
      </c>
      <c r="AA29">
        <v>322720.52</v>
      </c>
      <c r="AB29">
        <v>2482903.1</v>
      </c>
      <c r="AE29">
        <v>978606.02</v>
      </c>
      <c r="AF29">
        <v>125874.03</v>
      </c>
      <c r="AJ29">
        <v>960</v>
      </c>
      <c r="AL29" s="123">
        <f t="shared" si="6"/>
        <v>615122.52</v>
      </c>
      <c r="AM29" s="129">
        <f t="shared" si="7"/>
        <v>2599</v>
      </c>
      <c r="AN29" s="125">
        <f t="shared" si="8"/>
        <v>612523.52000000002</v>
      </c>
      <c r="AO29" s="130">
        <f t="shared" si="9"/>
        <v>4034373.22</v>
      </c>
      <c r="AP29" s="131">
        <f t="shared" si="10"/>
        <v>3588343.15</v>
      </c>
      <c r="AQ29" s="125">
        <f t="shared" si="5"/>
        <v>446030.0700000003</v>
      </c>
    </row>
    <row r="30" spans="1:43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812679.4</v>
      </c>
      <c r="G30">
        <v>23953.5</v>
      </c>
      <c r="H30">
        <v>20120.63</v>
      </c>
      <c r="I30">
        <v>238077.99</v>
      </c>
      <c r="J30">
        <v>543549.93999999994</v>
      </c>
      <c r="L30">
        <v>0</v>
      </c>
      <c r="P30">
        <v>2202.16</v>
      </c>
      <c r="S30">
        <v>63690.59</v>
      </c>
      <c r="T30">
        <v>1260515.6599999999</v>
      </c>
      <c r="W30">
        <v>1060936.17</v>
      </c>
      <c r="X30">
        <v>505122</v>
      </c>
      <c r="Y30">
        <v>3195.22</v>
      </c>
      <c r="Z30">
        <v>956450</v>
      </c>
      <c r="AA30">
        <v>161522.25</v>
      </c>
      <c r="AB30">
        <v>1343317</v>
      </c>
      <c r="AE30">
        <v>931695.51</v>
      </c>
      <c r="AF30">
        <v>100240.08</v>
      </c>
      <c r="AL30" s="123">
        <f t="shared" si="6"/>
        <v>856753.53</v>
      </c>
      <c r="AM30" s="129">
        <f t="shared" si="7"/>
        <v>2202.16</v>
      </c>
      <c r="AN30" s="125">
        <f t="shared" si="8"/>
        <v>854551.37</v>
      </c>
      <c r="AO30" s="130">
        <f t="shared" si="9"/>
        <v>2687225.6399999997</v>
      </c>
      <c r="AP30" s="131">
        <f t="shared" si="10"/>
        <v>2375252.59</v>
      </c>
      <c r="AQ30" s="125">
        <f t="shared" si="5"/>
        <v>311973.04999999981</v>
      </c>
    </row>
    <row r="31" spans="1:43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616011.65</v>
      </c>
      <c r="G31">
        <v>0</v>
      </c>
      <c r="H31">
        <v>3089.04</v>
      </c>
      <c r="I31">
        <v>980365.03</v>
      </c>
      <c r="J31">
        <v>950209.59</v>
      </c>
      <c r="P31">
        <v>1979</v>
      </c>
      <c r="S31">
        <v>-979202.08</v>
      </c>
      <c r="T31">
        <v>3095144.84</v>
      </c>
      <c r="W31">
        <v>1302085.3899999999</v>
      </c>
      <c r="X31">
        <v>761114</v>
      </c>
      <c r="Y31">
        <v>2403.54</v>
      </c>
      <c r="Z31">
        <v>438570</v>
      </c>
      <c r="AA31">
        <v>123630.97</v>
      </c>
      <c r="AB31">
        <v>889069</v>
      </c>
      <c r="AE31">
        <v>1081834.33</v>
      </c>
      <c r="AF31">
        <v>225133.02</v>
      </c>
      <c r="AI31">
        <v>14</v>
      </c>
      <c r="AL31" s="123">
        <f t="shared" si="6"/>
        <v>619100.69000000006</v>
      </c>
      <c r="AM31" s="129">
        <f t="shared" si="7"/>
        <v>1979</v>
      </c>
      <c r="AN31" s="125">
        <f t="shared" si="8"/>
        <v>617121.69000000006</v>
      </c>
      <c r="AO31" s="130">
        <f t="shared" si="9"/>
        <v>2627803.9</v>
      </c>
      <c r="AP31" s="131">
        <f t="shared" si="10"/>
        <v>2196050.35</v>
      </c>
      <c r="AQ31" s="125">
        <f t="shared" si="5"/>
        <v>431753.54999999981</v>
      </c>
    </row>
    <row r="32" spans="1:43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251499.1</v>
      </c>
      <c r="G32">
        <v>162930</v>
      </c>
      <c r="H32">
        <v>95297</v>
      </c>
      <c r="I32">
        <v>208689</v>
      </c>
      <c r="J32">
        <v>130002</v>
      </c>
      <c r="L32">
        <v>0</v>
      </c>
      <c r="M32">
        <v>329460</v>
      </c>
      <c r="P32">
        <v>2454</v>
      </c>
      <c r="S32">
        <v>-10919195.1</v>
      </c>
      <c r="T32">
        <v>11903501.289999999</v>
      </c>
      <c r="U32">
        <v>4000.13</v>
      </c>
      <c r="W32">
        <v>1961009.01</v>
      </c>
      <c r="Z32">
        <v>654147.1</v>
      </c>
      <c r="AA32">
        <v>218617</v>
      </c>
      <c r="AB32">
        <v>1097893.1000000001</v>
      </c>
      <c r="AE32">
        <v>2098226.23</v>
      </c>
      <c r="AF32">
        <v>109457</v>
      </c>
      <c r="AL32" s="123">
        <f t="shared" si="6"/>
        <v>509726.1</v>
      </c>
      <c r="AM32" s="129">
        <f t="shared" si="7"/>
        <v>331914</v>
      </c>
      <c r="AN32" s="125">
        <f t="shared" si="8"/>
        <v>177812.09999999998</v>
      </c>
      <c r="AO32" s="130">
        <f t="shared" si="9"/>
        <v>2837773.2399999998</v>
      </c>
      <c r="AP32" s="131">
        <f t="shared" si="10"/>
        <v>3305576.33</v>
      </c>
      <c r="AQ32" s="125">
        <f t="shared" si="5"/>
        <v>-467803.09000000032</v>
      </c>
    </row>
    <row r="33" spans="1:43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141473.63</v>
      </c>
      <c r="G33">
        <v>0</v>
      </c>
      <c r="H33">
        <v>19661.86</v>
      </c>
      <c r="I33">
        <v>2171495.11</v>
      </c>
      <c r="J33">
        <v>245695.08</v>
      </c>
      <c r="M33">
        <v>1960.01</v>
      </c>
      <c r="P33">
        <v>2971</v>
      </c>
      <c r="S33">
        <v>830349.43</v>
      </c>
      <c r="T33">
        <v>1736316.04</v>
      </c>
      <c r="W33">
        <v>1911999.95</v>
      </c>
      <c r="X33">
        <v>175375</v>
      </c>
      <c r="Y33">
        <v>955.63</v>
      </c>
      <c r="Z33">
        <v>206400</v>
      </c>
      <c r="AA33">
        <v>285000</v>
      </c>
      <c r="AB33">
        <v>740244</v>
      </c>
      <c r="AE33">
        <v>1533200.43</v>
      </c>
      <c r="AF33">
        <v>192216.95</v>
      </c>
      <c r="AJ33">
        <v>107340</v>
      </c>
      <c r="AL33" s="123">
        <f t="shared" si="6"/>
        <v>161135.49</v>
      </c>
      <c r="AM33" s="129">
        <f t="shared" si="7"/>
        <v>4931.01</v>
      </c>
      <c r="AN33" s="125">
        <f t="shared" si="8"/>
        <v>156204.47999999998</v>
      </c>
      <c r="AO33" s="130">
        <f t="shared" si="9"/>
        <v>2579730.58</v>
      </c>
      <c r="AP33" s="131">
        <f t="shared" si="10"/>
        <v>2573001.38</v>
      </c>
      <c r="AQ33" s="125">
        <f t="shared" si="5"/>
        <v>6729.2000000001863</v>
      </c>
    </row>
    <row r="34" spans="1:43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430963.82</v>
      </c>
      <c r="G34">
        <v>244266.69</v>
      </c>
      <c r="H34">
        <v>77523.240000000005</v>
      </c>
      <c r="I34">
        <v>644375.87</v>
      </c>
      <c r="J34">
        <v>389842.93</v>
      </c>
      <c r="O34">
        <v>85000</v>
      </c>
      <c r="P34">
        <v>2065</v>
      </c>
      <c r="S34">
        <v>757794.99</v>
      </c>
      <c r="T34">
        <v>1214621.52</v>
      </c>
      <c r="W34">
        <v>2273148.59</v>
      </c>
      <c r="Y34">
        <v>2603.58</v>
      </c>
      <c r="Z34">
        <v>1907515.8</v>
      </c>
      <c r="AA34">
        <v>224241.75</v>
      </c>
      <c r="AB34">
        <v>2615918.7999999998</v>
      </c>
      <c r="AE34">
        <v>1923097.79</v>
      </c>
      <c r="AF34">
        <v>91002.09</v>
      </c>
      <c r="AJ34">
        <v>50000</v>
      </c>
      <c r="AL34" s="123">
        <f t="shared" si="6"/>
        <v>752753.75</v>
      </c>
      <c r="AM34" s="129">
        <f t="shared" si="7"/>
        <v>87065</v>
      </c>
      <c r="AN34" s="125">
        <f t="shared" si="8"/>
        <v>665688.75</v>
      </c>
      <c r="AO34" s="130">
        <f t="shared" si="9"/>
        <v>4407509.72</v>
      </c>
      <c r="AP34" s="131">
        <f t="shared" si="10"/>
        <v>4680018.68</v>
      </c>
      <c r="AQ34" s="125">
        <f t="shared" si="5"/>
        <v>-272508.95999999996</v>
      </c>
    </row>
    <row r="35" spans="1:43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253936.56</v>
      </c>
      <c r="G35">
        <v>0</v>
      </c>
      <c r="H35">
        <v>2850.93</v>
      </c>
      <c r="I35">
        <v>90077.57</v>
      </c>
      <c r="J35">
        <v>-168059.21</v>
      </c>
      <c r="K35">
        <v>2</v>
      </c>
      <c r="P35">
        <v>2059</v>
      </c>
      <c r="S35">
        <v>-2314142.79</v>
      </c>
      <c r="T35">
        <v>2563303.2200000002</v>
      </c>
      <c r="W35">
        <v>1713142.3</v>
      </c>
      <c r="Y35">
        <v>282.79000000000002</v>
      </c>
      <c r="Z35">
        <v>1116130</v>
      </c>
      <c r="AB35">
        <v>1603827</v>
      </c>
      <c r="AE35">
        <v>1143163.1599999999</v>
      </c>
      <c r="AF35">
        <v>154976.51</v>
      </c>
      <c r="AL35" s="123">
        <f t="shared" si="6"/>
        <v>256787.49</v>
      </c>
      <c r="AM35" s="129">
        <f t="shared" si="7"/>
        <v>2059</v>
      </c>
      <c r="AN35" s="125">
        <f t="shared" si="8"/>
        <v>254728.49</v>
      </c>
      <c r="AO35" s="130">
        <f t="shared" si="9"/>
        <v>2829555.09</v>
      </c>
      <c r="AP35" s="131">
        <f t="shared" si="10"/>
        <v>2901966.67</v>
      </c>
      <c r="AQ35" s="125">
        <f t="shared" si="5"/>
        <v>-72411.580000000075</v>
      </c>
    </row>
    <row r="36" spans="1:43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278212.94</v>
      </c>
      <c r="G36">
        <v>120097</v>
      </c>
      <c r="H36">
        <v>3016.64</v>
      </c>
      <c r="I36">
        <v>145626.49</v>
      </c>
      <c r="J36">
        <v>287069.48</v>
      </c>
      <c r="L36">
        <v>0</v>
      </c>
      <c r="M36">
        <v>14069.96</v>
      </c>
      <c r="P36">
        <v>5711.41</v>
      </c>
      <c r="S36">
        <v>-2493993.02</v>
      </c>
      <c r="T36">
        <v>3551030.77</v>
      </c>
      <c r="W36">
        <v>1203023.1499999999</v>
      </c>
      <c r="X36">
        <v>389061</v>
      </c>
      <c r="Y36">
        <v>938.44</v>
      </c>
      <c r="Z36">
        <v>2209499</v>
      </c>
      <c r="AA36">
        <v>245748</v>
      </c>
      <c r="AB36">
        <v>3064209</v>
      </c>
      <c r="AC36">
        <v>38480</v>
      </c>
      <c r="AE36">
        <v>972098.07</v>
      </c>
      <c r="AF36">
        <v>156279.09</v>
      </c>
      <c r="AJ36">
        <v>60000</v>
      </c>
      <c r="AL36" s="123">
        <f t="shared" si="6"/>
        <v>401326.58</v>
      </c>
      <c r="AM36" s="129">
        <f t="shared" si="7"/>
        <v>19781.37</v>
      </c>
      <c r="AN36" s="125">
        <f t="shared" si="8"/>
        <v>381545.21</v>
      </c>
      <c r="AO36" s="130">
        <f t="shared" si="9"/>
        <v>4048269.59</v>
      </c>
      <c r="AP36" s="131">
        <f t="shared" si="10"/>
        <v>4291066.16</v>
      </c>
      <c r="AQ36" s="125">
        <f t="shared" si="5"/>
        <v>-242796.5700000003</v>
      </c>
    </row>
    <row r="37" spans="1:43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812286.41</v>
      </c>
      <c r="G37">
        <v>59133</v>
      </c>
      <c r="H37">
        <v>37104.9</v>
      </c>
      <c r="I37">
        <v>34506</v>
      </c>
      <c r="J37">
        <v>35</v>
      </c>
      <c r="L37">
        <v>0</v>
      </c>
      <c r="M37">
        <v>9840</v>
      </c>
      <c r="P37">
        <v>2795.74</v>
      </c>
      <c r="S37">
        <v>-1629139.03</v>
      </c>
      <c r="T37">
        <v>1997207.95</v>
      </c>
      <c r="W37">
        <v>1419762.57</v>
      </c>
      <c r="X37">
        <v>824117</v>
      </c>
      <c r="Y37">
        <v>462.68</v>
      </c>
      <c r="Z37">
        <v>909167.01</v>
      </c>
      <c r="AA37">
        <v>25000</v>
      </c>
      <c r="AB37">
        <v>1571792.01</v>
      </c>
      <c r="AC37">
        <v>18767</v>
      </c>
      <c r="AE37">
        <v>948593.24</v>
      </c>
      <c r="AF37">
        <v>76996.36</v>
      </c>
      <c r="AL37" s="123">
        <f t="shared" si="6"/>
        <v>908524.31</v>
      </c>
      <c r="AM37" s="129">
        <f t="shared" si="7"/>
        <v>12635.74</v>
      </c>
      <c r="AN37" s="125">
        <f t="shared" si="8"/>
        <v>895888.57000000007</v>
      </c>
      <c r="AO37" s="130">
        <f t="shared" si="9"/>
        <v>3178509.2600000007</v>
      </c>
      <c r="AP37" s="131">
        <f t="shared" si="10"/>
        <v>2616148.61</v>
      </c>
      <c r="AQ37" s="125">
        <f t="shared" si="5"/>
        <v>562360.65000000084</v>
      </c>
    </row>
    <row r="38" spans="1:43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145870.74</v>
      </c>
      <c r="G38">
        <v>12373.28</v>
      </c>
      <c r="H38">
        <v>17993.98</v>
      </c>
      <c r="I38">
        <v>280956.49</v>
      </c>
      <c r="J38">
        <v>84491.06</v>
      </c>
      <c r="L38">
        <v>0</v>
      </c>
      <c r="M38">
        <v>21588.9</v>
      </c>
      <c r="O38">
        <v>90360</v>
      </c>
      <c r="P38">
        <v>11283.7</v>
      </c>
      <c r="S38">
        <v>-2236348.2200000002</v>
      </c>
      <c r="T38">
        <v>2854572.07</v>
      </c>
      <c r="W38">
        <v>1334829.8700000001</v>
      </c>
      <c r="X38">
        <v>6228512</v>
      </c>
      <c r="Y38">
        <v>433.6</v>
      </c>
      <c r="Z38">
        <v>2115176.6</v>
      </c>
      <c r="AB38">
        <v>2679641.6</v>
      </c>
      <c r="AC38">
        <v>5155</v>
      </c>
      <c r="AE38">
        <v>7138885.1200000001</v>
      </c>
      <c r="AF38">
        <v>55041.25</v>
      </c>
      <c r="AL38" s="123">
        <f t="shared" si="6"/>
        <v>176238</v>
      </c>
      <c r="AM38" s="129">
        <f t="shared" si="7"/>
        <v>123232.59999999999</v>
      </c>
      <c r="AN38" s="125">
        <f t="shared" si="8"/>
        <v>53005.400000000009</v>
      </c>
      <c r="AO38" s="130">
        <f t="shared" si="9"/>
        <v>9678952.0700000003</v>
      </c>
      <c r="AP38" s="131">
        <f t="shared" si="10"/>
        <v>9878722.9700000007</v>
      </c>
      <c r="AQ38" s="125">
        <f t="shared" si="5"/>
        <v>-199770.90000000037</v>
      </c>
    </row>
    <row r="39" spans="1:43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19684.240000000002</v>
      </c>
      <c r="G39">
        <v>6002</v>
      </c>
      <c r="H39">
        <v>29497.55</v>
      </c>
      <c r="I39">
        <v>1027763.44</v>
      </c>
      <c r="J39">
        <v>212191.02</v>
      </c>
      <c r="L39">
        <v>0</v>
      </c>
      <c r="M39">
        <v>10471.299999999999</v>
      </c>
      <c r="P39">
        <v>2033.84</v>
      </c>
      <c r="S39">
        <v>206803.74</v>
      </c>
      <c r="T39">
        <v>1440362.48</v>
      </c>
      <c r="W39">
        <v>731697.42</v>
      </c>
      <c r="X39">
        <v>82668</v>
      </c>
      <c r="Y39">
        <v>145.74</v>
      </c>
      <c r="Z39">
        <v>1346587.5</v>
      </c>
      <c r="AA39">
        <v>76013.05</v>
      </c>
      <c r="AB39">
        <v>1761129.5</v>
      </c>
      <c r="AC39">
        <v>10536</v>
      </c>
      <c r="AE39">
        <v>574510.11</v>
      </c>
      <c r="AF39">
        <v>255469.21</v>
      </c>
      <c r="AL39" s="123">
        <f t="shared" si="6"/>
        <v>55183.79</v>
      </c>
      <c r="AM39" s="129">
        <f t="shared" si="7"/>
        <v>12505.14</v>
      </c>
      <c r="AN39" s="125">
        <f t="shared" si="8"/>
        <v>42678.65</v>
      </c>
      <c r="AO39" s="130">
        <f t="shared" si="9"/>
        <v>2237111.71</v>
      </c>
      <c r="AP39" s="131">
        <f t="shared" si="10"/>
        <v>2601644.8199999998</v>
      </c>
      <c r="AQ39" s="125">
        <f t="shared" si="5"/>
        <v>-364533.10999999987</v>
      </c>
    </row>
    <row r="40" spans="1:43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24408.15</v>
      </c>
      <c r="G40">
        <v>860</v>
      </c>
      <c r="H40">
        <v>20547.669999999998</v>
      </c>
      <c r="I40">
        <v>3089140.49</v>
      </c>
      <c r="J40">
        <v>78647.320000000007</v>
      </c>
      <c r="L40">
        <v>0</v>
      </c>
      <c r="M40">
        <v>13735</v>
      </c>
      <c r="P40">
        <v>23.36</v>
      </c>
      <c r="S40">
        <v>3208893.46</v>
      </c>
      <c r="T40">
        <v>455164.99</v>
      </c>
      <c r="W40">
        <v>782111.72</v>
      </c>
      <c r="X40">
        <v>60050</v>
      </c>
      <c r="Y40">
        <v>394.69</v>
      </c>
      <c r="Z40">
        <v>969893.58</v>
      </c>
      <c r="AA40">
        <v>26000</v>
      </c>
      <c r="AB40">
        <v>1466603.58</v>
      </c>
      <c r="AC40">
        <v>26971</v>
      </c>
      <c r="AE40">
        <v>525461.91</v>
      </c>
      <c r="AF40">
        <v>277522.93</v>
      </c>
      <c r="AJ40">
        <v>6103.75</v>
      </c>
      <c r="AL40" s="123">
        <f t="shared" si="6"/>
        <v>45815.82</v>
      </c>
      <c r="AM40" s="129">
        <f t="shared" si="7"/>
        <v>13758.36</v>
      </c>
      <c r="AN40" s="125">
        <f t="shared" si="8"/>
        <v>32057.46</v>
      </c>
      <c r="AO40" s="130">
        <f t="shared" si="9"/>
        <v>1838449.9899999998</v>
      </c>
      <c r="AP40" s="131">
        <f t="shared" si="10"/>
        <v>2302663.1700000004</v>
      </c>
      <c r="AQ40" s="125">
        <f t="shared" si="5"/>
        <v>-464213.18000000063</v>
      </c>
    </row>
    <row r="41" spans="1:43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312729.99</v>
      </c>
      <c r="G41">
        <v>7886.95</v>
      </c>
      <c r="H41">
        <v>15212.99</v>
      </c>
      <c r="I41">
        <v>117806.1</v>
      </c>
      <c r="J41">
        <v>90321.41</v>
      </c>
      <c r="L41">
        <v>3000</v>
      </c>
      <c r="M41">
        <v>8036.6</v>
      </c>
      <c r="P41">
        <v>1387.25</v>
      </c>
      <c r="S41">
        <v>-1513500.37</v>
      </c>
      <c r="T41">
        <v>1976836.89</v>
      </c>
      <c r="W41">
        <v>586032.91</v>
      </c>
      <c r="X41">
        <v>782230</v>
      </c>
      <c r="Y41">
        <v>484.54</v>
      </c>
      <c r="Z41">
        <v>354894.03</v>
      </c>
      <c r="AA41">
        <v>26000</v>
      </c>
      <c r="AB41">
        <v>670300.03</v>
      </c>
      <c r="AC41">
        <v>6000</v>
      </c>
      <c r="AE41">
        <v>928938.07</v>
      </c>
      <c r="AF41">
        <v>76203.78</v>
      </c>
      <c r="AJ41">
        <v>2.5299999999999998</v>
      </c>
      <c r="AL41" s="123">
        <f t="shared" si="6"/>
        <v>335829.93</v>
      </c>
      <c r="AM41" s="129">
        <f t="shared" si="7"/>
        <v>12423.85</v>
      </c>
      <c r="AN41" s="125">
        <f t="shared" si="8"/>
        <v>323406.08000000002</v>
      </c>
      <c r="AO41" s="130">
        <f t="shared" si="9"/>
        <v>1749641.4800000002</v>
      </c>
      <c r="AP41" s="131">
        <f t="shared" si="10"/>
        <v>1681444.4100000001</v>
      </c>
      <c r="AQ41" s="125">
        <f t="shared" si="5"/>
        <v>68197.070000000065</v>
      </c>
    </row>
    <row r="42" spans="1:43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270851.46999999997</v>
      </c>
      <c r="G42">
        <v>181519</v>
      </c>
      <c r="H42">
        <v>83871.83</v>
      </c>
      <c r="I42">
        <v>320396.03999999998</v>
      </c>
      <c r="J42">
        <v>59453.23</v>
      </c>
      <c r="L42">
        <v>0</v>
      </c>
      <c r="M42">
        <v>-6823.08</v>
      </c>
      <c r="P42">
        <v>3484.69</v>
      </c>
      <c r="S42">
        <v>-1003368.19</v>
      </c>
      <c r="T42">
        <v>1732965.71</v>
      </c>
      <c r="W42">
        <v>1232001.98</v>
      </c>
      <c r="X42">
        <v>1098241.3999999999</v>
      </c>
      <c r="Y42">
        <v>1214</v>
      </c>
      <c r="Z42">
        <v>1320662.57</v>
      </c>
      <c r="AA42">
        <v>20000</v>
      </c>
      <c r="AB42">
        <v>1862599.57</v>
      </c>
      <c r="AC42">
        <v>44921</v>
      </c>
      <c r="AE42">
        <v>1475135.39</v>
      </c>
      <c r="AF42">
        <v>99495.58</v>
      </c>
      <c r="AJ42">
        <v>135.97</v>
      </c>
      <c r="AL42" s="123">
        <f t="shared" si="6"/>
        <v>536242.29999999993</v>
      </c>
      <c r="AM42" s="129">
        <f t="shared" si="7"/>
        <v>-3338.39</v>
      </c>
      <c r="AN42" s="125">
        <f t="shared" si="8"/>
        <v>539580.68999999994</v>
      </c>
      <c r="AO42" s="130">
        <f t="shared" si="9"/>
        <v>3672119.95</v>
      </c>
      <c r="AP42" s="131">
        <f t="shared" si="10"/>
        <v>3482287.5100000002</v>
      </c>
      <c r="AQ42" s="125">
        <f t="shared" si="5"/>
        <v>189832.43999999994</v>
      </c>
    </row>
    <row r="43" spans="1:43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496100.39</v>
      </c>
      <c r="G43">
        <v>26724</v>
      </c>
      <c r="H43">
        <v>30737.35</v>
      </c>
      <c r="I43">
        <v>278344.39</v>
      </c>
      <c r="J43">
        <v>218</v>
      </c>
      <c r="L43">
        <v>0</v>
      </c>
      <c r="M43">
        <v>24028.720000000001</v>
      </c>
      <c r="O43">
        <v>469890</v>
      </c>
      <c r="P43">
        <v>1578.3</v>
      </c>
      <c r="S43">
        <v>-1642308.05</v>
      </c>
      <c r="T43">
        <v>2083523.09</v>
      </c>
      <c r="W43">
        <v>663651.23</v>
      </c>
      <c r="X43">
        <v>172225</v>
      </c>
      <c r="Y43">
        <v>254.85</v>
      </c>
      <c r="Z43">
        <v>1197540.28</v>
      </c>
      <c r="AA43">
        <v>50000</v>
      </c>
      <c r="AB43">
        <v>1552763.28</v>
      </c>
      <c r="AC43">
        <v>35210</v>
      </c>
      <c r="AE43">
        <v>561241.30000000005</v>
      </c>
      <c r="AF43">
        <v>39044.71</v>
      </c>
      <c r="AL43" s="123">
        <f t="shared" si="6"/>
        <v>553561.74</v>
      </c>
      <c r="AM43" s="129">
        <f t="shared" si="7"/>
        <v>495497.01999999996</v>
      </c>
      <c r="AN43" s="125">
        <f t="shared" si="8"/>
        <v>58064.72000000003</v>
      </c>
      <c r="AO43" s="130">
        <f t="shared" si="9"/>
        <v>2083671.3599999999</v>
      </c>
      <c r="AP43" s="131">
        <f t="shared" si="10"/>
        <v>2188259.29</v>
      </c>
      <c r="AQ43" s="125">
        <f t="shared" si="5"/>
        <v>-104587.93000000017</v>
      </c>
    </row>
    <row r="44" spans="1:43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1164799.44</v>
      </c>
      <c r="G44">
        <v>24572</v>
      </c>
      <c r="H44">
        <v>49983.27</v>
      </c>
      <c r="I44">
        <v>3862626.7</v>
      </c>
      <c r="J44">
        <v>196250.26</v>
      </c>
      <c r="L44">
        <v>2200</v>
      </c>
      <c r="M44">
        <v>13937.1</v>
      </c>
      <c r="P44">
        <v>3056.35</v>
      </c>
      <c r="Q44">
        <v>2426</v>
      </c>
      <c r="S44">
        <v>3947156.54</v>
      </c>
      <c r="T44">
        <v>664987.81999999995</v>
      </c>
      <c r="W44">
        <v>1197237.1499999999</v>
      </c>
      <c r="X44">
        <v>976706</v>
      </c>
      <c r="Y44">
        <v>464.63</v>
      </c>
      <c r="Z44">
        <v>765859.5</v>
      </c>
      <c r="AA44">
        <v>241062.2</v>
      </c>
      <c r="AB44">
        <v>1493820.5</v>
      </c>
      <c r="AC44">
        <v>11130</v>
      </c>
      <c r="AD44">
        <v>6654</v>
      </c>
      <c r="AE44">
        <v>562745.38</v>
      </c>
      <c r="AF44">
        <v>382511.74</v>
      </c>
      <c r="AJ44">
        <v>60000</v>
      </c>
      <c r="AL44" s="123">
        <f t="shared" si="6"/>
        <v>1239354.71</v>
      </c>
      <c r="AM44" s="129">
        <f t="shared" si="7"/>
        <v>21619.45</v>
      </c>
      <c r="AN44" s="125">
        <f t="shared" si="8"/>
        <v>1217735.26</v>
      </c>
      <c r="AO44" s="130">
        <f t="shared" si="9"/>
        <v>3181329.48</v>
      </c>
      <c r="AP44" s="131">
        <f t="shared" si="10"/>
        <v>2516861.62</v>
      </c>
      <c r="AQ44" s="125">
        <f t="shared" si="5"/>
        <v>664467.85999999987</v>
      </c>
    </row>
    <row r="45" spans="1:43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29828.44</v>
      </c>
      <c r="G45">
        <v>22805</v>
      </c>
      <c r="H45">
        <v>26411.040000000001</v>
      </c>
      <c r="I45">
        <v>441347.01</v>
      </c>
      <c r="J45">
        <v>7125.1</v>
      </c>
      <c r="L45">
        <v>2049</v>
      </c>
      <c r="M45">
        <v>20363.400000000001</v>
      </c>
      <c r="P45">
        <v>2822.69</v>
      </c>
      <c r="S45">
        <v>-818639.97</v>
      </c>
      <c r="T45">
        <v>1500565.11</v>
      </c>
      <c r="W45">
        <v>1024053.66</v>
      </c>
      <c r="X45">
        <v>88850</v>
      </c>
      <c r="Y45">
        <v>232.7</v>
      </c>
      <c r="Z45">
        <v>1139654.29</v>
      </c>
      <c r="AA45">
        <v>23000</v>
      </c>
      <c r="AB45">
        <v>1709381.29</v>
      </c>
      <c r="AC45">
        <v>11883</v>
      </c>
      <c r="AE45">
        <v>677390.63</v>
      </c>
      <c r="AF45">
        <v>56779.37</v>
      </c>
      <c r="AL45" s="123">
        <f t="shared" si="6"/>
        <v>79044.48000000001</v>
      </c>
      <c r="AM45" s="129">
        <f t="shared" si="7"/>
        <v>25235.09</v>
      </c>
      <c r="AN45" s="125">
        <f t="shared" si="8"/>
        <v>53809.390000000014</v>
      </c>
      <c r="AO45" s="130">
        <f t="shared" si="9"/>
        <v>2275790.6500000004</v>
      </c>
      <c r="AP45" s="131">
        <f t="shared" si="10"/>
        <v>2455434.29</v>
      </c>
      <c r="AQ45" s="125">
        <f t="shared" si="5"/>
        <v>-179643.63999999966</v>
      </c>
    </row>
    <row r="46" spans="1:43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49921.1</v>
      </c>
      <c r="G46">
        <v>7401</v>
      </c>
      <c r="H46">
        <v>65601.7</v>
      </c>
      <c r="I46">
        <v>4</v>
      </c>
      <c r="J46">
        <v>36</v>
      </c>
      <c r="L46">
        <v>0</v>
      </c>
      <c r="M46">
        <v>68609.95</v>
      </c>
      <c r="P46">
        <v>0</v>
      </c>
      <c r="S46">
        <v>-2109258.27</v>
      </c>
      <c r="T46">
        <v>2280594.58</v>
      </c>
      <c r="W46">
        <v>1050519.6599999999</v>
      </c>
      <c r="X46">
        <v>60000</v>
      </c>
      <c r="Y46">
        <v>140.44999999999999</v>
      </c>
      <c r="Z46">
        <v>1857463.1</v>
      </c>
      <c r="AA46">
        <v>77000</v>
      </c>
      <c r="AB46">
        <v>2555098.61</v>
      </c>
      <c r="AE46">
        <v>600395.81999999995</v>
      </c>
      <c r="AF46">
        <v>6611.24</v>
      </c>
      <c r="AL46" s="123">
        <f t="shared" si="6"/>
        <v>122923.79999999999</v>
      </c>
      <c r="AM46" s="129">
        <f t="shared" si="7"/>
        <v>68609.95</v>
      </c>
      <c r="AN46" s="125">
        <f t="shared" si="8"/>
        <v>54313.849999999991</v>
      </c>
      <c r="AO46" s="130">
        <f t="shared" si="9"/>
        <v>3045123.21</v>
      </c>
      <c r="AP46" s="131">
        <f t="shared" si="10"/>
        <v>3162105.67</v>
      </c>
      <c r="AQ46" s="125">
        <f t="shared" si="5"/>
        <v>-116982.45999999996</v>
      </c>
    </row>
    <row r="47" spans="1:43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230471.17</v>
      </c>
      <c r="G47">
        <v>189287.78</v>
      </c>
      <c r="H47">
        <v>202577.37</v>
      </c>
      <c r="I47">
        <v>5040159.6100000003</v>
      </c>
      <c r="J47">
        <v>431935.79</v>
      </c>
      <c r="L47">
        <v>0</v>
      </c>
      <c r="M47">
        <v>0</v>
      </c>
      <c r="O47">
        <v>198000</v>
      </c>
      <c r="P47">
        <v>3749.26</v>
      </c>
      <c r="S47">
        <v>5139436.96</v>
      </c>
      <c r="T47">
        <v>2114009</v>
      </c>
      <c r="W47">
        <v>1379586.43</v>
      </c>
      <c r="X47">
        <v>126650</v>
      </c>
      <c r="Y47">
        <v>757.93</v>
      </c>
      <c r="Z47">
        <v>562133.9</v>
      </c>
      <c r="AA47">
        <v>101500</v>
      </c>
      <c r="AB47">
        <v>924646.95</v>
      </c>
      <c r="AE47">
        <v>1304865.42</v>
      </c>
      <c r="AF47">
        <v>1301879.3899999999</v>
      </c>
      <c r="AL47" s="123">
        <f t="shared" si="6"/>
        <v>622336.32000000007</v>
      </c>
      <c r="AM47" s="129">
        <f t="shared" si="7"/>
        <v>201749.26</v>
      </c>
      <c r="AN47" s="125">
        <f t="shared" si="8"/>
        <v>420587.06000000006</v>
      </c>
      <c r="AO47" s="130">
        <f t="shared" si="9"/>
        <v>2170628.2599999998</v>
      </c>
      <c r="AP47" s="131">
        <f t="shared" si="10"/>
        <v>3531391.76</v>
      </c>
      <c r="AQ47" s="125">
        <f t="shared" si="5"/>
        <v>-1360763.5</v>
      </c>
    </row>
    <row r="48" spans="1:43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562465.27</v>
      </c>
      <c r="G48">
        <v>6720.17</v>
      </c>
      <c r="H48">
        <v>27551.040000000001</v>
      </c>
      <c r="I48">
        <v>1553480.27</v>
      </c>
      <c r="J48">
        <v>340294.46</v>
      </c>
      <c r="L48">
        <v>0</v>
      </c>
      <c r="M48">
        <v>108000</v>
      </c>
      <c r="P48">
        <v>20006.04</v>
      </c>
      <c r="S48">
        <v>808605.13</v>
      </c>
      <c r="T48">
        <v>1646714.98</v>
      </c>
      <c r="W48">
        <v>1674508.13</v>
      </c>
      <c r="X48">
        <v>590912</v>
      </c>
      <c r="Y48">
        <v>1449.54</v>
      </c>
      <c r="Z48">
        <v>1328920.46</v>
      </c>
      <c r="AA48">
        <v>106500</v>
      </c>
      <c r="AB48">
        <v>1984736.46</v>
      </c>
      <c r="AD48">
        <v>3983</v>
      </c>
      <c r="AE48">
        <v>1558790.14</v>
      </c>
      <c r="AF48">
        <v>247595.47</v>
      </c>
      <c r="AL48" s="123">
        <f t="shared" si="6"/>
        <v>596736.4800000001</v>
      </c>
      <c r="AM48" s="129">
        <f t="shared" si="7"/>
        <v>128006.04000000001</v>
      </c>
      <c r="AN48" s="125">
        <f t="shared" si="8"/>
        <v>468730.44000000006</v>
      </c>
      <c r="AO48" s="130">
        <f t="shared" si="9"/>
        <v>3702290.13</v>
      </c>
      <c r="AP48" s="131">
        <f t="shared" si="10"/>
        <v>3795105.07</v>
      </c>
      <c r="AQ48" s="125">
        <f t="shared" si="5"/>
        <v>-92814.939999999944</v>
      </c>
    </row>
    <row r="49" spans="1:43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641393.43000000005</v>
      </c>
      <c r="G49">
        <v>0</v>
      </c>
      <c r="H49">
        <v>312358.89</v>
      </c>
      <c r="I49">
        <v>861715.73</v>
      </c>
      <c r="J49">
        <v>277307.07</v>
      </c>
      <c r="L49">
        <v>0</v>
      </c>
      <c r="M49">
        <v>0</v>
      </c>
      <c r="O49">
        <v>139094</v>
      </c>
      <c r="P49">
        <v>2060.39</v>
      </c>
      <c r="S49">
        <v>-417261.13</v>
      </c>
      <c r="T49">
        <v>2273364.33</v>
      </c>
      <c r="W49">
        <v>757493.38</v>
      </c>
      <c r="X49">
        <v>368702</v>
      </c>
      <c r="Y49">
        <v>1890.28</v>
      </c>
      <c r="Z49">
        <v>586299.6</v>
      </c>
      <c r="AA49">
        <v>413915</v>
      </c>
      <c r="AB49">
        <v>948463.6</v>
      </c>
      <c r="AC49">
        <v>6000</v>
      </c>
      <c r="AE49">
        <v>826515.42</v>
      </c>
      <c r="AF49">
        <v>251803.71</v>
      </c>
      <c r="AL49" s="123">
        <f t="shared" si="6"/>
        <v>953752.32000000007</v>
      </c>
      <c r="AM49" s="129">
        <f t="shared" si="7"/>
        <v>141154.39000000001</v>
      </c>
      <c r="AN49" s="125">
        <f t="shared" si="8"/>
        <v>812597.93</v>
      </c>
      <c r="AO49" s="130">
        <f t="shared" si="9"/>
        <v>2128300.2599999998</v>
      </c>
      <c r="AP49" s="131">
        <f t="shared" si="10"/>
        <v>2032782.73</v>
      </c>
      <c r="AQ49" s="125">
        <f t="shared" si="5"/>
        <v>95517.529999999795</v>
      </c>
    </row>
    <row r="50" spans="1:43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974949.32</v>
      </c>
      <c r="G50">
        <v>350023.72</v>
      </c>
      <c r="H50">
        <v>8500</v>
      </c>
      <c r="I50">
        <v>19693.900000000001</v>
      </c>
      <c r="J50">
        <v>721570.4</v>
      </c>
      <c r="L50">
        <v>0</v>
      </c>
      <c r="M50">
        <v>0</v>
      </c>
      <c r="P50">
        <v>8394.49</v>
      </c>
      <c r="S50">
        <v>-575698.23</v>
      </c>
      <c r="T50">
        <v>2191305.25</v>
      </c>
      <c r="W50">
        <v>2401753.36</v>
      </c>
      <c r="X50">
        <v>140000</v>
      </c>
      <c r="Y50">
        <v>3397.66</v>
      </c>
      <c r="Z50">
        <v>264550.59999999998</v>
      </c>
      <c r="AB50">
        <v>536482.68999999994</v>
      </c>
      <c r="AE50">
        <v>1730139.97</v>
      </c>
      <c r="AF50">
        <v>92347.13</v>
      </c>
      <c r="AH50">
        <v>-4</v>
      </c>
      <c r="AL50" s="123">
        <f t="shared" si="6"/>
        <v>1333473.04</v>
      </c>
      <c r="AM50" s="129">
        <f t="shared" si="7"/>
        <v>8394.49</v>
      </c>
      <c r="AN50" s="125">
        <f t="shared" si="8"/>
        <v>1325078.55</v>
      </c>
      <c r="AO50" s="130">
        <f t="shared" si="9"/>
        <v>2809701.62</v>
      </c>
      <c r="AP50" s="131">
        <f t="shared" si="10"/>
        <v>2358965.79</v>
      </c>
      <c r="AQ50" s="125">
        <f t="shared" si="5"/>
        <v>450735.83000000007</v>
      </c>
    </row>
    <row r="51" spans="1:43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2100528.5499999998</v>
      </c>
      <c r="G51">
        <v>440641.4</v>
      </c>
      <c r="H51">
        <v>169614.83</v>
      </c>
      <c r="I51">
        <v>935395.4</v>
      </c>
      <c r="J51">
        <v>1822945.96</v>
      </c>
      <c r="L51">
        <v>0</v>
      </c>
      <c r="M51">
        <v>0</v>
      </c>
      <c r="O51">
        <v>1326654</v>
      </c>
      <c r="P51">
        <v>57397.120000000003</v>
      </c>
      <c r="S51">
        <v>599798.48</v>
      </c>
      <c r="T51">
        <v>2281491.52</v>
      </c>
      <c r="W51">
        <v>3268290.61</v>
      </c>
      <c r="X51">
        <v>1149984</v>
      </c>
      <c r="Y51">
        <v>2164.3000000000002</v>
      </c>
      <c r="Z51">
        <v>3195444.76</v>
      </c>
      <c r="AB51">
        <v>3721334.76</v>
      </c>
      <c r="AC51">
        <v>134370</v>
      </c>
      <c r="AE51">
        <v>2203290.8199999998</v>
      </c>
      <c r="AF51">
        <v>238687.47</v>
      </c>
      <c r="AG51">
        <v>115000</v>
      </c>
      <c r="AH51">
        <v>-584.4</v>
      </c>
      <c r="AL51" s="123">
        <f t="shared" si="6"/>
        <v>2710784.78</v>
      </c>
      <c r="AM51" s="129">
        <f t="shared" si="7"/>
        <v>1384051.12</v>
      </c>
      <c r="AN51" s="125">
        <f t="shared" si="8"/>
        <v>1326733.6599999997</v>
      </c>
      <c r="AO51" s="130">
        <f t="shared" si="9"/>
        <v>7615883.669999999</v>
      </c>
      <c r="AP51" s="131">
        <f t="shared" si="10"/>
        <v>6412098.6499999994</v>
      </c>
      <c r="AQ51" s="125">
        <f t="shared" si="5"/>
        <v>1203785.0199999996</v>
      </c>
    </row>
    <row r="52" spans="1:43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852076.01</v>
      </c>
      <c r="G52">
        <v>174363.82</v>
      </c>
      <c r="H52">
        <v>168469.77</v>
      </c>
      <c r="I52">
        <v>42859.8</v>
      </c>
      <c r="J52">
        <v>1814655</v>
      </c>
      <c r="L52">
        <v>0</v>
      </c>
      <c r="M52">
        <v>0</v>
      </c>
      <c r="P52">
        <v>8847.7999999999993</v>
      </c>
      <c r="S52">
        <v>-540021.31999999995</v>
      </c>
      <c r="T52">
        <v>2647377.69</v>
      </c>
      <c r="W52">
        <v>2213842.14</v>
      </c>
      <c r="X52">
        <v>587052</v>
      </c>
      <c r="Y52">
        <v>1534.21</v>
      </c>
      <c r="Z52">
        <v>1765093</v>
      </c>
      <c r="AB52">
        <v>2076823</v>
      </c>
      <c r="AC52">
        <v>1870</v>
      </c>
      <c r="AE52">
        <v>1423425.53</v>
      </c>
      <c r="AF52">
        <v>124326.13</v>
      </c>
      <c r="AG52">
        <v>5000</v>
      </c>
      <c r="AH52">
        <v>-143.54</v>
      </c>
      <c r="AL52" s="123">
        <f t="shared" si="6"/>
        <v>1194909.6000000001</v>
      </c>
      <c r="AM52" s="129">
        <f t="shared" si="7"/>
        <v>8847.7999999999993</v>
      </c>
      <c r="AN52" s="125">
        <f t="shared" si="8"/>
        <v>1186061.8</v>
      </c>
      <c r="AO52" s="130">
        <f t="shared" si="9"/>
        <v>4567521.3499999996</v>
      </c>
      <c r="AP52" s="131">
        <f t="shared" si="10"/>
        <v>3631301.12</v>
      </c>
      <c r="AQ52" s="125">
        <f t="shared" si="5"/>
        <v>936220.22999999952</v>
      </c>
    </row>
    <row r="53" spans="1:43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2524758.58</v>
      </c>
      <c r="G53">
        <v>320354.90000000002</v>
      </c>
      <c r="H53">
        <v>326786.25</v>
      </c>
      <c r="I53">
        <v>14</v>
      </c>
      <c r="J53">
        <v>412975.71</v>
      </c>
      <c r="L53">
        <v>0</v>
      </c>
      <c r="M53">
        <v>0</v>
      </c>
      <c r="N53">
        <v>299520</v>
      </c>
      <c r="P53">
        <v>7957.55</v>
      </c>
      <c r="S53">
        <v>-3099605.45</v>
      </c>
      <c r="T53">
        <v>4706462.17</v>
      </c>
      <c r="V53">
        <v>3200</v>
      </c>
      <c r="W53">
        <v>4151535.55</v>
      </c>
      <c r="X53">
        <v>1450</v>
      </c>
      <c r="Y53">
        <v>4763.5600000000004</v>
      </c>
      <c r="Z53">
        <v>1564997.7</v>
      </c>
      <c r="AB53">
        <v>2175240.64</v>
      </c>
      <c r="AC53">
        <v>49944</v>
      </c>
      <c r="AE53">
        <v>1767638.93</v>
      </c>
      <c r="AF53">
        <v>54735.54</v>
      </c>
      <c r="AG53">
        <v>5000</v>
      </c>
      <c r="AH53">
        <v>-367.47</v>
      </c>
      <c r="AJ53">
        <v>3200</v>
      </c>
      <c r="AL53" s="123">
        <f t="shared" si="6"/>
        <v>3171899.73</v>
      </c>
      <c r="AM53" s="129">
        <f t="shared" si="7"/>
        <v>307477.55</v>
      </c>
      <c r="AN53" s="125">
        <f t="shared" si="8"/>
        <v>2864422.18</v>
      </c>
      <c r="AO53" s="130">
        <f t="shared" si="9"/>
        <v>5725946.8099999996</v>
      </c>
      <c r="AP53" s="131">
        <f t="shared" si="10"/>
        <v>4055391.64</v>
      </c>
      <c r="AQ53" s="125">
        <f t="shared" si="5"/>
        <v>1670555.1699999995</v>
      </c>
    </row>
    <row r="54" spans="1:43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309780.69</v>
      </c>
      <c r="G54">
        <v>157422.04</v>
      </c>
      <c r="H54">
        <v>39633.040000000001</v>
      </c>
      <c r="I54">
        <v>1619147.79</v>
      </c>
      <c r="J54">
        <v>977076.33</v>
      </c>
      <c r="K54"/>
      <c r="L54"/>
      <c r="M54">
        <v>18900</v>
      </c>
      <c r="N54"/>
      <c r="O54"/>
      <c r="P54">
        <v>3663.58</v>
      </c>
      <c r="Q54"/>
      <c r="R54"/>
      <c r="S54">
        <v>2881631.7</v>
      </c>
      <c r="T54">
        <v>954921</v>
      </c>
      <c r="U54">
        <v>1491.21</v>
      </c>
      <c r="V54"/>
      <c r="W54">
        <v>1844017.78</v>
      </c>
      <c r="X54">
        <v>385000</v>
      </c>
      <c r="Y54"/>
      <c r="Z54">
        <v>1059935.43</v>
      </c>
      <c r="AA54">
        <v>838468.22</v>
      </c>
      <c r="AB54">
        <v>1733883.43</v>
      </c>
      <c r="AC54">
        <v>18208</v>
      </c>
      <c r="AD54">
        <v>328</v>
      </c>
      <c r="AE54">
        <v>1843460.1</v>
      </c>
      <c r="AF54">
        <v>565789.5</v>
      </c>
      <c r="AG54"/>
      <c r="AH54"/>
      <c r="AI54"/>
      <c r="AJ54">
        <v>723300</v>
      </c>
      <c r="AK54"/>
      <c r="AL54" s="123">
        <f t="shared" si="6"/>
        <v>506835.76999999996</v>
      </c>
      <c r="AM54" s="129">
        <f t="shared" si="7"/>
        <v>22563.58</v>
      </c>
      <c r="AN54" s="125">
        <f t="shared" si="8"/>
        <v>484272.18999999994</v>
      </c>
      <c r="AO54" s="130">
        <f t="shared" si="9"/>
        <v>4128912.6399999997</v>
      </c>
      <c r="AP54" s="131">
        <f t="shared" si="10"/>
        <v>4884969.03</v>
      </c>
      <c r="AQ54" s="176">
        <f t="shared" si="5"/>
        <v>-756056.3900000006</v>
      </c>
    </row>
    <row r="55" spans="1:43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2590196.94</v>
      </c>
      <c r="G55">
        <v>168921</v>
      </c>
      <c r="H55">
        <v>46909.23</v>
      </c>
      <c r="I55">
        <v>1026634.02</v>
      </c>
      <c r="J55">
        <v>388429.52</v>
      </c>
      <c r="K55"/>
      <c r="L55"/>
      <c r="M55">
        <v>41089.61</v>
      </c>
      <c r="N55"/>
      <c r="O55"/>
      <c r="P55">
        <v>13827.1</v>
      </c>
      <c r="Q55"/>
      <c r="R55"/>
      <c r="S55">
        <v>595649.04</v>
      </c>
      <c r="T55">
        <v>2528782.23</v>
      </c>
      <c r="U55"/>
      <c r="V55"/>
      <c r="W55">
        <v>4521449.79</v>
      </c>
      <c r="X55">
        <v>545476</v>
      </c>
      <c r="Y55">
        <v>4513.29</v>
      </c>
      <c r="Z55">
        <v>1625594.72</v>
      </c>
      <c r="AA55">
        <v>560500</v>
      </c>
      <c r="AB55">
        <v>1940612.72</v>
      </c>
      <c r="AC55">
        <v>54274</v>
      </c>
      <c r="AD55"/>
      <c r="AE55">
        <v>3004210.5</v>
      </c>
      <c r="AF55">
        <v>251193.85</v>
      </c>
      <c r="AG55"/>
      <c r="AH55"/>
      <c r="AI55"/>
      <c r="AJ55">
        <v>965500</v>
      </c>
      <c r="AK55"/>
      <c r="AL55" s="123">
        <f t="shared" si="6"/>
        <v>2806027.17</v>
      </c>
      <c r="AM55" s="129">
        <f t="shared" si="7"/>
        <v>54916.71</v>
      </c>
      <c r="AN55" s="125">
        <f t="shared" si="8"/>
        <v>2751110.46</v>
      </c>
      <c r="AO55" s="130">
        <f t="shared" si="9"/>
        <v>7257533.7999999998</v>
      </c>
      <c r="AP55" s="131">
        <f t="shared" si="10"/>
        <v>6215791.0699999994</v>
      </c>
      <c r="AQ55" s="176">
        <f t="shared" si="5"/>
        <v>1041742.7300000004</v>
      </c>
    </row>
    <row r="56" spans="1:43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597877.78</v>
      </c>
      <c r="G56">
        <v>139365</v>
      </c>
      <c r="H56">
        <v>74159.5</v>
      </c>
      <c r="I56">
        <v>551424.82999999996</v>
      </c>
      <c r="J56">
        <v>157233.22</v>
      </c>
      <c r="K56"/>
      <c r="L56"/>
      <c r="M56">
        <v>54089.53</v>
      </c>
      <c r="N56"/>
      <c r="O56"/>
      <c r="P56">
        <v>6222</v>
      </c>
      <c r="Q56">
        <v>60</v>
      </c>
      <c r="R56"/>
      <c r="S56">
        <v>-1155268.32</v>
      </c>
      <c r="T56">
        <v>2500517.0699999998</v>
      </c>
      <c r="U56"/>
      <c r="V56"/>
      <c r="W56">
        <v>1709235.31</v>
      </c>
      <c r="X56">
        <v>182500</v>
      </c>
      <c r="Y56">
        <v>1225.25</v>
      </c>
      <c r="Z56">
        <v>1947338.47</v>
      </c>
      <c r="AA56">
        <v>12000</v>
      </c>
      <c r="AB56">
        <v>2109916.4700000002</v>
      </c>
      <c r="AC56">
        <v>16760</v>
      </c>
      <c r="AD56">
        <v>1360</v>
      </c>
      <c r="AE56">
        <v>1434068.33</v>
      </c>
      <c r="AF56">
        <v>175754.18</v>
      </c>
      <c r="AG56"/>
      <c r="AH56"/>
      <c r="AI56"/>
      <c r="AJ56"/>
      <c r="AK56"/>
      <c r="AL56" s="123">
        <f t="shared" si="6"/>
        <v>811402.28</v>
      </c>
      <c r="AM56" s="129">
        <f t="shared" si="7"/>
        <v>60371.53</v>
      </c>
      <c r="AN56" s="125">
        <f t="shared" si="8"/>
        <v>751030.75</v>
      </c>
      <c r="AO56" s="130">
        <f t="shared" si="9"/>
        <v>3852299.0300000003</v>
      </c>
      <c r="AP56" s="131">
        <f t="shared" si="10"/>
        <v>3737858.9800000004</v>
      </c>
      <c r="AQ56" s="176">
        <f t="shared" si="5"/>
        <v>114440.04999999981</v>
      </c>
    </row>
    <row r="57" spans="1:43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401667.7</v>
      </c>
      <c r="G57">
        <v>22539</v>
      </c>
      <c r="H57">
        <v>106074.78</v>
      </c>
      <c r="I57">
        <v>263806.19</v>
      </c>
      <c r="J57">
        <v>218142.11</v>
      </c>
      <c r="K57"/>
      <c r="L57"/>
      <c r="M57">
        <v>45122</v>
      </c>
      <c r="N57"/>
      <c r="O57"/>
      <c r="P57">
        <v>2231</v>
      </c>
      <c r="Q57"/>
      <c r="R57"/>
      <c r="S57">
        <v>-631955</v>
      </c>
      <c r="T57">
        <v>1946573.94</v>
      </c>
      <c r="U57"/>
      <c r="V57"/>
      <c r="W57">
        <v>2196582.06</v>
      </c>
      <c r="X57">
        <v>208840</v>
      </c>
      <c r="Y57">
        <v>1353.37</v>
      </c>
      <c r="Z57">
        <v>1791825.2</v>
      </c>
      <c r="AA57">
        <v>146202.32999999999</v>
      </c>
      <c r="AB57">
        <v>2321478.2000000002</v>
      </c>
      <c r="AC57">
        <v>16648</v>
      </c>
      <c r="AD57">
        <v>2016</v>
      </c>
      <c r="AE57">
        <v>2258111.33</v>
      </c>
      <c r="AF57">
        <v>84291.59</v>
      </c>
      <c r="AG57"/>
      <c r="AH57"/>
      <c r="AI57"/>
      <c r="AJ57">
        <v>12000</v>
      </c>
      <c r="AK57"/>
      <c r="AL57" s="123">
        <f t="shared" si="6"/>
        <v>530281.48</v>
      </c>
      <c r="AM57" s="129">
        <f t="shared" si="7"/>
        <v>47353</v>
      </c>
      <c r="AN57" s="125">
        <f t="shared" si="8"/>
        <v>482928.48</v>
      </c>
      <c r="AO57" s="130">
        <f t="shared" si="9"/>
        <v>4344802.96</v>
      </c>
      <c r="AP57" s="131">
        <f t="shared" si="10"/>
        <v>4694545.12</v>
      </c>
      <c r="AQ57" s="176">
        <f t="shared" si="5"/>
        <v>-349742.16000000015</v>
      </c>
    </row>
    <row r="58" spans="1:43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1031780.58</v>
      </c>
      <c r="G58">
        <v>51230</v>
      </c>
      <c r="H58">
        <v>20830.63</v>
      </c>
      <c r="I58">
        <v>531450.12</v>
      </c>
      <c r="J58">
        <v>195215.24</v>
      </c>
      <c r="K58"/>
      <c r="L58"/>
      <c r="M58">
        <v>29400</v>
      </c>
      <c r="N58"/>
      <c r="O58"/>
      <c r="P58">
        <v>581</v>
      </c>
      <c r="Q58"/>
      <c r="R58"/>
      <c r="S58">
        <v>564590.5</v>
      </c>
      <c r="T58">
        <v>980950.37</v>
      </c>
      <c r="U58"/>
      <c r="V58"/>
      <c r="W58">
        <v>1263192.1100000001</v>
      </c>
      <c r="X58">
        <v>607654</v>
      </c>
      <c r="Y58">
        <v>1078.25</v>
      </c>
      <c r="Z58">
        <v>1470878.5</v>
      </c>
      <c r="AA58">
        <v>390000</v>
      </c>
      <c r="AB58">
        <v>1608785.57</v>
      </c>
      <c r="AC58">
        <v>10160</v>
      </c>
      <c r="AD58"/>
      <c r="AE58">
        <v>1569019.72</v>
      </c>
      <c r="AF58">
        <v>289852.87</v>
      </c>
      <c r="AG58"/>
      <c r="AH58"/>
      <c r="AI58"/>
      <c r="AJ58"/>
      <c r="AK58"/>
      <c r="AL58" s="123">
        <f t="shared" si="6"/>
        <v>1103841.21</v>
      </c>
      <c r="AM58" s="129">
        <f t="shared" si="7"/>
        <v>29981</v>
      </c>
      <c r="AN58" s="125">
        <f t="shared" si="8"/>
        <v>1073860.21</v>
      </c>
      <c r="AO58" s="130">
        <f t="shared" si="9"/>
        <v>3732802.8600000003</v>
      </c>
      <c r="AP58" s="131">
        <f t="shared" si="10"/>
        <v>3477818.16</v>
      </c>
      <c r="AQ58" s="176">
        <f t="shared" si="5"/>
        <v>254984.70000000019</v>
      </c>
    </row>
    <row r="59" spans="1:43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134034.19</v>
      </c>
      <c r="G59">
        <v>8934</v>
      </c>
      <c r="H59">
        <v>19152.900000000001</v>
      </c>
      <c r="I59">
        <v>335327.3</v>
      </c>
      <c r="J59">
        <v>83674.73</v>
      </c>
      <c r="K59"/>
      <c r="L59"/>
      <c r="M59">
        <v>29886.87</v>
      </c>
      <c r="N59"/>
      <c r="O59"/>
      <c r="P59">
        <v>721</v>
      </c>
      <c r="Q59"/>
      <c r="R59"/>
      <c r="S59">
        <v>-1092472.58</v>
      </c>
      <c r="T59">
        <v>1692734</v>
      </c>
      <c r="U59"/>
      <c r="V59"/>
      <c r="W59">
        <v>957570.15</v>
      </c>
      <c r="X59">
        <v>227956</v>
      </c>
      <c r="Y59">
        <v>364.53</v>
      </c>
      <c r="Z59">
        <v>754824.7</v>
      </c>
      <c r="AA59">
        <v>50000</v>
      </c>
      <c r="AB59">
        <v>918402.7</v>
      </c>
      <c r="AC59">
        <v>848</v>
      </c>
      <c r="AD59"/>
      <c r="AE59">
        <v>925283.64</v>
      </c>
      <c r="AF59">
        <v>195927.21</v>
      </c>
      <c r="AG59"/>
      <c r="AH59"/>
      <c r="AI59"/>
      <c r="AJ59"/>
      <c r="AK59"/>
      <c r="AL59" s="123">
        <f t="shared" si="6"/>
        <v>162121.09</v>
      </c>
      <c r="AM59" s="129">
        <f t="shared" si="7"/>
        <v>30607.87</v>
      </c>
      <c r="AN59" s="125">
        <f t="shared" si="8"/>
        <v>131513.22</v>
      </c>
      <c r="AO59" s="130">
        <f t="shared" si="9"/>
        <v>1990715.38</v>
      </c>
      <c r="AP59" s="131">
        <f t="shared" si="10"/>
        <v>2040461.5499999998</v>
      </c>
      <c r="AQ59" s="176">
        <f t="shared" si="5"/>
        <v>-49746.169999999925</v>
      </c>
    </row>
    <row r="60" spans="1:43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181226.08</v>
      </c>
      <c r="G60">
        <v>9600</v>
      </c>
      <c r="H60">
        <v>24245.61</v>
      </c>
      <c r="I60">
        <v>213583.46</v>
      </c>
      <c r="J60">
        <v>300270.5</v>
      </c>
      <c r="K60"/>
      <c r="L60">
        <v>0</v>
      </c>
      <c r="M60">
        <v>22760</v>
      </c>
      <c r="N60"/>
      <c r="O60"/>
      <c r="P60">
        <v>0</v>
      </c>
      <c r="Q60"/>
      <c r="R60"/>
      <c r="S60">
        <v>-1444088.26</v>
      </c>
      <c r="T60">
        <v>2210713.7999999998</v>
      </c>
      <c r="U60"/>
      <c r="V60"/>
      <c r="W60">
        <v>1666031.12</v>
      </c>
      <c r="X60">
        <v>510400</v>
      </c>
      <c r="Y60">
        <v>1124.67</v>
      </c>
      <c r="Z60">
        <v>1096692.7</v>
      </c>
      <c r="AA60">
        <v>142192</v>
      </c>
      <c r="AB60">
        <v>1788577.7</v>
      </c>
      <c r="AC60">
        <v>1760</v>
      </c>
      <c r="AD60">
        <v>9736</v>
      </c>
      <c r="AE60">
        <v>1321953.18</v>
      </c>
      <c r="AF60">
        <v>295779.5</v>
      </c>
      <c r="AG60"/>
      <c r="AH60"/>
      <c r="AI60"/>
      <c r="AJ60">
        <v>59094</v>
      </c>
      <c r="AK60"/>
      <c r="AL60" s="123">
        <f t="shared" si="6"/>
        <v>215071.69</v>
      </c>
      <c r="AM60" s="129">
        <f t="shared" si="7"/>
        <v>22760</v>
      </c>
      <c r="AN60" s="125">
        <f t="shared" si="8"/>
        <v>192311.69</v>
      </c>
      <c r="AO60" s="130">
        <f t="shared" si="9"/>
        <v>3416440.49</v>
      </c>
      <c r="AP60" s="131">
        <f t="shared" si="10"/>
        <v>3476900.38</v>
      </c>
      <c r="AQ60" s="125">
        <f t="shared" si="5"/>
        <v>-60459.889999999665</v>
      </c>
    </row>
    <row r="61" spans="1:43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394974.97</v>
      </c>
      <c r="G61">
        <v>404503</v>
      </c>
      <c r="H61">
        <v>88229.83</v>
      </c>
      <c r="I61">
        <v>57723.17</v>
      </c>
      <c r="J61">
        <v>142453.91</v>
      </c>
      <c r="L61">
        <v>0</v>
      </c>
      <c r="M61">
        <v>17630</v>
      </c>
      <c r="P61">
        <v>33694.5</v>
      </c>
      <c r="S61">
        <v>-1140759.47</v>
      </c>
      <c r="T61">
        <v>1549075.07</v>
      </c>
      <c r="W61">
        <v>2561514.9</v>
      </c>
      <c r="X61">
        <v>326611</v>
      </c>
      <c r="Y61">
        <v>1166.8599999999999</v>
      </c>
      <c r="Z61">
        <v>2442115.5</v>
      </c>
      <c r="AA61">
        <v>124192</v>
      </c>
      <c r="AB61">
        <v>3002331.5</v>
      </c>
      <c r="AC61">
        <v>5100</v>
      </c>
      <c r="AD61">
        <v>17636</v>
      </c>
      <c r="AE61">
        <v>1638383.94</v>
      </c>
      <c r="AF61">
        <v>73628.039999999994</v>
      </c>
      <c r="AJ61">
        <v>90276</v>
      </c>
      <c r="AL61" s="123">
        <f t="shared" si="6"/>
        <v>887707.79999999993</v>
      </c>
      <c r="AM61" s="129">
        <f t="shared" si="7"/>
        <v>51324.5</v>
      </c>
      <c r="AN61" s="125">
        <f t="shared" si="8"/>
        <v>836383.29999999993</v>
      </c>
      <c r="AO61" s="130">
        <f t="shared" si="9"/>
        <v>5455600.2599999998</v>
      </c>
      <c r="AP61" s="131">
        <f t="shared" si="10"/>
        <v>4827355.4799999995</v>
      </c>
      <c r="AQ61" s="125">
        <f t="shared" si="5"/>
        <v>628244.78000000026</v>
      </c>
    </row>
    <row r="62" spans="1:43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363657.65</v>
      </c>
      <c r="G62">
        <v>67112</v>
      </c>
      <c r="H62">
        <v>44468.66</v>
      </c>
      <c r="I62">
        <v>1795325.67</v>
      </c>
      <c r="J62">
        <v>476953.99</v>
      </c>
      <c r="L62">
        <v>0</v>
      </c>
      <c r="M62">
        <v>66770</v>
      </c>
      <c r="P62">
        <v>28500</v>
      </c>
      <c r="S62">
        <v>-820324.22</v>
      </c>
      <c r="T62">
        <v>3406179.86</v>
      </c>
      <c r="W62">
        <v>3072766.04</v>
      </c>
      <c r="X62">
        <v>1190304</v>
      </c>
      <c r="Z62">
        <v>2106505.2999999998</v>
      </c>
      <c r="AA62">
        <v>124192</v>
      </c>
      <c r="AB62">
        <v>3021375.3</v>
      </c>
      <c r="AC62">
        <v>17192</v>
      </c>
      <c r="AE62">
        <v>2926291.35</v>
      </c>
      <c r="AF62">
        <v>339289.36</v>
      </c>
      <c r="AJ62">
        <v>123227</v>
      </c>
      <c r="AL62" s="123">
        <f t="shared" si="6"/>
        <v>475238.31000000006</v>
      </c>
      <c r="AM62" s="129">
        <f t="shared" si="7"/>
        <v>95270</v>
      </c>
      <c r="AN62" s="125">
        <f t="shared" si="8"/>
        <v>379968.31000000006</v>
      </c>
      <c r="AO62" s="130">
        <f t="shared" si="9"/>
        <v>6493767.3399999999</v>
      </c>
      <c r="AP62" s="131">
        <f t="shared" si="10"/>
        <v>6427375.0100000007</v>
      </c>
      <c r="AQ62" s="125">
        <f t="shared" si="5"/>
        <v>66392.329999999143</v>
      </c>
    </row>
    <row r="63" spans="1:43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406420.24</v>
      </c>
      <c r="G63">
        <v>21147</v>
      </c>
      <c r="H63">
        <v>26510.73</v>
      </c>
      <c r="I63">
        <v>1284806.1299999999</v>
      </c>
      <c r="J63">
        <v>172986.91</v>
      </c>
      <c r="L63">
        <v>16200</v>
      </c>
      <c r="M63">
        <v>105530</v>
      </c>
      <c r="P63">
        <v>11050</v>
      </c>
      <c r="S63">
        <v>-66696.039999999994</v>
      </c>
      <c r="T63">
        <v>1679166.57</v>
      </c>
      <c r="W63">
        <v>1493699.41</v>
      </c>
      <c r="X63">
        <v>220910</v>
      </c>
      <c r="Y63">
        <v>645.39</v>
      </c>
      <c r="Z63">
        <v>1454892.67</v>
      </c>
      <c r="AA63">
        <v>214792</v>
      </c>
      <c r="AB63">
        <v>1700288.67</v>
      </c>
      <c r="AC63">
        <v>51900</v>
      </c>
      <c r="AD63">
        <v>9236</v>
      </c>
      <c r="AE63">
        <v>1263339.71</v>
      </c>
      <c r="AF63">
        <v>173119.61</v>
      </c>
      <c r="AJ63">
        <v>20435</v>
      </c>
      <c r="AL63" s="123">
        <f t="shared" si="6"/>
        <v>454077.97</v>
      </c>
      <c r="AM63" s="129">
        <f t="shared" si="7"/>
        <v>132780</v>
      </c>
      <c r="AN63" s="125">
        <f t="shared" si="8"/>
        <v>321297.96999999997</v>
      </c>
      <c r="AO63" s="130">
        <f t="shared" si="9"/>
        <v>3384939.4699999997</v>
      </c>
      <c r="AP63" s="131">
        <f t="shared" si="10"/>
        <v>3218318.9899999998</v>
      </c>
      <c r="AQ63" s="125">
        <f t="shared" si="5"/>
        <v>166620.47999999998</v>
      </c>
    </row>
    <row r="64" spans="1:43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452789.24</v>
      </c>
      <c r="G64">
        <v>327636.51</v>
      </c>
      <c r="H64">
        <v>37516.449999999997</v>
      </c>
      <c r="I64">
        <v>706027.77</v>
      </c>
      <c r="J64">
        <v>96775.97</v>
      </c>
      <c r="L64">
        <v>0</v>
      </c>
      <c r="M64">
        <v>46240</v>
      </c>
      <c r="P64">
        <v>0</v>
      </c>
      <c r="S64">
        <v>-425729.15</v>
      </c>
      <c r="T64">
        <v>1290095.46</v>
      </c>
      <c r="W64">
        <v>1537091.8</v>
      </c>
      <c r="X64">
        <v>681661</v>
      </c>
      <c r="Y64">
        <v>722.63</v>
      </c>
      <c r="Z64">
        <v>2273775.1</v>
      </c>
      <c r="AA64">
        <v>289992</v>
      </c>
      <c r="AB64">
        <v>2513793.1</v>
      </c>
      <c r="AD64">
        <v>15724</v>
      </c>
      <c r="AE64">
        <v>1468378.18</v>
      </c>
      <c r="AF64">
        <v>75207.62</v>
      </c>
      <c r="AL64" s="123">
        <f t="shared" si="6"/>
        <v>817942.2</v>
      </c>
      <c r="AM64" s="129">
        <f t="shared" si="7"/>
        <v>46240</v>
      </c>
      <c r="AN64" s="125">
        <f t="shared" si="8"/>
        <v>771702.2</v>
      </c>
      <c r="AO64" s="130">
        <f t="shared" si="9"/>
        <v>4783242.5299999993</v>
      </c>
      <c r="AP64" s="131">
        <f t="shared" si="10"/>
        <v>4073102.9000000004</v>
      </c>
      <c r="AQ64" s="125">
        <f t="shared" si="5"/>
        <v>710139.62999999896</v>
      </c>
    </row>
    <row r="65" spans="1:43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569011.63</v>
      </c>
      <c r="G65">
        <v>87240</v>
      </c>
      <c r="H65">
        <v>29462.57</v>
      </c>
      <c r="I65">
        <v>558397.93999999994</v>
      </c>
      <c r="J65">
        <v>703864.5</v>
      </c>
      <c r="L65">
        <v>0</v>
      </c>
      <c r="M65">
        <v>67160</v>
      </c>
      <c r="P65">
        <v>23150</v>
      </c>
      <c r="S65">
        <v>-1186267.1299999999</v>
      </c>
      <c r="T65">
        <v>2056145.55</v>
      </c>
      <c r="W65">
        <v>1951357.2</v>
      </c>
      <c r="X65">
        <v>816556</v>
      </c>
      <c r="Y65">
        <v>573.41</v>
      </c>
      <c r="Z65">
        <v>2323578.2999999998</v>
      </c>
      <c r="AA65">
        <v>124192</v>
      </c>
      <c r="AB65">
        <v>2629127.2999999998</v>
      </c>
      <c r="AD65">
        <v>10338</v>
      </c>
      <c r="AE65">
        <v>1476725.88</v>
      </c>
      <c r="AF65">
        <v>71049.509999999995</v>
      </c>
      <c r="AJ65">
        <v>41228</v>
      </c>
      <c r="AL65" s="123">
        <f t="shared" si="6"/>
        <v>685714.2</v>
      </c>
      <c r="AM65" s="129">
        <f t="shared" si="7"/>
        <v>90310</v>
      </c>
      <c r="AN65" s="125">
        <f t="shared" si="8"/>
        <v>595404.19999999995</v>
      </c>
      <c r="AO65" s="130">
        <f t="shared" si="9"/>
        <v>5216256.91</v>
      </c>
      <c r="AP65" s="131">
        <f t="shared" si="10"/>
        <v>4228468.6899999995</v>
      </c>
      <c r="AQ65" s="125">
        <f t="shared" si="5"/>
        <v>987788.22000000067</v>
      </c>
    </row>
    <row r="66" spans="1:43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229436.86</v>
      </c>
      <c r="G66">
        <v>34827.5</v>
      </c>
      <c r="H66">
        <v>159027.48000000001</v>
      </c>
      <c r="I66">
        <v>303070.43</v>
      </c>
      <c r="J66">
        <v>771922.49</v>
      </c>
      <c r="L66">
        <v>21000</v>
      </c>
      <c r="M66">
        <v>46080.31</v>
      </c>
      <c r="O66">
        <v>48045</v>
      </c>
      <c r="P66">
        <v>49252.35</v>
      </c>
      <c r="S66">
        <v>-1102006.17</v>
      </c>
      <c r="T66">
        <v>2912713.08</v>
      </c>
      <c r="W66">
        <v>1929719.27</v>
      </c>
      <c r="X66">
        <v>800390</v>
      </c>
      <c r="Y66">
        <v>2819.19</v>
      </c>
      <c r="Z66">
        <v>2223770</v>
      </c>
      <c r="AA66">
        <v>97093.42</v>
      </c>
      <c r="AB66">
        <v>2555545</v>
      </c>
      <c r="AC66">
        <v>15108</v>
      </c>
      <c r="AD66">
        <v>6168</v>
      </c>
      <c r="AE66">
        <v>2675599.7599999998</v>
      </c>
      <c r="AF66">
        <v>208875.93</v>
      </c>
      <c r="AJ66">
        <v>69295</v>
      </c>
      <c r="AL66" s="123">
        <f t="shared" si="6"/>
        <v>423291.83999999997</v>
      </c>
      <c r="AM66" s="129">
        <f t="shared" si="7"/>
        <v>164377.66</v>
      </c>
      <c r="AN66" s="125">
        <f t="shared" si="8"/>
        <v>258914.17999999996</v>
      </c>
      <c r="AO66" s="130">
        <f t="shared" si="9"/>
        <v>5053791.88</v>
      </c>
      <c r="AP66" s="131">
        <f t="shared" si="10"/>
        <v>5530591.6899999995</v>
      </c>
      <c r="AQ66" s="125">
        <f t="shared" si="5"/>
        <v>-476799.80999999959</v>
      </c>
    </row>
    <row r="67" spans="1:43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898460.02</v>
      </c>
      <c r="G67">
        <v>111591</v>
      </c>
      <c r="H67">
        <v>34844.019999999997</v>
      </c>
      <c r="I67">
        <v>587914.09</v>
      </c>
      <c r="J67">
        <v>395263.05</v>
      </c>
      <c r="L67">
        <v>0</v>
      </c>
      <c r="M67">
        <v>41516.99</v>
      </c>
      <c r="P67">
        <v>856.53</v>
      </c>
      <c r="S67">
        <v>54052.27</v>
      </c>
      <c r="T67">
        <v>1364480.05</v>
      </c>
      <c r="U67">
        <v>1608.77</v>
      </c>
      <c r="W67">
        <v>1422981.05</v>
      </c>
      <c r="X67">
        <v>799034</v>
      </c>
      <c r="Z67">
        <v>2549950</v>
      </c>
      <c r="AA67">
        <v>298753.42</v>
      </c>
      <c r="AB67">
        <v>2942520</v>
      </c>
      <c r="AE67">
        <v>1206546.08</v>
      </c>
      <c r="AF67">
        <v>215337.82</v>
      </c>
      <c r="AG67">
        <v>56000</v>
      </c>
      <c r="AJ67">
        <v>84757</v>
      </c>
      <c r="AL67" s="123">
        <f t="shared" si="6"/>
        <v>1044895.04</v>
      </c>
      <c r="AM67" s="129">
        <f t="shared" si="7"/>
        <v>42373.52</v>
      </c>
      <c r="AN67" s="125">
        <f t="shared" si="8"/>
        <v>1002521.52</v>
      </c>
      <c r="AO67" s="130">
        <f t="shared" si="9"/>
        <v>5072327.24</v>
      </c>
      <c r="AP67" s="131">
        <f t="shared" si="10"/>
        <v>4505160.9000000004</v>
      </c>
      <c r="AQ67" s="125">
        <f t="shared" si="5"/>
        <v>567166.33999999985</v>
      </c>
    </row>
    <row r="68" spans="1:43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216594.14</v>
      </c>
      <c r="G68">
        <v>15781.03</v>
      </c>
      <c r="H68">
        <v>19043.669999999998</v>
      </c>
      <c r="I68">
        <v>1509318.25</v>
      </c>
      <c r="J68">
        <v>333741.36</v>
      </c>
      <c r="L68">
        <v>27446</v>
      </c>
      <c r="M68">
        <v>28484</v>
      </c>
      <c r="P68">
        <v>21153.18</v>
      </c>
      <c r="S68">
        <v>-254411.77</v>
      </c>
      <c r="T68">
        <v>2067672.51</v>
      </c>
      <c r="W68">
        <v>1192769.04</v>
      </c>
      <c r="X68">
        <v>335935</v>
      </c>
      <c r="Y68">
        <v>727.42</v>
      </c>
      <c r="Z68">
        <v>1538910</v>
      </c>
      <c r="AA68">
        <v>220183.54</v>
      </c>
      <c r="AB68">
        <v>1662453</v>
      </c>
      <c r="AE68">
        <v>1224346.22</v>
      </c>
      <c r="AF68">
        <v>145707.25</v>
      </c>
      <c r="AG68">
        <v>4140</v>
      </c>
      <c r="AJ68">
        <v>47744</v>
      </c>
      <c r="AL68" s="123">
        <f t="shared" si="6"/>
        <v>251418.84000000003</v>
      </c>
      <c r="AM68" s="129">
        <f t="shared" si="7"/>
        <v>77083.179999999993</v>
      </c>
      <c r="AN68" s="125">
        <f t="shared" si="8"/>
        <v>174335.66000000003</v>
      </c>
      <c r="AO68" s="130">
        <f t="shared" si="9"/>
        <v>3288525</v>
      </c>
      <c r="AP68" s="131">
        <f t="shared" si="10"/>
        <v>3084390.4699999997</v>
      </c>
      <c r="AQ68" s="125">
        <f t="shared" si="5"/>
        <v>204134.53000000026</v>
      </c>
    </row>
    <row r="69" spans="1:43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410030.42</v>
      </c>
      <c r="G69">
        <v>29108</v>
      </c>
      <c r="H69">
        <v>18803.18</v>
      </c>
      <c r="I69">
        <v>815534.2</v>
      </c>
      <c r="J69">
        <v>222679.63</v>
      </c>
      <c r="L69">
        <v>0</v>
      </c>
      <c r="M69">
        <v>36700.75</v>
      </c>
      <c r="P69">
        <v>10459</v>
      </c>
      <c r="S69">
        <v>-953832.12</v>
      </c>
      <c r="T69">
        <v>2226508.67</v>
      </c>
      <c r="U69">
        <v>1104.3499999999999</v>
      </c>
      <c r="W69">
        <v>2056196.96</v>
      </c>
      <c r="X69">
        <v>685434</v>
      </c>
      <c r="Z69">
        <v>2831730</v>
      </c>
      <c r="AA69">
        <v>136793.42000000001</v>
      </c>
      <c r="AB69">
        <v>3258785</v>
      </c>
      <c r="AC69">
        <v>7080</v>
      </c>
      <c r="AE69">
        <v>1996756.81</v>
      </c>
      <c r="AF69">
        <v>189498.79</v>
      </c>
      <c r="AG69">
        <v>6000</v>
      </c>
      <c r="AJ69">
        <v>76819</v>
      </c>
      <c r="AL69" s="123">
        <f t="shared" si="6"/>
        <v>457941.6</v>
      </c>
      <c r="AM69" s="129">
        <f t="shared" si="7"/>
        <v>47159.75</v>
      </c>
      <c r="AN69" s="125">
        <f t="shared" si="8"/>
        <v>410781.85</v>
      </c>
      <c r="AO69" s="130">
        <f t="shared" si="9"/>
        <v>5711258.7300000004</v>
      </c>
      <c r="AP69" s="131">
        <f t="shared" si="10"/>
        <v>5534939.6000000006</v>
      </c>
      <c r="AQ69" s="125">
        <f t="shared" si="5"/>
        <v>176319.12999999989</v>
      </c>
    </row>
    <row r="70" spans="1:43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345262.46</v>
      </c>
      <c r="G70">
        <v>34376</v>
      </c>
      <c r="H70">
        <v>18773.7</v>
      </c>
      <c r="I70">
        <v>478651.56</v>
      </c>
      <c r="J70">
        <v>193704.93</v>
      </c>
      <c r="L70">
        <v>0</v>
      </c>
      <c r="M70">
        <v>67207.179999999993</v>
      </c>
      <c r="P70">
        <v>13752.27</v>
      </c>
      <c r="S70">
        <v>-1296994.1499999999</v>
      </c>
      <c r="T70">
        <v>2114406.96</v>
      </c>
      <c r="U70">
        <v>980.8</v>
      </c>
      <c r="W70">
        <v>1765936.82</v>
      </c>
      <c r="X70">
        <v>1116633</v>
      </c>
      <c r="Z70">
        <v>2212620</v>
      </c>
      <c r="AA70">
        <v>74953.42</v>
      </c>
      <c r="AB70">
        <v>2510363</v>
      </c>
      <c r="AE70">
        <v>2266719.64</v>
      </c>
      <c r="AF70">
        <v>153261.01</v>
      </c>
      <c r="AG70">
        <v>6000</v>
      </c>
      <c r="AJ70">
        <v>62384</v>
      </c>
      <c r="AL70" s="123">
        <f t="shared" si="6"/>
        <v>398412.16000000003</v>
      </c>
      <c r="AM70" s="129">
        <f t="shared" si="7"/>
        <v>80959.45</v>
      </c>
      <c r="AN70" s="125">
        <f t="shared" si="8"/>
        <v>317452.71000000002</v>
      </c>
      <c r="AO70" s="130">
        <f t="shared" si="9"/>
        <v>5171124.04</v>
      </c>
      <c r="AP70" s="131">
        <f t="shared" si="10"/>
        <v>4998727.6500000004</v>
      </c>
      <c r="AQ70" s="125">
        <f>AO70-AP70</f>
        <v>172396.38999999966</v>
      </c>
    </row>
    <row r="71" spans="1:43" ht="24.6" x14ac:dyDescent="0.7">
      <c r="D71" s="82"/>
      <c r="AL71" s="123">
        <f t="shared" ref="AL71" ca="1" si="11">SUM(AL71:AL138)</f>
        <v>0</v>
      </c>
      <c r="AM71" s="129">
        <f>SUM(M71:Q71)</f>
        <v>0</v>
      </c>
      <c r="AN71" s="125">
        <f t="shared" ref="AN71" ca="1" si="12">AL71-AM71</f>
        <v>0</v>
      </c>
      <c r="AO71" s="130">
        <f>SUM(V71:AK71)</f>
        <v>0</v>
      </c>
      <c r="AP71" s="131" t="e">
        <f>SUM(#REF!)</f>
        <v>#REF!</v>
      </c>
      <c r="AQ71" s="125" t="e">
        <f>AO71-AP71</f>
        <v>#REF!</v>
      </c>
    </row>
    <row r="72" spans="1:43" x14ac:dyDescent="0.25">
      <c r="AM72" s="129"/>
      <c r="AO72" s="130"/>
      <c r="AP72" s="131"/>
    </row>
    <row r="73" spans="1:43" x14ac:dyDescent="0.25">
      <c r="AM73" s="129"/>
      <c r="AO73" s="130"/>
      <c r="AP73" s="131"/>
    </row>
    <row r="74" spans="1:43" x14ac:dyDescent="0.25">
      <c r="AM74" s="129"/>
      <c r="AO74" s="130"/>
      <c r="AP74" s="131"/>
    </row>
    <row r="75" spans="1:43" x14ac:dyDescent="0.25">
      <c r="AM75" s="129"/>
      <c r="AO75" s="130"/>
      <c r="AP75" s="131"/>
    </row>
    <row r="76" spans="1:43" x14ac:dyDescent="0.25">
      <c r="AM76" s="129"/>
      <c r="AO76" s="130"/>
      <c r="AP76" s="131"/>
    </row>
    <row r="77" spans="1:43" x14ac:dyDescent="0.25">
      <c r="AM77" s="129"/>
      <c r="AO77" s="130"/>
      <c r="AP77" s="131"/>
    </row>
    <row r="78" spans="1:43" x14ac:dyDescent="0.25">
      <c r="AM78" s="129"/>
      <c r="AO78" s="130"/>
      <c r="AP78" s="131"/>
    </row>
    <row r="79" spans="1:43" x14ac:dyDescent="0.25">
      <c r="AM79" s="129"/>
      <c r="AO79" s="130"/>
      <c r="AP79" s="131"/>
    </row>
    <row r="80" spans="1:43" x14ac:dyDescent="0.25">
      <c r="AM80" s="129"/>
      <c r="AO80" s="130"/>
      <c r="AP80" s="131"/>
    </row>
    <row r="81" spans="39:42" x14ac:dyDescent="0.25">
      <c r="AM81" s="129"/>
      <c r="AO81" s="130"/>
      <c r="AP81" s="131"/>
    </row>
    <row r="82" spans="39:42" x14ac:dyDescent="0.25">
      <c r="AM82" s="129"/>
      <c r="AO82" s="130"/>
      <c r="AP82" s="131"/>
    </row>
    <row r="83" spans="39:42" x14ac:dyDescent="0.25">
      <c r="AM83" s="129"/>
      <c r="AO83" s="130"/>
      <c r="AP83" s="131"/>
    </row>
    <row r="84" spans="39:42" x14ac:dyDescent="0.25">
      <c r="AM84" s="129"/>
      <c r="AO84" s="130"/>
      <c r="AP84" s="131"/>
    </row>
    <row r="85" spans="39:42" x14ac:dyDescent="0.25">
      <c r="AM85" s="129"/>
      <c r="AO85" s="130"/>
      <c r="AP85" s="131"/>
    </row>
    <row r="86" spans="39:42" x14ac:dyDescent="0.25">
      <c r="AM86" s="129"/>
      <c r="AO86" s="130"/>
      <c r="AP86" s="131"/>
    </row>
    <row r="87" spans="39:42" x14ac:dyDescent="0.25">
      <c r="AM87" s="129"/>
      <c r="AO87" s="130"/>
      <c r="AP87" s="131"/>
    </row>
    <row r="88" spans="39:42" x14ac:dyDescent="0.25">
      <c r="AM88" s="129"/>
      <c r="AO88" s="130"/>
      <c r="AP88" s="131"/>
    </row>
    <row r="89" spans="39:42" x14ac:dyDescent="0.25">
      <c r="AM89" s="129"/>
      <c r="AO89" s="130"/>
      <c r="AP89" s="131"/>
    </row>
    <row r="90" spans="39:42" x14ac:dyDescent="0.25">
      <c r="AM90" s="129"/>
      <c r="AO90" s="130"/>
      <c r="AP90" s="131"/>
    </row>
    <row r="91" spans="39:42" x14ac:dyDescent="0.25">
      <c r="AM91" s="129"/>
      <c r="AO91" s="130"/>
      <c r="AP91" s="131"/>
    </row>
    <row r="92" spans="39:42" x14ac:dyDescent="0.25">
      <c r="AM92" s="129"/>
      <c r="AO92" s="130"/>
      <c r="AP92" s="131"/>
    </row>
    <row r="93" spans="39:42" x14ac:dyDescent="0.25">
      <c r="AM93" s="129"/>
      <c r="AO93" s="130"/>
      <c r="AP93" s="131"/>
    </row>
    <row r="94" spans="39:42" x14ac:dyDescent="0.25">
      <c r="AM94" s="129"/>
      <c r="AO94" s="130"/>
      <c r="AP94" s="131"/>
    </row>
    <row r="95" spans="39:42" x14ac:dyDescent="0.25">
      <c r="AM95" s="129"/>
      <c r="AO95" s="130"/>
      <c r="AP95" s="131"/>
    </row>
    <row r="96" spans="39:42" x14ac:dyDescent="0.25">
      <c r="AM96" s="129"/>
      <c r="AO96" s="130"/>
      <c r="AP96" s="131"/>
    </row>
    <row r="97" spans="39:42" x14ac:dyDescent="0.25">
      <c r="AM97" s="129"/>
      <c r="AO97" s="130"/>
      <c r="AP97" s="131"/>
    </row>
    <row r="98" spans="39:42" x14ac:dyDescent="0.25">
      <c r="AM98" s="129"/>
      <c r="AO98" s="130"/>
      <c r="AP98" s="131"/>
    </row>
    <row r="99" spans="39:42" x14ac:dyDescent="0.25">
      <c r="AM99" s="129"/>
      <c r="AO99" s="130"/>
      <c r="AP99" s="131"/>
    </row>
    <row r="100" spans="39:42" x14ac:dyDescent="0.25">
      <c r="AM100" s="129"/>
      <c r="AO100" s="130"/>
      <c r="AP100" s="131"/>
    </row>
    <row r="101" spans="39:42" x14ac:dyDescent="0.25">
      <c r="AM101" s="129"/>
      <c r="AO101" s="130"/>
      <c r="AP101" s="131"/>
    </row>
    <row r="102" spans="39:42" x14ac:dyDescent="0.25">
      <c r="AM102" s="129"/>
      <c r="AO102" s="130"/>
      <c r="AP102" s="131"/>
    </row>
    <row r="103" spans="39:42" x14ac:dyDescent="0.25">
      <c r="AM103" s="129"/>
      <c r="AO103" s="130"/>
      <c r="AP103" s="131"/>
    </row>
    <row r="104" spans="39:42" x14ac:dyDescent="0.25">
      <c r="AM104" s="129"/>
      <c r="AO104" s="130"/>
      <c r="AP104" s="131"/>
    </row>
    <row r="105" spans="39:42" x14ac:dyDescent="0.25">
      <c r="AM105" s="129"/>
      <c r="AO105" s="130"/>
      <c r="AP105" s="131"/>
    </row>
    <row r="106" spans="39:42" x14ac:dyDescent="0.25">
      <c r="AM106" s="129"/>
      <c r="AO106" s="130"/>
      <c r="AP106" s="131"/>
    </row>
    <row r="107" spans="39:42" x14ac:dyDescent="0.25">
      <c r="AM107" s="129"/>
      <c r="AO107" s="130"/>
      <c r="AP107" s="131"/>
    </row>
    <row r="108" spans="39:42" x14ac:dyDescent="0.25">
      <c r="AM108" s="129"/>
      <c r="AO108" s="130"/>
      <c r="AP108" s="131"/>
    </row>
    <row r="109" spans="39:42" x14ac:dyDescent="0.25">
      <c r="AM109" s="129"/>
      <c r="AO109" s="130"/>
      <c r="AP109" s="131"/>
    </row>
    <row r="110" spans="39:42" x14ac:dyDescent="0.25">
      <c r="AM110" s="129"/>
      <c r="AO110" s="130"/>
      <c r="AP110" s="131"/>
    </row>
    <row r="111" spans="39:42" x14ac:dyDescent="0.25">
      <c r="AM111" s="129"/>
      <c r="AO111" s="130"/>
      <c r="AP111" s="131"/>
    </row>
    <row r="112" spans="39:42" x14ac:dyDescent="0.25">
      <c r="AM112" s="129"/>
      <c r="AO112" s="130"/>
      <c r="AP112" s="131"/>
    </row>
    <row r="113" spans="39:42" x14ac:dyDescent="0.25">
      <c r="AM113" s="129"/>
      <c r="AO113" s="130"/>
      <c r="AP113" s="131"/>
    </row>
    <row r="114" spans="39:42" x14ac:dyDescent="0.25">
      <c r="AM114" s="129"/>
      <c r="AO114" s="130"/>
      <c r="AP114" s="131"/>
    </row>
    <row r="115" spans="39:42" x14ac:dyDescent="0.25">
      <c r="AM115" s="129"/>
      <c r="AO115" s="130"/>
      <c r="AP115" s="131"/>
    </row>
    <row r="116" spans="39:42" x14ac:dyDescent="0.25">
      <c r="AM116" s="129"/>
      <c r="AO116" s="130"/>
      <c r="AP116" s="131"/>
    </row>
    <row r="117" spans="39:42" x14ac:dyDescent="0.25">
      <c r="AM117" s="129"/>
      <c r="AO117" s="130"/>
      <c r="AP117" s="131"/>
    </row>
    <row r="118" spans="39:42" x14ac:dyDescent="0.25">
      <c r="AM118" s="129"/>
      <c r="AO118" s="130"/>
      <c r="AP118" s="131"/>
    </row>
    <row r="119" spans="39:42" x14ac:dyDescent="0.25">
      <c r="AM119" s="129"/>
      <c r="AO119" s="130"/>
      <c r="AP119" s="131"/>
    </row>
    <row r="120" spans="39:42" x14ac:dyDescent="0.25">
      <c r="AM120" s="129"/>
      <c r="AO120" s="130"/>
      <c r="AP120" s="131"/>
    </row>
    <row r="121" spans="39:42" x14ac:dyDescent="0.25">
      <c r="AM121" s="129"/>
      <c r="AO121" s="130"/>
      <c r="AP121" s="131"/>
    </row>
    <row r="122" spans="39:42" x14ac:dyDescent="0.25">
      <c r="AM122" s="129"/>
      <c r="AO122" s="130"/>
      <c r="AP122" s="131"/>
    </row>
    <row r="123" spans="39:42" x14ac:dyDescent="0.25">
      <c r="AM123" s="129"/>
      <c r="AO123" s="130"/>
      <c r="AP123" s="131"/>
    </row>
    <row r="124" spans="39:42" x14ac:dyDescent="0.25">
      <c r="AM124" s="129"/>
      <c r="AO124" s="130"/>
      <c r="AP124" s="131"/>
    </row>
    <row r="125" spans="39:42" x14ac:dyDescent="0.25">
      <c r="AM125" s="129"/>
      <c r="AO125" s="130"/>
      <c r="AP125" s="131"/>
    </row>
    <row r="126" spans="39:42" x14ac:dyDescent="0.25">
      <c r="AM126" s="129"/>
      <c r="AO126" s="130"/>
      <c r="AP126" s="131"/>
    </row>
    <row r="127" spans="39:42" x14ac:dyDescent="0.25">
      <c r="AM127" s="129"/>
      <c r="AO127" s="130"/>
      <c r="AP127" s="131"/>
    </row>
    <row r="128" spans="39:42" x14ac:dyDescent="0.25">
      <c r="AM128" s="129"/>
      <c r="AO128" s="130"/>
      <c r="AP128" s="131"/>
    </row>
    <row r="129" spans="39:42" x14ac:dyDescent="0.25">
      <c r="AM129" s="129"/>
      <c r="AO129" s="130"/>
      <c r="AP129" s="131"/>
    </row>
    <row r="130" spans="39:42" x14ac:dyDescent="0.25">
      <c r="AM130" s="129"/>
      <c r="AO130" s="130"/>
      <c r="AP130" s="131"/>
    </row>
    <row r="131" spans="39:42" x14ac:dyDescent="0.25">
      <c r="AM131" s="129"/>
      <c r="AO131" s="130"/>
      <c r="AP131" s="131"/>
    </row>
    <row r="132" spans="39:42" x14ac:dyDescent="0.25">
      <c r="AM132" s="129"/>
      <c r="AO132" s="130"/>
      <c r="AP132" s="131"/>
    </row>
    <row r="133" spans="39:42" x14ac:dyDescent="0.25">
      <c r="AM133" s="129"/>
      <c r="AO133" s="130"/>
      <c r="AP133" s="131"/>
    </row>
    <row r="134" spans="39:42" x14ac:dyDescent="0.25">
      <c r="AM134" s="129"/>
      <c r="AO134" s="130"/>
      <c r="AP134" s="131"/>
    </row>
    <row r="135" spans="39:42" x14ac:dyDescent="0.25">
      <c r="AM135" s="129"/>
      <c r="AO135" s="130"/>
      <c r="AP135" s="131"/>
    </row>
    <row r="136" spans="39:42" x14ac:dyDescent="0.25">
      <c r="AM136" s="129"/>
      <c r="AO136" s="130"/>
      <c r="AP136" s="131"/>
    </row>
    <row r="137" spans="39:42" x14ac:dyDescent="0.25">
      <c r="AM137" s="129"/>
      <c r="AO137" s="130"/>
      <c r="AP137" s="131"/>
    </row>
    <row r="138" spans="39:42" x14ac:dyDescent="0.25">
      <c r="AM138" s="129"/>
      <c r="AO138" s="130"/>
      <c r="AP138" s="131"/>
    </row>
    <row r="139" spans="39:42" x14ac:dyDescent="0.25">
      <c r="AM139" s="129"/>
      <c r="AO139" s="130"/>
      <c r="AP139" s="131"/>
    </row>
    <row r="140" spans="39:42" x14ac:dyDescent="0.25">
      <c r="AM140" s="129"/>
      <c r="AO140" s="130"/>
      <c r="AP140" s="131"/>
    </row>
    <row r="141" spans="39:42" x14ac:dyDescent="0.25">
      <c r="AM141" s="129"/>
      <c r="AO141" s="130"/>
      <c r="AP141" s="131"/>
    </row>
    <row r="142" spans="39:42" x14ac:dyDescent="0.25">
      <c r="AM142" s="129"/>
      <c r="AO142" s="130"/>
      <c r="AP142" s="131"/>
    </row>
    <row r="143" spans="39:42" x14ac:dyDescent="0.25">
      <c r="AM143" s="129"/>
      <c r="AO143" s="130"/>
      <c r="AP143" s="131"/>
    </row>
    <row r="144" spans="39:42" x14ac:dyDescent="0.25">
      <c r="AM144" s="129"/>
      <c r="AO144" s="130"/>
      <c r="AP144" s="131"/>
    </row>
    <row r="145" spans="39:42" x14ac:dyDescent="0.25">
      <c r="AM145" s="129"/>
      <c r="AO145" s="130"/>
      <c r="AP145" s="131"/>
    </row>
    <row r="146" spans="39:42" x14ac:dyDescent="0.25">
      <c r="AM146" s="129"/>
      <c r="AO146" s="130"/>
      <c r="AP146" s="131"/>
    </row>
    <row r="147" spans="39:42" x14ac:dyDescent="0.25">
      <c r="AM147" s="129"/>
      <c r="AO147" s="130"/>
      <c r="AP147" s="131"/>
    </row>
    <row r="148" spans="39:42" x14ac:dyDescent="0.25">
      <c r="AM148" s="129"/>
      <c r="AO148" s="130"/>
      <c r="AP148" s="131"/>
    </row>
    <row r="149" spans="39:42" x14ac:dyDescent="0.25">
      <c r="AM149" s="129"/>
      <c r="AO149" s="130"/>
      <c r="AP149" s="131"/>
    </row>
    <row r="150" spans="39:42" x14ac:dyDescent="0.25">
      <c r="AM150" s="129"/>
      <c r="AO150" s="130"/>
      <c r="AP150" s="131"/>
    </row>
    <row r="151" spans="39:42" x14ac:dyDescent="0.25">
      <c r="AM151" s="129"/>
      <c r="AO151" s="130"/>
      <c r="AP151" s="131"/>
    </row>
  </sheetData>
  <autoFilter ref="A1:AQ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02D4-CCB3-43EE-AB5A-B384AC0E0A11}">
  <dimension ref="A1:AJ215"/>
  <sheetViews>
    <sheetView topLeftCell="T1" workbookViewId="0">
      <selection sqref="A1:AJ1048576"/>
    </sheetView>
  </sheetViews>
  <sheetFormatPr defaultRowHeight="13.8" x14ac:dyDescent="0.25"/>
  <cols>
    <col min="1" max="1" width="59.09765625" bestFit="1" customWidth="1"/>
  </cols>
  <sheetData>
    <row r="1" spans="1:36" x14ac:dyDescent="0.25">
      <c r="A1" t="s">
        <v>2056</v>
      </c>
      <c r="B1" t="s">
        <v>2057</v>
      </c>
      <c r="C1" t="s">
        <v>2058</v>
      </c>
      <c r="D1" t="s">
        <v>2059</v>
      </c>
      <c r="E1" t="s">
        <v>2128</v>
      </c>
      <c r="F1" t="s">
        <v>2129</v>
      </c>
      <c r="G1" t="s">
        <v>2060</v>
      </c>
      <c r="H1" t="s">
        <v>2061</v>
      </c>
      <c r="I1" t="s">
        <v>2062</v>
      </c>
      <c r="J1" t="s">
        <v>2130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2069</v>
      </c>
      <c r="Q1" t="s">
        <v>2131</v>
      </c>
      <c r="R1" t="s">
        <v>2070</v>
      </c>
      <c r="S1" t="s">
        <v>2071</v>
      </c>
      <c r="T1" t="s">
        <v>2073</v>
      </c>
      <c r="U1" t="s">
        <v>2074</v>
      </c>
      <c r="V1" t="s">
        <v>2075</v>
      </c>
      <c r="W1" t="s">
        <v>2076</v>
      </c>
      <c r="X1" t="s">
        <v>2132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2082</v>
      </c>
      <c r="AE1" t="s">
        <v>2083</v>
      </c>
      <c r="AF1" t="s">
        <v>2084</v>
      </c>
      <c r="AG1" t="s">
        <v>2085</v>
      </c>
      <c r="AH1" t="s">
        <v>2086</v>
      </c>
      <c r="AI1" t="s">
        <v>2087</v>
      </c>
      <c r="AJ1" t="s">
        <v>2088</v>
      </c>
    </row>
    <row r="2" spans="1:36" x14ac:dyDescent="0.25">
      <c r="A2" t="s">
        <v>2089</v>
      </c>
      <c r="B2" t="s">
        <v>2090</v>
      </c>
      <c r="C2" t="s">
        <v>2091</v>
      </c>
      <c r="D2" t="s">
        <v>2092</v>
      </c>
      <c r="E2" t="s">
        <v>2133</v>
      </c>
      <c r="F2" t="s">
        <v>2134</v>
      </c>
      <c r="G2" t="s">
        <v>2093</v>
      </c>
      <c r="H2" t="s">
        <v>2094</v>
      </c>
      <c r="I2" t="s">
        <v>2095</v>
      </c>
      <c r="J2" t="s">
        <v>2135</v>
      </c>
      <c r="K2" t="s">
        <v>2096</v>
      </c>
      <c r="L2" t="s">
        <v>2097</v>
      </c>
      <c r="M2" t="s">
        <v>2099</v>
      </c>
      <c r="N2" t="s">
        <v>2100</v>
      </c>
      <c r="O2" t="s">
        <v>2101</v>
      </c>
      <c r="P2" t="s">
        <v>2102</v>
      </c>
      <c r="Q2" t="s">
        <v>2136</v>
      </c>
      <c r="R2" t="s">
        <v>2103</v>
      </c>
      <c r="S2" t="s">
        <v>2104</v>
      </c>
      <c r="T2" t="s">
        <v>2106</v>
      </c>
      <c r="U2" t="s">
        <v>2107</v>
      </c>
      <c r="V2" t="s">
        <v>2108</v>
      </c>
      <c r="W2" t="s">
        <v>2109</v>
      </c>
      <c r="X2" t="s">
        <v>2137</v>
      </c>
      <c r="Y2" t="s">
        <v>2110</v>
      </c>
      <c r="Z2" t="s">
        <v>2111</v>
      </c>
      <c r="AA2" t="s">
        <v>2112</v>
      </c>
      <c r="AB2" t="s">
        <v>2113</v>
      </c>
      <c r="AC2" t="s">
        <v>2114</v>
      </c>
      <c r="AD2" t="s">
        <v>2115</v>
      </c>
      <c r="AE2" t="s">
        <v>2116</v>
      </c>
      <c r="AF2" t="s">
        <v>2117</v>
      </c>
      <c r="AG2" t="s">
        <v>2118</v>
      </c>
      <c r="AH2" t="s">
        <v>2119</v>
      </c>
      <c r="AI2" t="s">
        <v>2120</v>
      </c>
      <c r="AJ2" t="s">
        <v>2121</v>
      </c>
    </row>
    <row r="3" spans="1:36" x14ac:dyDescent="0.25">
      <c r="A3" t="s">
        <v>2122</v>
      </c>
      <c r="B3">
        <v>212290426.84999999</v>
      </c>
      <c r="C3">
        <v>64568784.039999999</v>
      </c>
      <c r="D3">
        <v>48499645.630000003</v>
      </c>
      <c r="E3">
        <v>0</v>
      </c>
      <c r="F3">
        <v>0</v>
      </c>
      <c r="G3">
        <v>95249468.879999995</v>
      </c>
      <c r="H3">
        <v>118213170.8</v>
      </c>
      <c r="I3">
        <v>-122461.77</v>
      </c>
      <c r="J3">
        <v>0</v>
      </c>
      <c r="K3">
        <v>4852259.21</v>
      </c>
      <c r="L3">
        <v>19930811.350000001</v>
      </c>
      <c r="M3">
        <v>4735397.3600000003</v>
      </c>
      <c r="N3">
        <v>4604771.28</v>
      </c>
      <c r="O3">
        <v>1166</v>
      </c>
      <c r="P3">
        <v>10200702.140000001</v>
      </c>
      <c r="Q3">
        <v>-10621271.199999999</v>
      </c>
      <c r="R3">
        <v>27741366.52</v>
      </c>
      <c r="S3">
        <v>502622393.22000003</v>
      </c>
      <c r="T3">
        <v>48939.02</v>
      </c>
      <c r="U3">
        <v>400868370.55000001</v>
      </c>
      <c r="V3">
        <v>86735458.790000007</v>
      </c>
      <c r="W3">
        <v>526793.81000000006</v>
      </c>
      <c r="X3">
        <v>7958.69</v>
      </c>
      <c r="Y3">
        <v>364368220.07999998</v>
      </c>
      <c r="Z3">
        <v>56131260.280000001</v>
      </c>
      <c r="AA3">
        <v>489817999.50999999</v>
      </c>
      <c r="AB3">
        <v>3319311.97</v>
      </c>
      <c r="AC3">
        <v>1116959.72</v>
      </c>
      <c r="AD3">
        <v>353426738.13</v>
      </c>
      <c r="AE3">
        <v>48731698.170000002</v>
      </c>
      <c r="AF3">
        <v>589037</v>
      </c>
      <c r="AG3">
        <v>701717.06</v>
      </c>
      <c r="AH3">
        <v>507765.77</v>
      </c>
      <c r="AI3">
        <v>35788115.340000004</v>
      </c>
      <c r="AJ3">
        <v>56220</v>
      </c>
    </row>
    <row r="10" spans="1:36" x14ac:dyDescent="0.25">
      <c r="A10" t="s">
        <v>2138</v>
      </c>
      <c r="B10">
        <v>1225962.43</v>
      </c>
      <c r="C10">
        <v>82218.25</v>
      </c>
      <c r="D10">
        <v>515503.23</v>
      </c>
      <c r="G10">
        <v>294936.28999999998</v>
      </c>
      <c r="H10">
        <v>810986.48</v>
      </c>
      <c r="K10">
        <v>27516</v>
      </c>
      <c r="L10">
        <v>122048.52</v>
      </c>
      <c r="N10">
        <v>0</v>
      </c>
      <c r="P10">
        <v>1000</v>
      </c>
      <c r="R10">
        <v>1949865.23</v>
      </c>
      <c r="S10">
        <v>1534772.11</v>
      </c>
      <c r="U10">
        <v>1984086.95</v>
      </c>
      <c r="V10">
        <v>583122</v>
      </c>
      <c r="W10">
        <v>103.02</v>
      </c>
      <c r="Y10">
        <v>3795016.25</v>
      </c>
      <c r="Z10">
        <v>258279.5</v>
      </c>
      <c r="AA10">
        <v>4582407.75</v>
      </c>
      <c r="AB10">
        <v>37268</v>
      </c>
      <c r="AD10">
        <v>2326826.0299999998</v>
      </c>
      <c r="AE10">
        <v>371954.12</v>
      </c>
      <c r="AF10">
        <v>7747</v>
      </c>
    </row>
    <row r="11" spans="1:36" x14ac:dyDescent="0.25">
      <c r="A11" t="s">
        <v>2139</v>
      </c>
      <c r="B11">
        <v>1946987.22</v>
      </c>
      <c r="C11">
        <v>19000</v>
      </c>
      <c r="D11">
        <v>114534.43</v>
      </c>
      <c r="G11">
        <v>47301.97</v>
      </c>
      <c r="H11">
        <v>1558752.14</v>
      </c>
      <c r="K11">
        <v>13530</v>
      </c>
      <c r="L11">
        <v>84599.92</v>
      </c>
      <c r="N11">
        <v>1595.4</v>
      </c>
      <c r="R11">
        <v>4414511.24</v>
      </c>
      <c r="S11">
        <v>1097038.29</v>
      </c>
      <c r="U11">
        <v>1182440.05</v>
      </c>
      <c r="V11">
        <v>14600</v>
      </c>
      <c r="W11">
        <v>5812.6</v>
      </c>
      <c r="Y11">
        <v>2228340</v>
      </c>
      <c r="Z11">
        <v>234600</v>
      </c>
      <c r="AA11">
        <v>2657883</v>
      </c>
      <c r="AB11">
        <v>20846</v>
      </c>
      <c r="AD11">
        <v>1707215.47</v>
      </c>
      <c r="AE11">
        <v>1146800.27</v>
      </c>
      <c r="AI11">
        <v>57747</v>
      </c>
    </row>
    <row r="12" spans="1:36" x14ac:dyDescent="0.25">
      <c r="A12" t="s">
        <v>2140</v>
      </c>
      <c r="B12">
        <v>632525.34</v>
      </c>
      <c r="C12">
        <v>9331.44</v>
      </c>
      <c r="D12">
        <v>208059.13</v>
      </c>
      <c r="G12">
        <v>1399362.22</v>
      </c>
      <c r="H12">
        <v>1088836.18</v>
      </c>
      <c r="K12">
        <v>21095</v>
      </c>
      <c r="L12">
        <v>52660.08</v>
      </c>
      <c r="N12">
        <v>0</v>
      </c>
      <c r="R12">
        <v>2390780.6</v>
      </c>
      <c r="S12">
        <v>1718005.94</v>
      </c>
      <c r="U12">
        <v>1098526.83</v>
      </c>
      <c r="V12">
        <v>60100</v>
      </c>
      <c r="W12">
        <v>1806.36</v>
      </c>
      <c r="Y12">
        <v>1607280</v>
      </c>
      <c r="Z12">
        <v>191300</v>
      </c>
      <c r="AA12">
        <v>1971750</v>
      </c>
      <c r="AB12">
        <v>11420</v>
      </c>
      <c r="AC12">
        <v>2780</v>
      </c>
      <c r="AD12">
        <v>1224746.82</v>
      </c>
      <c r="AE12">
        <v>592743.68000000005</v>
      </c>
    </row>
    <row r="13" spans="1:36" x14ac:dyDescent="0.25">
      <c r="A13" t="s">
        <v>2141</v>
      </c>
      <c r="B13">
        <v>3014967.7</v>
      </c>
      <c r="C13">
        <v>226567.63</v>
      </c>
      <c r="D13">
        <v>748818.94</v>
      </c>
      <c r="G13">
        <v>7</v>
      </c>
      <c r="H13">
        <v>680220.86</v>
      </c>
      <c r="K13">
        <v>11751</v>
      </c>
      <c r="L13">
        <v>157604.98000000001</v>
      </c>
      <c r="N13">
        <v>31412.1</v>
      </c>
      <c r="P13">
        <v>800</v>
      </c>
      <c r="R13">
        <v>580607.17000000004</v>
      </c>
      <c r="S13">
        <v>3950541.16</v>
      </c>
      <c r="U13">
        <v>3687842.48</v>
      </c>
      <c r="V13">
        <v>3050</v>
      </c>
      <c r="W13">
        <v>4562.6099999999997</v>
      </c>
      <c r="Y13">
        <v>5159044.67</v>
      </c>
      <c r="Z13">
        <v>257000</v>
      </c>
      <c r="AA13">
        <v>5808173.6699999999</v>
      </c>
      <c r="AD13">
        <v>3056037.28</v>
      </c>
      <c r="AE13">
        <v>242383.09</v>
      </c>
      <c r="AI13">
        <v>67040</v>
      </c>
    </row>
    <row r="14" spans="1:36" x14ac:dyDescent="0.25">
      <c r="A14" t="s">
        <v>2142</v>
      </c>
      <c r="B14">
        <v>2256023.5499999998</v>
      </c>
      <c r="C14">
        <v>102693.93</v>
      </c>
      <c r="D14">
        <v>474648.99</v>
      </c>
      <c r="G14">
        <v>434366.39</v>
      </c>
      <c r="H14">
        <v>337306.51</v>
      </c>
      <c r="K14">
        <v>10500</v>
      </c>
      <c r="L14">
        <v>147100.13</v>
      </c>
      <c r="N14">
        <v>5156.83</v>
      </c>
      <c r="O14">
        <v>300</v>
      </c>
      <c r="R14">
        <v>1810944.26</v>
      </c>
      <c r="S14">
        <v>2643840</v>
      </c>
      <c r="U14">
        <v>3118376.12</v>
      </c>
      <c r="V14">
        <v>323300</v>
      </c>
      <c r="W14">
        <v>5128.1400000000003</v>
      </c>
      <c r="Y14">
        <v>3352106.95</v>
      </c>
      <c r="Z14">
        <v>294039</v>
      </c>
      <c r="AA14">
        <v>4237690.95</v>
      </c>
      <c r="AB14">
        <v>20440</v>
      </c>
      <c r="AC14">
        <v>18184.72</v>
      </c>
      <c r="AD14">
        <v>3654628.04</v>
      </c>
      <c r="AE14">
        <v>154496.35</v>
      </c>
      <c r="AI14">
        <v>20312</v>
      </c>
    </row>
    <row r="15" spans="1:36" x14ac:dyDescent="0.25">
      <c r="A15" t="s">
        <v>2143</v>
      </c>
      <c r="B15">
        <v>1140645.0900000001</v>
      </c>
      <c r="C15">
        <v>63418</v>
      </c>
      <c r="D15">
        <v>267244.38</v>
      </c>
      <c r="G15">
        <v>376229.21</v>
      </c>
      <c r="H15">
        <v>553181.79</v>
      </c>
      <c r="K15">
        <v>3000</v>
      </c>
      <c r="L15">
        <v>47450.19</v>
      </c>
      <c r="N15">
        <v>267.38</v>
      </c>
      <c r="R15">
        <v>778017.28000000003</v>
      </c>
      <c r="S15">
        <v>2287723.02</v>
      </c>
      <c r="U15">
        <v>1146840.24</v>
      </c>
      <c r="V15">
        <v>148020</v>
      </c>
      <c r="W15">
        <v>2939.4</v>
      </c>
      <c r="Y15">
        <v>1586904</v>
      </c>
      <c r="Z15">
        <v>118871.75</v>
      </c>
      <c r="AA15">
        <v>2016378.75</v>
      </c>
      <c r="AB15">
        <v>96940.08</v>
      </c>
      <c r="AD15">
        <v>1368109.18</v>
      </c>
      <c r="AE15">
        <v>216244.78</v>
      </c>
      <c r="AI15">
        <v>21642</v>
      </c>
    </row>
    <row r="16" spans="1:36" x14ac:dyDescent="0.25">
      <c r="A16" t="s">
        <v>2144</v>
      </c>
      <c r="B16">
        <v>1562107.52</v>
      </c>
      <c r="C16">
        <v>91805.5</v>
      </c>
      <c r="D16">
        <v>977951.75</v>
      </c>
      <c r="G16">
        <v>496697.66</v>
      </c>
      <c r="H16">
        <v>956271.73</v>
      </c>
      <c r="K16">
        <v>18830</v>
      </c>
      <c r="L16">
        <v>122068.41</v>
      </c>
      <c r="N16">
        <v>10202.58</v>
      </c>
      <c r="R16">
        <v>3467507.45</v>
      </c>
      <c r="S16">
        <v>312292.87</v>
      </c>
      <c r="U16">
        <v>2931655.42</v>
      </c>
      <c r="V16">
        <v>1723263</v>
      </c>
      <c r="W16">
        <v>3103.49</v>
      </c>
      <c r="Y16">
        <v>3332986.58</v>
      </c>
      <c r="Z16">
        <v>252121</v>
      </c>
      <c r="AA16">
        <v>4131323.58</v>
      </c>
      <c r="AC16">
        <v>3030</v>
      </c>
      <c r="AD16">
        <v>3626431.13</v>
      </c>
      <c r="AE16">
        <v>320634.93</v>
      </c>
      <c r="AI16">
        <v>7777</v>
      </c>
    </row>
    <row r="17" spans="1:35" x14ac:dyDescent="0.25">
      <c r="A17" t="s">
        <v>2145</v>
      </c>
      <c r="B17">
        <v>2292107.4500000002</v>
      </c>
      <c r="C17">
        <v>198544</v>
      </c>
      <c r="D17">
        <v>994961.59</v>
      </c>
      <c r="G17">
        <v>847927.59</v>
      </c>
      <c r="H17">
        <v>304338.82</v>
      </c>
      <c r="L17">
        <v>130554.54</v>
      </c>
      <c r="N17">
        <v>3313</v>
      </c>
      <c r="R17">
        <v>3694150.73</v>
      </c>
      <c r="S17">
        <v>928313.81</v>
      </c>
      <c r="U17">
        <v>2145269.4</v>
      </c>
      <c r="V17">
        <v>734126</v>
      </c>
      <c r="W17">
        <v>398.96</v>
      </c>
      <c r="Y17">
        <v>2613061.56</v>
      </c>
      <c r="Z17">
        <v>212800</v>
      </c>
      <c r="AA17">
        <v>3394383.16</v>
      </c>
      <c r="AB17">
        <v>6906</v>
      </c>
      <c r="AD17">
        <v>2175984.4</v>
      </c>
      <c r="AE17">
        <v>227538.56</v>
      </c>
      <c r="AI17">
        <v>19296.43</v>
      </c>
    </row>
    <row r="18" spans="1:35" x14ac:dyDescent="0.25">
      <c r="A18" t="s">
        <v>2146</v>
      </c>
      <c r="B18">
        <v>1714906</v>
      </c>
      <c r="C18">
        <v>123738</v>
      </c>
      <c r="D18">
        <v>172536.48</v>
      </c>
      <c r="G18">
        <v>153240.94</v>
      </c>
      <c r="H18">
        <v>248389.51</v>
      </c>
      <c r="L18">
        <v>106823.37</v>
      </c>
      <c r="N18">
        <v>0</v>
      </c>
      <c r="R18">
        <v>2521688.61</v>
      </c>
      <c r="S18">
        <v>955989.15</v>
      </c>
      <c r="U18">
        <v>1598753.39</v>
      </c>
      <c r="V18">
        <v>1508458</v>
      </c>
      <c r="W18">
        <v>5447.68</v>
      </c>
      <c r="Y18">
        <v>2920282.63</v>
      </c>
      <c r="Z18">
        <v>240600</v>
      </c>
      <c r="AA18">
        <v>3422209.98</v>
      </c>
      <c r="AB18">
        <v>26746</v>
      </c>
      <c r="AD18">
        <v>3805853.46</v>
      </c>
      <c r="AE18">
        <v>161509.46</v>
      </c>
      <c r="AI18">
        <v>28913</v>
      </c>
    </row>
    <row r="19" spans="1:35" x14ac:dyDescent="0.25">
      <c r="A19" t="s">
        <v>2147</v>
      </c>
      <c r="B19">
        <v>1497286.11</v>
      </c>
      <c r="C19">
        <v>71942</v>
      </c>
      <c r="D19">
        <v>277431.88</v>
      </c>
      <c r="G19">
        <v>1309203.8500000001</v>
      </c>
      <c r="H19">
        <v>872153.76</v>
      </c>
      <c r="K19">
        <v>76400</v>
      </c>
      <c r="L19">
        <v>98448</v>
      </c>
      <c r="N19">
        <v>0</v>
      </c>
      <c r="R19">
        <v>3601140.42</v>
      </c>
      <c r="S19">
        <v>1540469.93</v>
      </c>
      <c r="U19">
        <v>1179072.3999999999</v>
      </c>
      <c r="V19">
        <v>600132</v>
      </c>
      <c r="W19">
        <v>4698.24</v>
      </c>
      <c r="Y19">
        <v>3062741.83</v>
      </c>
      <c r="Z19">
        <v>229981</v>
      </c>
      <c r="AA19">
        <v>3578912.83</v>
      </c>
      <c r="AD19">
        <v>2430067.2000000002</v>
      </c>
      <c r="AE19">
        <v>356086.19</v>
      </c>
    </row>
    <row r="20" spans="1:35" x14ac:dyDescent="0.25">
      <c r="A20" t="s">
        <v>2148</v>
      </c>
      <c r="B20">
        <v>2588602.87</v>
      </c>
      <c r="C20">
        <v>110921.5</v>
      </c>
      <c r="D20">
        <v>542660.01</v>
      </c>
      <c r="G20">
        <v>1031073.98</v>
      </c>
      <c r="H20">
        <v>1266854.95</v>
      </c>
      <c r="K20">
        <v>2000</v>
      </c>
      <c r="L20">
        <v>178609.06</v>
      </c>
      <c r="N20">
        <v>1177.5</v>
      </c>
      <c r="R20">
        <v>3760808.55</v>
      </c>
      <c r="S20">
        <v>2399548.4500000002</v>
      </c>
      <c r="U20">
        <v>2838468.61</v>
      </c>
      <c r="V20">
        <v>104923</v>
      </c>
      <c r="W20">
        <v>6811.14</v>
      </c>
      <c r="Y20">
        <v>4677172.4000000004</v>
      </c>
      <c r="Z20">
        <v>288600</v>
      </c>
      <c r="AA20">
        <v>5554318.4000000004</v>
      </c>
      <c r="AB20">
        <v>68730</v>
      </c>
      <c r="AD20">
        <v>2705599.86</v>
      </c>
      <c r="AE20">
        <v>370210.14</v>
      </c>
      <c r="AI20">
        <v>19147</v>
      </c>
    </row>
    <row r="21" spans="1:35" x14ac:dyDescent="0.25">
      <c r="A21" t="s">
        <v>2149</v>
      </c>
      <c r="B21">
        <v>1756545.92</v>
      </c>
      <c r="C21">
        <v>115840</v>
      </c>
      <c r="D21">
        <v>882622.56</v>
      </c>
      <c r="G21">
        <v>632739.41</v>
      </c>
      <c r="H21">
        <v>1303890.57</v>
      </c>
      <c r="K21">
        <v>264258.82</v>
      </c>
      <c r="L21">
        <v>100168.08</v>
      </c>
      <c r="N21">
        <v>8574.34</v>
      </c>
      <c r="R21">
        <v>1390079.11</v>
      </c>
      <c r="S21">
        <v>3847094.62</v>
      </c>
      <c r="U21">
        <v>2973555.11</v>
      </c>
      <c r="V21">
        <v>989526</v>
      </c>
      <c r="W21">
        <v>6040.1</v>
      </c>
      <c r="Y21">
        <v>3593879.63</v>
      </c>
      <c r="Z21">
        <v>226400</v>
      </c>
      <c r="AA21">
        <v>4506588.63</v>
      </c>
      <c r="AB21">
        <v>45707</v>
      </c>
      <c r="AC21">
        <v>426</v>
      </c>
      <c r="AD21">
        <v>3784093.66</v>
      </c>
      <c r="AE21">
        <v>353805.06</v>
      </c>
      <c r="AI21">
        <v>17317</v>
      </c>
    </row>
    <row r="22" spans="1:35" x14ac:dyDescent="0.25">
      <c r="A22" t="s">
        <v>2150</v>
      </c>
      <c r="B22">
        <v>3970293.22</v>
      </c>
      <c r="C22">
        <v>114279.5</v>
      </c>
      <c r="D22">
        <v>3122213.2</v>
      </c>
      <c r="G22">
        <v>4</v>
      </c>
      <c r="H22">
        <v>944269.96</v>
      </c>
      <c r="K22">
        <v>12805</v>
      </c>
      <c r="L22">
        <v>192254.27</v>
      </c>
      <c r="N22">
        <v>18.690000000000001</v>
      </c>
      <c r="R22">
        <v>5239080.49</v>
      </c>
      <c r="S22">
        <v>2781867.7</v>
      </c>
      <c r="U22">
        <v>4645716.09</v>
      </c>
      <c r="V22">
        <v>11700</v>
      </c>
      <c r="W22">
        <v>7425.98</v>
      </c>
      <c r="Y22">
        <v>3562448.56</v>
      </c>
      <c r="Z22">
        <v>399043</v>
      </c>
      <c r="AA22">
        <v>4495100.46</v>
      </c>
      <c r="AB22">
        <v>12500</v>
      </c>
      <c r="AC22">
        <v>3540</v>
      </c>
      <c r="AD22">
        <v>4054079.32</v>
      </c>
      <c r="AE22">
        <v>123584.6</v>
      </c>
      <c r="AI22">
        <v>12495.52</v>
      </c>
    </row>
    <row r="23" spans="1:35" x14ac:dyDescent="0.25">
      <c r="A23" t="s">
        <v>2151</v>
      </c>
      <c r="B23">
        <v>1541882.83</v>
      </c>
      <c r="C23">
        <v>47852.19</v>
      </c>
      <c r="D23">
        <v>232006.74</v>
      </c>
      <c r="G23">
        <v>175834.82</v>
      </c>
      <c r="H23">
        <v>1670965.24</v>
      </c>
      <c r="K23">
        <v>10730</v>
      </c>
      <c r="L23">
        <v>138943.32</v>
      </c>
      <c r="N23">
        <v>8065.99</v>
      </c>
      <c r="R23">
        <v>2550249.36</v>
      </c>
      <c r="S23">
        <v>1887309.56</v>
      </c>
      <c r="U23">
        <v>1712620.42</v>
      </c>
      <c r="V23">
        <v>691891</v>
      </c>
      <c r="W23">
        <v>6152.07</v>
      </c>
      <c r="Y23">
        <v>3492978.71</v>
      </c>
      <c r="Z23">
        <v>229254</v>
      </c>
      <c r="AA23">
        <v>3811045.71</v>
      </c>
      <c r="AB23">
        <v>7020</v>
      </c>
      <c r="AC23">
        <v>5445</v>
      </c>
      <c r="AD23">
        <v>2923633.46</v>
      </c>
      <c r="AE23">
        <v>293591.44</v>
      </c>
      <c r="AI23">
        <v>18917</v>
      </c>
    </row>
    <row r="24" spans="1:35" x14ac:dyDescent="0.25">
      <c r="A24" t="s">
        <v>2152</v>
      </c>
      <c r="B24">
        <v>962464.06</v>
      </c>
      <c r="C24">
        <v>80830.64</v>
      </c>
      <c r="D24">
        <v>132774.54999999999</v>
      </c>
      <c r="G24">
        <v>441309.98</v>
      </c>
      <c r="H24">
        <v>216439.51</v>
      </c>
      <c r="K24">
        <v>15625</v>
      </c>
      <c r="L24">
        <v>91211.31</v>
      </c>
      <c r="N24">
        <v>84</v>
      </c>
      <c r="R24">
        <v>-232454.01</v>
      </c>
      <c r="S24">
        <v>2302867.0299999998</v>
      </c>
      <c r="U24">
        <v>1138851.72</v>
      </c>
      <c r="V24">
        <v>579448</v>
      </c>
      <c r="W24">
        <v>1179.49</v>
      </c>
      <c r="Y24">
        <v>1917290.63</v>
      </c>
      <c r="Z24">
        <v>204081</v>
      </c>
      <c r="AA24">
        <v>2259616.63</v>
      </c>
      <c r="AB24">
        <v>3000</v>
      </c>
      <c r="AC24">
        <v>9692</v>
      </c>
      <c r="AD24">
        <v>1732768.83</v>
      </c>
      <c r="AE24">
        <v>171540.97</v>
      </c>
      <c r="AI24">
        <v>7747</v>
      </c>
    </row>
    <row r="25" spans="1:35" x14ac:dyDescent="0.25">
      <c r="A25" t="s">
        <v>2153</v>
      </c>
      <c r="B25">
        <v>2421117.4</v>
      </c>
      <c r="C25">
        <v>46745.599999999999</v>
      </c>
      <c r="D25">
        <v>488677.04</v>
      </c>
      <c r="G25">
        <v>140702</v>
      </c>
      <c r="H25">
        <v>817203.82</v>
      </c>
      <c r="L25">
        <v>90880.85</v>
      </c>
      <c r="N25">
        <v>0</v>
      </c>
      <c r="R25">
        <v>1576576.28</v>
      </c>
      <c r="S25">
        <v>1722667.58</v>
      </c>
      <c r="U25">
        <v>2487066.06</v>
      </c>
      <c r="V25">
        <v>584944</v>
      </c>
      <c r="W25">
        <v>4374.28</v>
      </c>
      <c r="Y25">
        <v>2570920.5</v>
      </c>
      <c r="Z25">
        <v>189358</v>
      </c>
      <c r="AA25">
        <v>2980691.5</v>
      </c>
      <c r="AB25">
        <v>6906</v>
      </c>
      <c r="AC25">
        <v>7342</v>
      </c>
      <c r="AD25">
        <v>2285026.08</v>
      </c>
      <c r="AE25">
        <v>24629.11</v>
      </c>
      <c r="AI25">
        <v>7747</v>
      </c>
    </row>
    <row r="26" spans="1:35" x14ac:dyDescent="0.25">
      <c r="A26" t="s">
        <v>2154</v>
      </c>
      <c r="B26">
        <v>1410023.74</v>
      </c>
      <c r="C26">
        <v>22784.34</v>
      </c>
      <c r="D26">
        <v>880683.59</v>
      </c>
      <c r="G26">
        <v>232336.37</v>
      </c>
      <c r="H26">
        <v>847608</v>
      </c>
      <c r="K26">
        <v>112934.58</v>
      </c>
      <c r="L26">
        <v>125576.45</v>
      </c>
      <c r="N26">
        <v>1065.42</v>
      </c>
      <c r="R26">
        <v>1422348.21</v>
      </c>
      <c r="S26">
        <v>2074532.05</v>
      </c>
      <c r="U26">
        <v>1387006.13</v>
      </c>
      <c r="V26">
        <v>567500</v>
      </c>
      <c r="W26">
        <v>2551.86</v>
      </c>
      <c r="Y26">
        <v>1988147.72</v>
      </c>
      <c r="Z26">
        <v>135400</v>
      </c>
      <c r="AA26">
        <v>2257935.7200000002</v>
      </c>
      <c r="AB26">
        <v>18668</v>
      </c>
      <c r="AC26">
        <v>3926</v>
      </c>
      <c r="AD26">
        <v>1924934.42</v>
      </c>
      <c r="AE26">
        <v>208143.88</v>
      </c>
      <c r="AI26">
        <v>10018.36</v>
      </c>
    </row>
    <row r="27" spans="1:35" x14ac:dyDescent="0.25">
      <c r="A27" t="s">
        <v>2155</v>
      </c>
      <c r="B27">
        <v>1798078.54</v>
      </c>
      <c r="C27">
        <v>127680.71</v>
      </c>
      <c r="D27">
        <v>728404.25</v>
      </c>
      <c r="G27">
        <v>184934.45</v>
      </c>
      <c r="H27">
        <v>975005.7</v>
      </c>
      <c r="L27">
        <v>78889.78</v>
      </c>
      <c r="N27">
        <v>28</v>
      </c>
      <c r="R27">
        <v>2999131.59</v>
      </c>
      <c r="S27">
        <v>900591.29</v>
      </c>
      <c r="U27">
        <v>1966442.46</v>
      </c>
      <c r="V27">
        <v>977526</v>
      </c>
      <c r="W27">
        <v>4601.53</v>
      </c>
      <c r="Y27">
        <v>3873972.07</v>
      </c>
      <c r="Z27">
        <v>175309.39</v>
      </c>
      <c r="AA27">
        <v>4282692.46</v>
      </c>
      <c r="AB27">
        <v>28860</v>
      </c>
      <c r="AC27">
        <v>21270</v>
      </c>
      <c r="AD27">
        <v>2431458.4</v>
      </c>
      <c r="AE27">
        <v>334890.59999999998</v>
      </c>
      <c r="AI27">
        <v>63217</v>
      </c>
    </row>
    <row r="28" spans="1:35" x14ac:dyDescent="0.25">
      <c r="A28" t="s">
        <v>2156</v>
      </c>
      <c r="B28">
        <v>1956631.96</v>
      </c>
      <c r="C28">
        <v>102102.8</v>
      </c>
      <c r="D28">
        <v>370463.82</v>
      </c>
      <c r="G28">
        <v>175412.55</v>
      </c>
      <c r="H28">
        <v>646513.75</v>
      </c>
      <c r="K28">
        <v>14822</v>
      </c>
      <c r="L28">
        <v>131654.25</v>
      </c>
      <c r="N28">
        <v>35111.74</v>
      </c>
      <c r="R28">
        <v>1464050.18</v>
      </c>
      <c r="S28">
        <v>2673935.1</v>
      </c>
      <c r="U28">
        <v>2245467.9</v>
      </c>
      <c r="V28">
        <v>1218806</v>
      </c>
      <c r="W28">
        <v>5324.7</v>
      </c>
      <c r="Y28">
        <v>3936030.06</v>
      </c>
      <c r="Z28">
        <v>249810</v>
      </c>
      <c r="AA28">
        <v>4661779.0599999996</v>
      </c>
      <c r="AB28">
        <v>12460</v>
      </c>
      <c r="AC28">
        <v>5140</v>
      </c>
      <c r="AD28">
        <v>3813382.83</v>
      </c>
      <c r="AE28">
        <v>231125.16</v>
      </c>
    </row>
    <row r="29" spans="1:35" x14ac:dyDescent="0.25">
      <c r="A29" t="s">
        <v>2157</v>
      </c>
      <c r="B29">
        <v>1459177.07</v>
      </c>
      <c r="C29">
        <v>128855.69</v>
      </c>
      <c r="D29">
        <v>335340.65999999997</v>
      </c>
      <c r="G29">
        <v>767068.59</v>
      </c>
      <c r="H29">
        <v>425492.74</v>
      </c>
      <c r="K29">
        <v>32063</v>
      </c>
      <c r="L29">
        <v>72048</v>
      </c>
      <c r="N29">
        <v>2595.73</v>
      </c>
      <c r="R29">
        <v>2196833.16</v>
      </c>
      <c r="S29">
        <v>1942985.43</v>
      </c>
      <c r="U29">
        <v>1597230.72</v>
      </c>
      <c r="V29">
        <v>144800</v>
      </c>
      <c r="W29">
        <v>5305.42</v>
      </c>
      <c r="Y29">
        <v>2695013.83</v>
      </c>
      <c r="Z29">
        <v>265470</v>
      </c>
      <c r="AA29">
        <v>3007306.83</v>
      </c>
      <c r="AB29">
        <v>10320</v>
      </c>
      <c r="AC29">
        <v>19076</v>
      </c>
      <c r="AD29">
        <v>2408001.71</v>
      </c>
      <c r="AE29">
        <v>376461</v>
      </c>
      <c r="AI29">
        <v>17245</v>
      </c>
    </row>
    <row r="30" spans="1:35" x14ac:dyDescent="0.25">
      <c r="A30" t="s">
        <v>2158</v>
      </c>
      <c r="B30">
        <v>299665.8</v>
      </c>
      <c r="C30">
        <v>54047.47</v>
      </c>
      <c r="D30">
        <v>292316.13</v>
      </c>
      <c r="G30">
        <v>893100.29</v>
      </c>
      <c r="H30">
        <v>2132832.0099999998</v>
      </c>
      <c r="L30">
        <v>83838</v>
      </c>
      <c r="N30">
        <v>0</v>
      </c>
      <c r="R30">
        <v>2127657.81</v>
      </c>
      <c r="S30">
        <v>2306439.37</v>
      </c>
      <c r="U30">
        <v>1826450.77</v>
      </c>
      <c r="V30">
        <v>2475088</v>
      </c>
      <c r="W30">
        <v>3407.6</v>
      </c>
      <c r="Y30">
        <v>2298448.41</v>
      </c>
      <c r="Z30">
        <v>190048</v>
      </c>
      <c r="AA30">
        <v>2616180.41</v>
      </c>
      <c r="AB30">
        <v>7000</v>
      </c>
      <c r="AD30">
        <v>4476195.4400000004</v>
      </c>
      <c r="AE30">
        <v>515693.41</v>
      </c>
      <c r="AI30">
        <v>24347</v>
      </c>
    </row>
    <row r="31" spans="1:35" x14ac:dyDescent="0.25">
      <c r="A31" t="s">
        <v>2159</v>
      </c>
      <c r="B31">
        <v>1422045.3</v>
      </c>
      <c r="C31">
        <v>7745.42</v>
      </c>
      <c r="D31">
        <v>461518.25</v>
      </c>
      <c r="G31">
        <v>193736.07</v>
      </c>
      <c r="H31">
        <v>1039074.81</v>
      </c>
      <c r="K31">
        <v>8854.02</v>
      </c>
      <c r="L31">
        <v>58225.73</v>
      </c>
      <c r="N31">
        <v>498.31</v>
      </c>
      <c r="R31">
        <v>1235587.33</v>
      </c>
      <c r="S31">
        <v>1600056.47</v>
      </c>
      <c r="U31">
        <v>2105884.73</v>
      </c>
      <c r="V31">
        <v>112010</v>
      </c>
      <c r="W31">
        <v>3105.08</v>
      </c>
      <c r="Y31">
        <v>1978159.02</v>
      </c>
      <c r="Z31">
        <v>122160</v>
      </c>
      <c r="AA31">
        <v>2394379.7200000002</v>
      </c>
      <c r="AB31">
        <v>15558</v>
      </c>
      <c r="AD31">
        <v>1449510</v>
      </c>
      <c r="AE31">
        <v>227414.01</v>
      </c>
      <c r="AI31">
        <v>13559.11</v>
      </c>
    </row>
    <row r="32" spans="1:35" x14ac:dyDescent="0.25">
      <c r="A32" t="s">
        <v>2160</v>
      </c>
      <c r="B32">
        <v>2745114.31</v>
      </c>
      <c r="C32">
        <v>165568</v>
      </c>
      <c r="D32">
        <v>630109.41</v>
      </c>
      <c r="G32">
        <v>3</v>
      </c>
      <c r="H32">
        <v>1102630.52</v>
      </c>
      <c r="K32">
        <v>56532</v>
      </c>
      <c r="L32">
        <v>109268.39</v>
      </c>
      <c r="N32">
        <v>28</v>
      </c>
      <c r="P32">
        <v>6170</v>
      </c>
      <c r="R32">
        <v>1949967.71</v>
      </c>
      <c r="S32">
        <v>2970314.75</v>
      </c>
      <c r="U32">
        <v>2763845.93</v>
      </c>
      <c r="V32">
        <v>63876</v>
      </c>
      <c r="W32">
        <v>4262.3599999999997</v>
      </c>
      <c r="Y32">
        <v>2283650.5</v>
      </c>
      <c r="Z32">
        <v>278750</v>
      </c>
      <c r="AA32">
        <v>3069114.5</v>
      </c>
      <c r="AC32">
        <v>18800</v>
      </c>
      <c r="AD32">
        <v>2354249</v>
      </c>
      <c r="AE32">
        <v>350150.18</v>
      </c>
      <c r="AI32">
        <v>50926.720000000001</v>
      </c>
    </row>
    <row r="33" spans="1:35" x14ac:dyDescent="0.25">
      <c r="A33" t="s">
        <v>2161</v>
      </c>
      <c r="B33">
        <v>570674.67000000004</v>
      </c>
      <c r="C33">
        <v>76547.3</v>
      </c>
      <c r="D33">
        <v>1041813.58</v>
      </c>
      <c r="G33">
        <v>3</v>
      </c>
      <c r="H33">
        <v>1082009.3700000001</v>
      </c>
      <c r="L33">
        <v>70593.03</v>
      </c>
      <c r="N33">
        <v>0</v>
      </c>
      <c r="R33">
        <v>915907.64</v>
      </c>
      <c r="S33">
        <v>2001291.5</v>
      </c>
      <c r="U33">
        <v>838974.21</v>
      </c>
      <c r="V33">
        <v>108825</v>
      </c>
      <c r="W33">
        <v>3528.31</v>
      </c>
      <c r="Y33">
        <v>2015575.27</v>
      </c>
      <c r="Z33">
        <v>158150</v>
      </c>
      <c r="AA33">
        <v>2160582.27</v>
      </c>
      <c r="AB33">
        <v>11814</v>
      </c>
      <c r="AD33">
        <v>1095227.53</v>
      </c>
      <c r="AE33">
        <v>64924.480000000003</v>
      </c>
      <c r="AI33">
        <v>9248.76</v>
      </c>
    </row>
    <row r="34" spans="1:35" x14ac:dyDescent="0.25">
      <c r="A34" t="s">
        <v>2162</v>
      </c>
      <c r="B34">
        <v>692732.6</v>
      </c>
      <c r="C34">
        <v>134040.49</v>
      </c>
      <c r="D34">
        <v>567790.15</v>
      </c>
      <c r="G34">
        <v>1448882.87</v>
      </c>
      <c r="H34">
        <v>557041.26</v>
      </c>
      <c r="L34">
        <v>95482.880000000005</v>
      </c>
      <c r="N34">
        <v>0</v>
      </c>
      <c r="R34">
        <v>253895.67999999999</v>
      </c>
      <c r="S34">
        <v>3800882.66</v>
      </c>
      <c r="U34">
        <v>1236436.6200000001</v>
      </c>
      <c r="V34">
        <v>1110856</v>
      </c>
      <c r="W34">
        <v>2894.74</v>
      </c>
      <c r="Y34">
        <v>3152584</v>
      </c>
      <c r="Z34">
        <v>187250</v>
      </c>
      <c r="AA34">
        <v>3476831</v>
      </c>
      <c r="AB34">
        <v>14700</v>
      </c>
      <c r="AD34">
        <v>2560850.5499999998</v>
      </c>
      <c r="AE34">
        <v>363419.66</v>
      </c>
      <c r="AI34">
        <v>23994</v>
      </c>
    </row>
    <row r="35" spans="1:35" x14ac:dyDescent="0.25">
      <c r="A35" t="s">
        <v>2163</v>
      </c>
      <c r="B35">
        <v>779632.84</v>
      </c>
      <c r="C35">
        <v>73267.8</v>
      </c>
      <c r="D35">
        <v>55819.92</v>
      </c>
      <c r="G35">
        <v>447740.83</v>
      </c>
      <c r="H35">
        <v>452767.3</v>
      </c>
      <c r="K35">
        <v>4000</v>
      </c>
      <c r="L35">
        <v>53864</v>
      </c>
      <c r="N35">
        <v>4142.42</v>
      </c>
      <c r="R35">
        <v>313338.63</v>
      </c>
      <c r="S35">
        <v>2024806.3999999999</v>
      </c>
      <c r="U35">
        <v>2483536.4</v>
      </c>
      <c r="V35">
        <v>91110</v>
      </c>
      <c r="W35">
        <v>2729.12</v>
      </c>
      <c r="Y35">
        <v>1713025.3</v>
      </c>
      <c r="Z35">
        <v>82800</v>
      </c>
      <c r="AA35">
        <v>2728971.69</v>
      </c>
      <c r="AB35">
        <v>15370</v>
      </c>
      <c r="AD35">
        <v>1881337.57</v>
      </c>
      <c r="AE35">
        <v>270401.67</v>
      </c>
      <c r="AI35">
        <v>68042.649999999994</v>
      </c>
    </row>
    <row r="36" spans="1:35" x14ac:dyDescent="0.25">
      <c r="A36" t="s">
        <v>2164</v>
      </c>
      <c r="B36">
        <v>1958430.96</v>
      </c>
      <c r="C36">
        <v>24818.25</v>
      </c>
      <c r="D36">
        <v>48944.639999999999</v>
      </c>
      <c r="G36">
        <v>51815.59</v>
      </c>
      <c r="H36">
        <v>732110.84</v>
      </c>
      <c r="K36">
        <v>3000</v>
      </c>
      <c r="L36">
        <v>47835.25</v>
      </c>
      <c r="N36">
        <v>5518.26</v>
      </c>
      <c r="R36">
        <v>322070.21999999997</v>
      </c>
      <c r="S36">
        <v>2381908.6800000002</v>
      </c>
      <c r="U36">
        <v>1695332.01</v>
      </c>
      <c r="V36">
        <v>974498</v>
      </c>
      <c r="W36">
        <v>4274.26</v>
      </c>
      <c r="Y36">
        <v>1899032</v>
      </c>
      <c r="Z36">
        <v>291760.65000000002</v>
      </c>
      <c r="AA36">
        <v>2483101</v>
      </c>
      <c r="AB36">
        <v>13340</v>
      </c>
      <c r="AD36">
        <v>1976883.22</v>
      </c>
      <c r="AE36">
        <v>266649.11</v>
      </c>
      <c r="AI36">
        <v>69135.72</v>
      </c>
    </row>
    <row r="37" spans="1:35" x14ac:dyDescent="0.25">
      <c r="A37" t="s">
        <v>2165</v>
      </c>
      <c r="B37">
        <v>540674.01</v>
      </c>
      <c r="C37">
        <v>20198.400000000001</v>
      </c>
      <c r="D37">
        <v>104915.9</v>
      </c>
      <c r="G37">
        <v>471379.04</v>
      </c>
      <c r="H37">
        <v>672517.51</v>
      </c>
      <c r="K37">
        <v>0</v>
      </c>
      <c r="L37">
        <v>65208.5</v>
      </c>
      <c r="N37">
        <v>7021.2</v>
      </c>
      <c r="R37">
        <v>-616710.37</v>
      </c>
      <c r="S37">
        <v>2692203.68</v>
      </c>
      <c r="U37">
        <v>2083656.15</v>
      </c>
      <c r="V37">
        <v>627334</v>
      </c>
      <c r="W37">
        <v>1985.2</v>
      </c>
      <c r="Y37">
        <v>3194331.3</v>
      </c>
      <c r="Z37">
        <v>126400</v>
      </c>
      <c r="AA37">
        <v>4059775.3</v>
      </c>
      <c r="AD37">
        <v>1809421.33</v>
      </c>
      <c r="AE37">
        <v>306798.62</v>
      </c>
      <c r="AI37">
        <v>195749.55</v>
      </c>
    </row>
    <row r="38" spans="1:35" x14ac:dyDescent="0.25">
      <c r="A38" t="s">
        <v>2166</v>
      </c>
      <c r="B38">
        <v>443339.11</v>
      </c>
      <c r="C38">
        <v>29852</v>
      </c>
      <c r="D38">
        <v>147455.32999999999</v>
      </c>
      <c r="G38">
        <v>63840.18</v>
      </c>
      <c r="H38">
        <v>378265.16</v>
      </c>
      <c r="K38">
        <v>4500</v>
      </c>
      <c r="L38">
        <v>68311.259999999995</v>
      </c>
      <c r="N38">
        <v>1011</v>
      </c>
      <c r="R38">
        <v>589964.65</v>
      </c>
      <c r="S38">
        <v>288756.2</v>
      </c>
      <c r="U38">
        <v>1810772.66</v>
      </c>
      <c r="V38">
        <v>302778</v>
      </c>
      <c r="W38">
        <v>1022.37</v>
      </c>
      <c r="Y38">
        <v>1128130</v>
      </c>
      <c r="Z38">
        <v>109620.73</v>
      </c>
      <c r="AA38">
        <v>1998229</v>
      </c>
      <c r="AD38">
        <v>1040333.43</v>
      </c>
      <c r="AE38">
        <v>153425.62</v>
      </c>
      <c r="AI38">
        <v>50127.040000000001</v>
      </c>
    </row>
    <row r="39" spans="1:35" x14ac:dyDescent="0.25">
      <c r="A39" t="s">
        <v>2167</v>
      </c>
      <c r="B39">
        <v>3354360.76</v>
      </c>
      <c r="C39">
        <v>58400</v>
      </c>
      <c r="D39">
        <v>218387.43</v>
      </c>
      <c r="G39">
        <v>-26379.41</v>
      </c>
      <c r="H39">
        <v>989394.56</v>
      </c>
      <c r="K39">
        <v>0</v>
      </c>
      <c r="L39">
        <v>64008</v>
      </c>
      <c r="N39">
        <v>0</v>
      </c>
      <c r="P39">
        <v>0</v>
      </c>
      <c r="R39">
        <v>591100.24</v>
      </c>
      <c r="S39">
        <v>3281518.85</v>
      </c>
      <c r="U39">
        <v>2884353.77</v>
      </c>
      <c r="V39">
        <v>147825</v>
      </c>
      <c r="W39">
        <v>7269.28</v>
      </c>
      <c r="Y39">
        <v>2685029.29</v>
      </c>
      <c r="Z39">
        <v>1532056.83</v>
      </c>
      <c r="AA39">
        <v>4249044.8</v>
      </c>
      <c r="AB39">
        <v>8000</v>
      </c>
      <c r="AD39">
        <v>1764808.9</v>
      </c>
      <c r="AE39">
        <v>272852.42</v>
      </c>
      <c r="AG39">
        <v>304291.8</v>
      </c>
    </row>
    <row r="40" spans="1:35" x14ac:dyDescent="0.25">
      <c r="A40" t="s">
        <v>2168</v>
      </c>
      <c r="B40">
        <v>1928439.52</v>
      </c>
      <c r="C40">
        <v>26354.54</v>
      </c>
      <c r="D40">
        <v>98038.32</v>
      </c>
      <c r="G40">
        <v>417872.17</v>
      </c>
      <c r="H40">
        <v>416730.28</v>
      </c>
      <c r="K40">
        <v>3600</v>
      </c>
      <c r="L40">
        <v>68684</v>
      </c>
      <c r="N40">
        <v>0</v>
      </c>
      <c r="R40">
        <v>-1143158.78</v>
      </c>
      <c r="S40">
        <v>3750097.45</v>
      </c>
      <c r="U40">
        <v>2318049.84</v>
      </c>
      <c r="V40">
        <v>913372.28</v>
      </c>
      <c r="W40">
        <v>3543.05</v>
      </c>
      <c r="Y40">
        <v>2945750.5</v>
      </c>
      <c r="Z40">
        <v>244867.49</v>
      </c>
      <c r="AA40">
        <v>3594781.5</v>
      </c>
      <c r="AB40">
        <v>7426</v>
      </c>
      <c r="AD40">
        <v>2133418.61</v>
      </c>
      <c r="AE40">
        <v>253797.08</v>
      </c>
      <c r="AI40">
        <v>227947.81</v>
      </c>
    </row>
    <row r="41" spans="1:35" x14ac:dyDescent="0.25">
      <c r="A41" t="s">
        <v>2169</v>
      </c>
      <c r="B41">
        <v>1164304.81</v>
      </c>
      <c r="C41">
        <v>5116.5600000000004</v>
      </c>
      <c r="D41">
        <v>173554.61</v>
      </c>
      <c r="G41">
        <v>517974.81</v>
      </c>
      <c r="H41">
        <v>274744.58</v>
      </c>
      <c r="K41">
        <v>7890</v>
      </c>
      <c r="L41">
        <v>49795.9</v>
      </c>
      <c r="N41">
        <v>67.97</v>
      </c>
      <c r="R41">
        <v>25870.61</v>
      </c>
      <c r="S41">
        <v>1851653.95</v>
      </c>
      <c r="U41">
        <v>1705781.75</v>
      </c>
      <c r="V41">
        <v>411134.5</v>
      </c>
      <c r="W41">
        <v>1874.62</v>
      </c>
      <c r="Y41">
        <v>2059770.44</v>
      </c>
      <c r="Z41">
        <v>177501.55</v>
      </c>
      <c r="AA41">
        <v>2648616.44</v>
      </c>
      <c r="AB41">
        <v>1480</v>
      </c>
      <c r="AC41">
        <v>7780</v>
      </c>
      <c r="AD41">
        <v>1189376.3799999999</v>
      </c>
      <c r="AE41">
        <v>237617.77</v>
      </c>
      <c r="AI41">
        <v>70775.33</v>
      </c>
    </row>
    <row r="42" spans="1:35" x14ac:dyDescent="0.25">
      <c r="A42" t="s">
        <v>2170</v>
      </c>
      <c r="B42">
        <v>757172.2</v>
      </c>
      <c r="C42">
        <v>6706.78</v>
      </c>
      <c r="D42">
        <v>22750.85</v>
      </c>
      <c r="G42">
        <v>72331.48</v>
      </c>
      <c r="H42">
        <v>1082070.8999999999</v>
      </c>
      <c r="K42">
        <v>3000</v>
      </c>
      <c r="L42">
        <v>64299.39</v>
      </c>
      <c r="N42">
        <v>803.85</v>
      </c>
      <c r="R42">
        <v>-828346.3</v>
      </c>
      <c r="S42">
        <v>1865771.67</v>
      </c>
      <c r="U42">
        <v>3117590.33</v>
      </c>
      <c r="V42">
        <v>767502</v>
      </c>
      <c r="W42">
        <v>1606.04</v>
      </c>
      <c r="Y42">
        <v>605066.5</v>
      </c>
      <c r="Z42">
        <v>173117.88</v>
      </c>
      <c r="AA42">
        <v>1572280.5</v>
      </c>
      <c r="AC42">
        <v>8500</v>
      </c>
      <c r="AD42">
        <v>1987419.59</v>
      </c>
      <c r="AE42">
        <v>193581.1</v>
      </c>
      <c r="AI42">
        <v>67597.960000000006</v>
      </c>
    </row>
    <row r="43" spans="1:35" x14ac:dyDescent="0.25">
      <c r="A43" t="s">
        <v>2171</v>
      </c>
      <c r="B43">
        <v>627209.51</v>
      </c>
      <c r="C43">
        <v>8600</v>
      </c>
      <c r="D43">
        <v>53502.9</v>
      </c>
      <c r="G43">
        <v>435752.45</v>
      </c>
      <c r="H43">
        <v>236921.02</v>
      </c>
      <c r="K43">
        <v>0</v>
      </c>
      <c r="L43">
        <v>27934</v>
      </c>
      <c r="N43">
        <v>8035.13</v>
      </c>
      <c r="R43">
        <v>497160.72</v>
      </c>
      <c r="S43">
        <v>1234901.48</v>
      </c>
      <c r="U43">
        <v>974500.73</v>
      </c>
      <c r="V43">
        <v>611658</v>
      </c>
      <c r="W43">
        <v>2156.0700000000002</v>
      </c>
      <c r="Y43">
        <v>1173131.5</v>
      </c>
      <c r="Z43">
        <v>205097.13</v>
      </c>
      <c r="AA43">
        <v>1889519.5</v>
      </c>
      <c r="AB43">
        <v>13412</v>
      </c>
      <c r="AC43">
        <v>5438</v>
      </c>
      <c r="AD43">
        <v>1229915.77</v>
      </c>
      <c r="AE43">
        <v>205088.35</v>
      </c>
      <c r="AI43">
        <v>29215.26</v>
      </c>
    </row>
    <row r="44" spans="1:35" x14ac:dyDescent="0.25">
      <c r="A44" t="s">
        <v>2172</v>
      </c>
      <c r="B44">
        <v>435863.52</v>
      </c>
      <c r="C44">
        <v>6365.1</v>
      </c>
      <c r="D44">
        <v>51128.52</v>
      </c>
      <c r="G44">
        <v>397974.73</v>
      </c>
      <c r="H44">
        <v>1261368.58</v>
      </c>
      <c r="K44">
        <v>10500</v>
      </c>
      <c r="L44">
        <v>61621</v>
      </c>
      <c r="N44">
        <v>0</v>
      </c>
      <c r="R44">
        <v>-720299.28</v>
      </c>
      <c r="S44">
        <v>2300894.7000000002</v>
      </c>
      <c r="U44">
        <v>2849113.89</v>
      </c>
      <c r="V44">
        <v>267986</v>
      </c>
      <c r="W44">
        <v>2179.5100000000002</v>
      </c>
      <c r="Y44">
        <v>1391411</v>
      </c>
      <c r="Z44">
        <v>273683.75</v>
      </c>
      <c r="AA44">
        <v>2031828</v>
      </c>
      <c r="AB44">
        <v>13100</v>
      </c>
      <c r="AD44">
        <v>1815638.56</v>
      </c>
      <c r="AE44">
        <v>209086.26</v>
      </c>
      <c r="AI44">
        <v>214737.3</v>
      </c>
    </row>
    <row r="45" spans="1:35" x14ac:dyDescent="0.25">
      <c r="A45" t="s">
        <v>2173</v>
      </c>
      <c r="B45">
        <v>871065.88</v>
      </c>
      <c r="C45">
        <v>11721.8</v>
      </c>
      <c r="D45">
        <v>40738</v>
      </c>
      <c r="G45">
        <v>3448436.09</v>
      </c>
      <c r="H45">
        <v>568044.03</v>
      </c>
      <c r="K45">
        <v>18000</v>
      </c>
      <c r="L45">
        <v>53847.7</v>
      </c>
      <c r="N45">
        <v>4748.6899999999996</v>
      </c>
      <c r="R45">
        <v>984034.99</v>
      </c>
      <c r="S45">
        <v>4006426</v>
      </c>
      <c r="U45">
        <v>2043459.3</v>
      </c>
      <c r="V45">
        <v>864096</v>
      </c>
      <c r="W45">
        <v>2586.37</v>
      </c>
      <c r="Y45">
        <v>1386819.14</v>
      </c>
      <c r="Z45">
        <v>133113.32999999999</v>
      </c>
      <c r="AA45">
        <v>2289480.14</v>
      </c>
      <c r="AC45">
        <v>4000</v>
      </c>
      <c r="AD45">
        <v>1758410.73</v>
      </c>
      <c r="AE45">
        <v>404838.45</v>
      </c>
      <c r="AH45">
        <v>77152.899999999994</v>
      </c>
      <c r="AI45">
        <v>23243.5</v>
      </c>
    </row>
    <row r="46" spans="1:35" x14ac:dyDescent="0.25">
      <c r="A46" t="s">
        <v>2174</v>
      </c>
      <c r="B46">
        <v>1044164.22</v>
      </c>
      <c r="C46">
        <v>363702.44</v>
      </c>
      <c r="D46">
        <v>246901.9</v>
      </c>
      <c r="G46">
        <v>4</v>
      </c>
      <c r="H46">
        <v>393387.88</v>
      </c>
      <c r="L46">
        <v>57024.75</v>
      </c>
      <c r="N46">
        <v>1260</v>
      </c>
      <c r="R46">
        <v>-972541.37</v>
      </c>
      <c r="S46">
        <v>1895478.66</v>
      </c>
      <c r="U46">
        <v>1244489.52</v>
      </c>
      <c r="V46">
        <v>748372</v>
      </c>
      <c r="W46">
        <v>617.74</v>
      </c>
      <c r="Y46">
        <v>1697993.93</v>
      </c>
      <c r="Z46">
        <v>166800</v>
      </c>
      <c r="AA46">
        <v>2029066.93</v>
      </c>
      <c r="AB46">
        <v>16654</v>
      </c>
      <c r="AD46">
        <v>734946.86</v>
      </c>
      <c r="AE46">
        <v>9097</v>
      </c>
      <c r="AI46">
        <v>1570</v>
      </c>
    </row>
    <row r="47" spans="1:35" x14ac:dyDescent="0.25">
      <c r="A47" t="s">
        <v>2175</v>
      </c>
      <c r="B47">
        <v>323904.26</v>
      </c>
      <c r="C47">
        <v>159235.31</v>
      </c>
      <c r="D47">
        <v>66753.17</v>
      </c>
      <c r="G47">
        <v>465732.6</v>
      </c>
      <c r="H47">
        <v>326624.15999999997</v>
      </c>
      <c r="K47">
        <v>1000</v>
      </c>
      <c r="L47">
        <v>82715.5</v>
      </c>
      <c r="N47">
        <v>1112.99</v>
      </c>
      <c r="R47">
        <v>-1685015.46</v>
      </c>
      <c r="S47">
        <v>2506199.65</v>
      </c>
      <c r="U47">
        <v>1963151.62</v>
      </c>
      <c r="V47">
        <v>786998</v>
      </c>
      <c r="W47">
        <v>1040.6099999999999</v>
      </c>
      <c r="Y47">
        <v>2386686.16</v>
      </c>
      <c r="Z47">
        <v>126006.69</v>
      </c>
      <c r="AA47">
        <v>2723231.16</v>
      </c>
      <c r="AC47">
        <v>560</v>
      </c>
      <c r="AD47">
        <v>1865620.04</v>
      </c>
      <c r="AE47">
        <v>68303.62</v>
      </c>
      <c r="AI47">
        <v>169931.44</v>
      </c>
    </row>
    <row r="48" spans="1:35" x14ac:dyDescent="0.25">
      <c r="A48" t="s">
        <v>2176</v>
      </c>
      <c r="B48">
        <v>625329.86</v>
      </c>
      <c r="C48">
        <v>541409</v>
      </c>
      <c r="D48">
        <v>563824.87</v>
      </c>
      <c r="G48">
        <v>3</v>
      </c>
      <c r="H48">
        <v>144953.84</v>
      </c>
      <c r="K48">
        <v>10200</v>
      </c>
      <c r="L48">
        <v>96082.5</v>
      </c>
      <c r="N48">
        <v>13242</v>
      </c>
      <c r="R48">
        <v>-1703676.56</v>
      </c>
      <c r="S48">
        <v>1985151.03</v>
      </c>
      <c r="U48">
        <v>2007722.26</v>
      </c>
      <c r="V48">
        <v>777990</v>
      </c>
      <c r="W48">
        <v>34.68</v>
      </c>
      <c r="Y48">
        <v>2906869.8</v>
      </c>
      <c r="Z48">
        <v>362830</v>
      </c>
      <c r="AA48">
        <v>3379395.3</v>
      </c>
      <c r="AC48">
        <v>14194</v>
      </c>
      <c r="AD48">
        <v>1032791.34</v>
      </c>
      <c r="AE48">
        <v>141344.5</v>
      </c>
      <c r="AI48">
        <v>13200</v>
      </c>
    </row>
    <row r="49" spans="1:35" x14ac:dyDescent="0.25">
      <c r="A49" t="s">
        <v>2177</v>
      </c>
      <c r="B49">
        <v>408682.19</v>
      </c>
      <c r="C49">
        <v>78142.66</v>
      </c>
      <c r="D49">
        <v>175603.24</v>
      </c>
      <c r="G49">
        <v>437792.24</v>
      </c>
      <c r="H49">
        <v>90269.48</v>
      </c>
      <c r="K49">
        <v>44800</v>
      </c>
      <c r="L49">
        <v>34552.5</v>
      </c>
      <c r="N49">
        <v>761.59</v>
      </c>
      <c r="P49">
        <v>250</v>
      </c>
      <c r="Q49">
        <v>-1073643.94</v>
      </c>
      <c r="R49">
        <v>1824443.93</v>
      </c>
      <c r="T49">
        <v>29149.02</v>
      </c>
      <c r="U49">
        <v>1082855.43</v>
      </c>
      <c r="V49">
        <v>876939.13</v>
      </c>
      <c r="W49">
        <v>712.47</v>
      </c>
      <c r="Y49">
        <v>1033802</v>
      </c>
      <c r="Z49">
        <v>731182</v>
      </c>
      <c r="AA49">
        <v>2197507.88</v>
      </c>
      <c r="AC49">
        <v>9640</v>
      </c>
      <c r="AD49">
        <v>1068479.53</v>
      </c>
      <c r="AE49">
        <v>90386.09</v>
      </c>
      <c r="AI49">
        <v>29300.82</v>
      </c>
    </row>
    <row r="50" spans="1:35" x14ac:dyDescent="0.25">
      <c r="A50" t="s">
        <v>2178</v>
      </c>
      <c r="B50">
        <v>306062.89</v>
      </c>
      <c r="C50">
        <v>242059.14</v>
      </c>
      <c r="D50">
        <v>333334.73</v>
      </c>
      <c r="G50">
        <v>407592.15</v>
      </c>
      <c r="H50">
        <v>686361.53</v>
      </c>
      <c r="K50">
        <v>20200</v>
      </c>
      <c r="L50">
        <v>63644.38</v>
      </c>
      <c r="N50">
        <v>1894</v>
      </c>
      <c r="P50">
        <v>118506</v>
      </c>
      <c r="R50">
        <v>437098.83</v>
      </c>
      <c r="S50">
        <v>1260400.73</v>
      </c>
      <c r="U50">
        <v>1360405.19</v>
      </c>
      <c r="V50">
        <v>186956</v>
      </c>
      <c r="Y50">
        <v>3534749.5</v>
      </c>
      <c r="AA50">
        <v>3830778.86</v>
      </c>
      <c r="AB50">
        <v>12644</v>
      </c>
      <c r="AD50">
        <v>1092143.3700000001</v>
      </c>
      <c r="AE50">
        <v>70651.789999999994</v>
      </c>
      <c r="AI50">
        <v>2226.17</v>
      </c>
    </row>
    <row r="51" spans="1:35" x14ac:dyDescent="0.25">
      <c r="A51" t="s">
        <v>2179</v>
      </c>
      <c r="B51">
        <v>579080.06000000006</v>
      </c>
      <c r="C51">
        <v>804493.55</v>
      </c>
      <c r="D51">
        <v>223330.88</v>
      </c>
      <c r="G51">
        <v>3</v>
      </c>
      <c r="H51">
        <v>240682.54</v>
      </c>
      <c r="K51">
        <v>2000</v>
      </c>
      <c r="L51">
        <v>35000.9</v>
      </c>
      <c r="N51">
        <v>1957.88</v>
      </c>
      <c r="P51">
        <v>50</v>
      </c>
      <c r="R51">
        <v>826049.55</v>
      </c>
      <c r="U51">
        <v>1824349.88</v>
      </c>
      <c r="V51">
        <v>401052</v>
      </c>
      <c r="W51">
        <v>528.66999999999996</v>
      </c>
      <c r="X51">
        <v>350</v>
      </c>
      <c r="Y51">
        <v>1462700</v>
      </c>
      <c r="Z51">
        <v>141200</v>
      </c>
      <c r="AA51">
        <v>2035972.1</v>
      </c>
      <c r="AB51">
        <v>1680</v>
      </c>
      <c r="AD51">
        <v>760432.52</v>
      </c>
      <c r="AE51">
        <v>47761.4</v>
      </c>
      <c r="AH51">
        <v>350</v>
      </c>
      <c r="AI51">
        <v>1452.83</v>
      </c>
    </row>
    <row r="52" spans="1:35" x14ac:dyDescent="0.25">
      <c r="A52" t="s">
        <v>2180</v>
      </c>
      <c r="B52">
        <v>255990.59</v>
      </c>
      <c r="C52">
        <v>160565.16</v>
      </c>
      <c r="D52">
        <v>106365.24</v>
      </c>
      <c r="G52">
        <v>768017.44</v>
      </c>
      <c r="H52">
        <v>463883.1</v>
      </c>
      <c r="L52">
        <v>50722.6</v>
      </c>
      <c r="R52">
        <v>-371965.77</v>
      </c>
      <c r="S52">
        <v>1936400.69</v>
      </c>
      <c r="U52">
        <v>1922577.21</v>
      </c>
      <c r="Y52">
        <v>871420</v>
      </c>
      <c r="AA52">
        <v>1229030</v>
      </c>
      <c r="AC52">
        <v>14984</v>
      </c>
      <c r="AD52">
        <v>1272462.1399999999</v>
      </c>
      <c r="AE52">
        <v>137857.06</v>
      </c>
    </row>
    <row r="53" spans="1:35" x14ac:dyDescent="0.25">
      <c r="A53" t="s">
        <v>2181</v>
      </c>
      <c r="B53">
        <v>1218262.31</v>
      </c>
      <c r="C53">
        <v>172340</v>
      </c>
      <c r="D53">
        <v>607867.54</v>
      </c>
      <c r="G53">
        <v>-8557.9500000000007</v>
      </c>
      <c r="H53">
        <v>764711.05</v>
      </c>
      <c r="K53">
        <v>2500</v>
      </c>
      <c r="L53">
        <v>113571.44</v>
      </c>
      <c r="N53">
        <v>5322.92</v>
      </c>
      <c r="Q53">
        <v>560218.99</v>
      </c>
      <c r="R53">
        <v>-503376.91</v>
      </c>
      <c r="S53">
        <v>1262941.0900000001</v>
      </c>
      <c r="U53">
        <v>3272220.35</v>
      </c>
      <c r="V53">
        <v>854734</v>
      </c>
      <c r="W53">
        <v>2707.33</v>
      </c>
      <c r="Y53">
        <v>3264910</v>
      </c>
      <c r="Z53">
        <v>221600</v>
      </c>
      <c r="AA53">
        <v>4053086.96</v>
      </c>
      <c r="AB53">
        <v>38311.43</v>
      </c>
      <c r="AD53">
        <v>2172263.63</v>
      </c>
      <c r="AE53">
        <v>29064.240000000002</v>
      </c>
      <c r="AI53">
        <v>10000</v>
      </c>
    </row>
    <row r="54" spans="1:35" x14ac:dyDescent="0.25">
      <c r="A54" t="s">
        <v>2182</v>
      </c>
      <c r="B54">
        <v>327853.56</v>
      </c>
      <c r="C54">
        <v>199135.39</v>
      </c>
      <c r="D54">
        <v>77798.62</v>
      </c>
      <c r="G54">
        <v>139862.74</v>
      </c>
      <c r="H54">
        <v>608506.86</v>
      </c>
      <c r="K54">
        <v>3500</v>
      </c>
      <c r="L54">
        <v>150519.5</v>
      </c>
      <c r="N54">
        <v>2162</v>
      </c>
      <c r="R54">
        <v>-634023.07999999996</v>
      </c>
      <c r="S54">
        <v>1603718.32</v>
      </c>
      <c r="U54">
        <v>1563069.7</v>
      </c>
      <c r="V54">
        <v>304998</v>
      </c>
      <c r="W54">
        <v>575.24</v>
      </c>
      <c r="Z54">
        <v>2642563</v>
      </c>
      <c r="AA54">
        <v>3138718</v>
      </c>
      <c r="AC54">
        <v>46988</v>
      </c>
      <c r="AD54">
        <v>1004169.51</v>
      </c>
      <c r="AE54">
        <v>94050</v>
      </c>
    </row>
    <row r="55" spans="1:35" x14ac:dyDescent="0.25">
      <c r="A55" t="s">
        <v>2183</v>
      </c>
      <c r="B55">
        <v>668714.12</v>
      </c>
      <c r="C55">
        <v>354350.67</v>
      </c>
      <c r="D55">
        <v>621753.44999999995</v>
      </c>
      <c r="G55">
        <v>-137706.75</v>
      </c>
      <c r="H55">
        <v>256238.62</v>
      </c>
      <c r="L55">
        <v>100546.25</v>
      </c>
      <c r="N55">
        <v>0</v>
      </c>
      <c r="P55">
        <v>99034</v>
      </c>
      <c r="R55">
        <v>-1788289.16</v>
      </c>
      <c r="S55">
        <v>2378594.3199999998</v>
      </c>
      <c r="U55">
        <v>2290901.71</v>
      </c>
      <c r="V55">
        <v>753100</v>
      </c>
      <c r="W55">
        <v>1340.09</v>
      </c>
      <c r="Y55">
        <v>1848489.5</v>
      </c>
      <c r="AA55">
        <v>2250117.5</v>
      </c>
      <c r="AB55">
        <v>12722</v>
      </c>
      <c r="AC55">
        <v>4760</v>
      </c>
      <c r="AD55">
        <v>1472148.03</v>
      </c>
      <c r="AE55">
        <v>130189.07</v>
      </c>
      <c r="AF55">
        <v>50430</v>
      </c>
    </row>
    <row r="56" spans="1:35" x14ac:dyDescent="0.25">
      <c r="A56" t="s">
        <v>2184</v>
      </c>
      <c r="B56">
        <v>279678.38</v>
      </c>
      <c r="C56">
        <v>151986.51</v>
      </c>
      <c r="D56">
        <v>525773.71</v>
      </c>
      <c r="G56">
        <v>1497939.96</v>
      </c>
      <c r="H56">
        <v>218907.12</v>
      </c>
      <c r="K56">
        <v>15000</v>
      </c>
      <c r="L56">
        <v>232424.01</v>
      </c>
      <c r="M56">
        <v>5095</v>
      </c>
      <c r="N56">
        <v>943</v>
      </c>
      <c r="P56">
        <v>5820</v>
      </c>
      <c r="R56">
        <v>-2466118.14</v>
      </c>
      <c r="S56">
        <v>4446748.38</v>
      </c>
      <c r="U56">
        <v>1006341.29</v>
      </c>
      <c r="V56">
        <v>687768</v>
      </c>
      <c r="W56">
        <v>557.23</v>
      </c>
      <c r="Y56">
        <v>2234963.5</v>
      </c>
      <c r="Z56">
        <v>62150</v>
      </c>
      <c r="AA56">
        <v>2587055.5</v>
      </c>
      <c r="AB56">
        <v>6660</v>
      </c>
      <c r="AD56">
        <v>904839.4</v>
      </c>
      <c r="AE56">
        <v>49500</v>
      </c>
      <c r="AI56">
        <v>9351.69</v>
      </c>
    </row>
    <row r="57" spans="1:35" x14ac:dyDescent="0.25">
      <c r="A57" t="s">
        <v>2185</v>
      </c>
      <c r="B57">
        <v>2319865.79</v>
      </c>
      <c r="C57">
        <v>868178.76</v>
      </c>
      <c r="D57">
        <v>192026.27</v>
      </c>
      <c r="G57">
        <v>714452.67</v>
      </c>
      <c r="H57">
        <v>730600.42</v>
      </c>
      <c r="K57">
        <v>8810.7000000000007</v>
      </c>
      <c r="L57">
        <v>320792.78999999998</v>
      </c>
      <c r="N57">
        <v>6240.84</v>
      </c>
      <c r="P57">
        <v>1083704</v>
      </c>
      <c r="R57">
        <v>3562837.31</v>
      </c>
      <c r="S57">
        <v>2222830.41</v>
      </c>
      <c r="U57">
        <v>2568589.86</v>
      </c>
      <c r="V57">
        <v>205755</v>
      </c>
      <c r="W57">
        <v>6920.8</v>
      </c>
      <c r="Y57">
        <v>915838</v>
      </c>
      <c r="Z57">
        <v>34500</v>
      </c>
      <c r="AA57">
        <v>2193081.64</v>
      </c>
      <c r="AB57">
        <v>16222</v>
      </c>
      <c r="AD57">
        <v>3115478.51</v>
      </c>
      <c r="AE57">
        <v>308413.65000000002</v>
      </c>
      <c r="AI57">
        <v>478500</v>
      </c>
    </row>
    <row r="58" spans="1:35" x14ac:dyDescent="0.25">
      <c r="A58" t="s">
        <v>2186</v>
      </c>
      <c r="B58">
        <v>2357868.52</v>
      </c>
      <c r="C58">
        <v>509036.15</v>
      </c>
      <c r="D58">
        <v>126393.93</v>
      </c>
      <c r="G58">
        <v>1903998.84</v>
      </c>
      <c r="H58">
        <v>3641333.32</v>
      </c>
      <c r="I58">
        <v>9900</v>
      </c>
      <c r="K58">
        <v>55500</v>
      </c>
      <c r="L58">
        <v>87427.37</v>
      </c>
      <c r="N58">
        <v>6511.96</v>
      </c>
      <c r="R58">
        <v>1463883.23</v>
      </c>
      <c r="S58">
        <v>7696912.6699999999</v>
      </c>
      <c r="U58">
        <v>3550209.11</v>
      </c>
      <c r="V58">
        <v>2476960</v>
      </c>
      <c r="W58">
        <v>10628.79</v>
      </c>
      <c r="Y58">
        <v>4242831</v>
      </c>
      <c r="Z58">
        <v>186000</v>
      </c>
      <c r="AA58">
        <v>4681464</v>
      </c>
      <c r="AB58">
        <v>273326</v>
      </c>
      <c r="AD58">
        <v>6104342.7999999998</v>
      </c>
      <c r="AE58">
        <v>169200.57</v>
      </c>
    </row>
    <row r="59" spans="1:35" x14ac:dyDescent="0.25">
      <c r="A59" t="s">
        <v>2187</v>
      </c>
      <c r="B59">
        <v>1692886.07</v>
      </c>
      <c r="C59">
        <v>945882.38</v>
      </c>
      <c r="D59">
        <v>712243.05</v>
      </c>
      <c r="G59">
        <v>187882.62</v>
      </c>
      <c r="H59">
        <v>775863.61</v>
      </c>
      <c r="L59">
        <v>580091.48</v>
      </c>
      <c r="N59">
        <v>1499.52</v>
      </c>
      <c r="R59">
        <v>2155633.0699999998</v>
      </c>
      <c r="S59">
        <v>2082375.6799999999</v>
      </c>
      <c r="U59">
        <v>1556355.27</v>
      </c>
      <c r="V59">
        <v>306630</v>
      </c>
      <c r="W59">
        <v>5997.99</v>
      </c>
      <c r="Y59">
        <v>721726.5</v>
      </c>
      <c r="AA59">
        <v>1345362.5</v>
      </c>
      <c r="AB59">
        <v>5242</v>
      </c>
      <c r="AD59">
        <v>1514616.88</v>
      </c>
      <c r="AE59">
        <v>230330.4</v>
      </c>
    </row>
    <row r="60" spans="1:35" x14ac:dyDescent="0.25">
      <c r="A60" t="s">
        <v>2188</v>
      </c>
      <c r="B60">
        <v>485880.01</v>
      </c>
      <c r="C60">
        <v>333512.53999999998</v>
      </c>
      <c r="D60">
        <v>111956.06</v>
      </c>
      <c r="G60">
        <v>3727.67</v>
      </c>
      <c r="H60">
        <v>1007439.88</v>
      </c>
      <c r="K60">
        <v>1500</v>
      </c>
      <c r="L60">
        <v>55603.48</v>
      </c>
      <c r="N60">
        <v>1617.49</v>
      </c>
      <c r="Q60">
        <v>1121351.25</v>
      </c>
      <c r="R60">
        <v>170027.75</v>
      </c>
      <c r="S60">
        <v>817347.69</v>
      </c>
      <c r="U60">
        <v>1382536.15</v>
      </c>
      <c r="V60">
        <v>308840</v>
      </c>
      <c r="W60">
        <v>1767.39</v>
      </c>
      <c r="Y60">
        <v>1966690</v>
      </c>
      <c r="Z60">
        <v>114100</v>
      </c>
      <c r="AA60">
        <v>2324808</v>
      </c>
      <c r="AB60">
        <v>10642</v>
      </c>
      <c r="AD60">
        <v>1342817.75</v>
      </c>
      <c r="AE60">
        <v>319997.28999999998</v>
      </c>
      <c r="AH60">
        <v>600</v>
      </c>
    </row>
    <row r="61" spans="1:35" x14ac:dyDescent="0.25">
      <c r="A61" t="s">
        <v>2189</v>
      </c>
      <c r="B61">
        <v>1606141.13</v>
      </c>
      <c r="C61">
        <v>959734.54</v>
      </c>
      <c r="D61">
        <v>30848.37</v>
      </c>
      <c r="G61">
        <v>56980.98</v>
      </c>
      <c r="H61">
        <v>639137.16</v>
      </c>
      <c r="K61">
        <v>5936</v>
      </c>
      <c r="L61">
        <v>50427.3</v>
      </c>
      <c r="N61">
        <v>864.19</v>
      </c>
      <c r="R61">
        <v>2247969.2999999998</v>
      </c>
      <c r="S61">
        <v>1799262.21</v>
      </c>
      <c r="U61">
        <v>2100693.2200000002</v>
      </c>
      <c r="V61">
        <v>553437</v>
      </c>
      <c r="W61">
        <v>4391.79</v>
      </c>
      <c r="Y61">
        <v>1679876</v>
      </c>
      <c r="Z61">
        <v>211200</v>
      </c>
      <c r="AA61">
        <v>2463259.2799999998</v>
      </c>
      <c r="AB61">
        <v>10400</v>
      </c>
      <c r="AC61">
        <v>9194</v>
      </c>
      <c r="AD61">
        <v>2638588.92</v>
      </c>
      <c r="AE61">
        <v>131772.63</v>
      </c>
      <c r="AI61">
        <v>108000</v>
      </c>
    </row>
    <row r="62" spans="1:35" x14ac:dyDescent="0.25">
      <c r="A62" t="s">
        <v>2190</v>
      </c>
      <c r="B62">
        <v>1216586.21</v>
      </c>
      <c r="C62">
        <v>3243913.18</v>
      </c>
      <c r="D62">
        <v>220462.31</v>
      </c>
      <c r="G62">
        <v>299346.83</v>
      </c>
      <c r="H62">
        <v>1114648.1200000001</v>
      </c>
      <c r="K62">
        <v>9000</v>
      </c>
      <c r="L62">
        <v>340110.35</v>
      </c>
      <c r="N62">
        <v>8488.82</v>
      </c>
      <c r="R62">
        <v>1438043.64</v>
      </c>
      <c r="S62">
        <v>2590732.39</v>
      </c>
      <c r="U62">
        <v>3761290.06</v>
      </c>
      <c r="V62">
        <v>770283</v>
      </c>
      <c r="W62">
        <v>2568.04</v>
      </c>
      <c r="Y62">
        <v>2782549</v>
      </c>
      <c r="AA62">
        <v>3133189</v>
      </c>
      <c r="AB62">
        <v>14374.92</v>
      </c>
      <c r="AD62">
        <v>2407965.61</v>
      </c>
      <c r="AE62">
        <v>52579.12</v>
      </c>
    </row>
    <row r="63" spans="1:35" x14ac:dyDescent="0.25">
      <c r="A63" t="s">
        <v>2191</v>
      </c>
      <c r="B63">
        <v>2162935.37</v>
      </c>
      <c r="C63">
        <v>101175.53</v>
      </c>
      <c r="D63">
        <v>51100.65</v>
      </c>
      <c r="G63">
        <v>514985.29</v>
      </c>
      <c r="H63">
        <v>990531.98</v>
      </c>
      <c r="K63">
        <v>4000</v>
      </c>
      <c r="L63">
        <v>42883.24</v>
      </c>
      <c r="N63">
        <v>683.82</v>
      </c>
      <c r="R63">
        <v>731408.64</v>
      </c>
      <c r="S63">
        <v>2642678.98</v>
      </c>
      <c r="U63">
        <v>2239303.5</v>
      </c>
      <c r="W63">
        <v>4301.87</v>
      </c>
      <c r="Y63">
        <v>2111769</v>
      </c>
      <c r="Z63">
        <v>169000</v>
      </c>
      <c r="AA63">
        <v>2325064</v>
      </c>
      <c r="AB63">
        <v>3490</v>
      </c>
      <c r="AC63">
        <v>6812</v>
      </c>
      <c r="AD63">
        <v>1229568</v>
      </c>
      <c r="AE63">
        <v>421165.33</v>
      </c>
      <c r="AG63">
        <v>114200.9</v>
      </c>
      <c r="AI63">
        <v>25000</v>
      </c>
    </row>
    <row r="64" spans="1:35" x14ac:dyDescent="0.25">
      <c r="A64" t="s">
        <v>2192</v>
      </c>
      <c r="B64">
        <v>1252987.76</v>
      </c>
      <c r="C64">
        <v>57793.71</v>
      </c>
      <c r="D64">
        <v>160496.68</v>
      </c>
      <c r="G64">
        <v>335823</v>
      </c>
      <c r="H64">
        <v>1174812.1599999999</v>
      </c>
      <c r="K64">
        <v>2000</v>
      </c>
      <c r="L64">
        <v>180661.04</v>
      </c>
      <c r="N64">
        <v>4992.82</v>
      </c>
      <c r="R64">
        <v>15840</v>
      </c>
      <c r="S64">
        <v>2996104.65</v>
      </c>
      <c r="U64">
        <v>1435579.87</v>
      </c>
      <c r="V64">
        <v>765746</v>
      </c>
      <c r="W64">
        <v>3445.71</v>
      </c>
      <c r="Y64">
        <v>2258635.5</v>
      </c>
      <c r="Z64">
        <v>211200</v>
      </c>
      <c r="AA64">
        <v>2582674.5</v>
      </c>
      <c r="AB64">
        <v>5742</v>
      </c>
      <c r="AD64">
        <v>1974423.77</v>
      </c>
      <c r="AE64">
        <v>106931</v>
      </c>
      <c r="AG64">
        <v>222521.01</v>
      </c>
    </row>
    <row r="65" spans="1:35" x14ac:dyDescent="0.25">
      <c r="A65" t="s">
        <v>2193</v>
      </c>
      <c r="B65">
        <v>751847.19</v>
      </c>
      <c r="C65">
        <v>28649.34</v>
      </c>
      <c r="D65">
        <v>152310.32</v>
      </c>
      <c r="G65">
        <v>1024461.01</v>
      </c>
      <c r="H65">
        <v>811167.02</v>
      </c>
      <c r="K65">
        <v>3810</v>
      </c>
      <c r="L65">
        <v>195893.57</v>
      </c>
      <c r="N65">
        <v>10636.37</v>
      </c>
      <c r="R65">
        <v>-808967.66</v>
      </c>
      <c r="S65">
        <v>3470807.24</v>
      </c>
      <c r="U65">
        <v>1438435.14</v>
      </c>
      <c r="V65">
        <v>107847</v>
      </c>
      <c r="W65">
        <v>1651.84</v>
      </c>
      <c r="Y65">
        <v>1891423.5</v>
      </c>
      <c r="Z65">
        <v>291584.5</v>
      </c>
      <c r="AA65">
        <v>2487655.5</v>
      </c>
      <c r="AB65">
        <v>35432</v>
      </c>
      <c r="AD65">
        <v>1247403.1200000001</v>
      </c>
      <c r="AE65">
        <v>64196</v>
      </c>
    </row>
    <row r="66" spans="1:35" x14ac:dyDescent="0.25">
      <c r="A66" t="s">
        <v>2194</v>
      </c>
      <c r="B66">
        <v>882625.57</v>
      </c>
      <c r="C66">
        <v>1812608.77</v>
      </c>
      <c r="D66">
        <v>97212.35</v>
      </c>
      <c r="G66">
        <v>104937.48</v>
      </c>
      <c r="H66">
        <v>1261017.49</v>
      </c>
      <c r="K66">
        <v>54270</v>
      </c>
      <c r="L66">
        <v>107963.65</v>
      </c>
      <c r="N66">
        <v>4826.2</v>
      </c>
      <c r="P66">
        <v>1277294</v>
      </c>
      <c r="Q66">
        <v>1000</v>
      </c>
      <c r="R66">
        <v>2026628.6</v>
      </c>
      <c r="S66">
        <v>1569595.32</v>
      </c>
      <c r="U66">
        <v>1560767.24</v>
      </c>
      <c r="V66">
        <v>157100</v>
      </c>
      <c r="W66">
        <v>746.54</v>
      </c>
      <c r="Y66">
        <v>795448.5</v>
      </c>
      <c r="Z66">
        <v>500</v>
      </c>
      <c r="AA66">
        <v>1418390.5</v>
      </c>
      <c r="AB66">
        <v>7000</v>
      </c>
      <c r="AD66">
        <v>1716927.55</v>
      </c>
      <c r="AE66">
        <v>207100.34</v>
      </c>
      <c r="AI66">
        <v>48320</v>
      </c>
    </row>
    <row r="67" spans="1:35" x14ac:dyDescent="0.25">
      <c r="A67" t="s">
        <v>2195</v>
      </c>
      <c r="B67">
        <v>1052199.73</v>
      </c>
      <c r="C67">
        <v>659785.55000000005</v>
      </c>
      <c r="D67">
        <v>746218.95</v>
      </c>
      <c r="G67">
        <v>584067.36</v>
      </c>
      <c r="H67">
        <v>828216.05</v>
      </c>
      <c r="K67">
        <v>3500</v>
      </c>
      <c r="L67">
        <v>172608.76</v>
      </c>
      <c r="N67">
        <v>3690.44</v>
      </c>
      <c r="P67">
        <v>884565.7</v>
      </c>
      <c r="R67">
        <v>2367289.0699999998</v>
      </c>
      <c r="S67">
        <v>934454.85</v>
      </c>
      <c r="U67">
        <v>1639349.4</v>
      </c>
      <c r="W67">
        <v>100</v>
      </c>
      <c r="Y67">
        <v>1944680</v>
      </c>
      <c r="Z67">
        <v>296627.84999999998</v>
      </c>
      <c r="AA67">
        <v>2436585</v>
      </c>
      <c r="AB67">
        <v>4060</v>
      </c>
      <c r="AD67">
        <v>1927055.84</v>
      </c>
      <c r="AE67">
        <v>8677.59</v>
      </c>
    </row>
    <row r="68" spans="1:35" x14ac:dyDescent="0.25">
      <c r="A68" t="s">
        <v>2196</v>
      </c>
      <c r="B68">
        <v>537553.16</v>
      </c>
      <c r="C68">
        <v>1183207.6200000001</v>
      </c>
      <c r="D68">
        <v>122509.35</v>
      </c>
      <c r="G68">
        <v>719.57</v>
      </c>
      <c r="H68">
        <v>1088687.3</v>
      </c>
      <c r="K68">
        <v>6500</v>
      </c>
      <c r="L68">
        <v>36860</v>
      </c>
      <c r="N68">
        <v>805</v>
      </c>
      <c r="P68">
        <v>353828</v>
      </c>
      <c r="R68">
        <v>921518.57</v>
      </c>
      <c r="S68">
        <v>1881601.57</v>
      </c>
      <c r="U68">
        <v>1946700.77</v>
      </c>
      <c r="W68">
        <v>2589.79</v>
      </c>
      <c r="Y68">
        <v>1600876.7</v>
      </c>
      <c r="Z68">
        <v>179300</v>
      </c>
      <c r="AA68">
        <v>2060177.7</v>
      </c>
      <c r="AB68">
        <v>5000</v>
      </c>
      <c r="AD68">
        <v>1706565.65</v>
      </c>
      <c r="AE68">
        <v>226160.05</v>
      </c>
    </row>
    <row r="69" spans="1:35" x14ac:dyDescent="0.25">
      <c r="A69" t="s">
        <v>2197</v>
      </c>
      <c r="B69">
        <v>955789.04</v>
      </c>
      <c r="C69">
        <v>294508.23</v>
      </c>
      <c r="D69">
        <v>42445.47</v>
      </c>
      <c r="G69">
        <v>8</v>
      </c>
      <c r="H69">
        <v>448727.38</v>
      </c>
      <c r="K69">
        <v>5500</v>
      </c>
      <c r="L69">
        <v>66836.009999999995</v>
      </c>
      <c r="N69">
        <v>1569</v>
      </c>
      <c r="R69">
        <v>-777739.35</v>
      </c>
      <c r="S69">
        <v>2618687.59</v>
      </c>
      <c r="U69">
        <v>1346254.27</v>
      </c>
      <c r="V69">
        <v>83530</v>
      </c>
      <c r="W69">
        <v>2320.1799999999998</v>
      </c>
      <c r="Y69">
        <v>876920</v>
      </c>
      <c r="Z69">
        <v>100300</v>
      </c>
      <c r="AA69">
        <v>1334518</v>
      </c>
      <c r="AD69">
        <v>1055159.44</v>
      </c>
      <c r="AE69">
        <v>188422.14</v>
      </c>
      <c r="AI69">
        <v>4600</v>
      </c>
    </row>
    <row r="70" spans="1:35" x14ac:dyDescent="0.25">
      <c r="A70" t="s">
        <v>2198</v>
      </c>
      <c r="B70">
        <v>471020.83</v>
      </c>
      <c r="C70">
        <v>874847.01</v>
      </c>
      <c r="D70">
        <v>36218.050000000003</v>
      </c>
      <c r="G70">
        <v>5839.6</v>
      </c>
      <c r="H70">
        <v>414241.89</v>
      </c>
      <c r="K70">
        <v>3000</v>
      </c>
      <c r="L70">
        <v>73691.509999999995</v>
      </c>
      <c r="N70">
        <v>859.67</v>
      </c>
      <c r="P70">
        <v>447400</v>
      </c>
      <c r="R70">
        <v>-986997.98</v>
      </c>
      <c r="S70">
        <v>2255161.35</v>
      </c>
      <c r="U70">
        <v>1237568.46</v>
      </c>
      <c r="V70">
        <v>537736</v>
      </c>
      <c r="W70">
        <v>1532.97</v>
      </c>
      <c r="Y70">
        <v>1546441.5</v>
      </c>
      <c r="Z70">
        <v>405400</v>
      </c>
      <c r="AA70">
        <v>1861769.5</v>
      </c>
      <c r="AD70">
        <v>1621387.39</v>
      </c>
      <c r="AE70">
        <v>236469.21</v>
      </c>
    </row>
    <row r="71" spans="1:35" x14ac:dyDescent="0.25">
      <c r="A71" t="s">
        <v>2199</v>
      </c>
      <c r="B71">
        <v>1123518.6200000001</v>
      </c>
      <c r="C71">
        <v>2747526.76</v>
      </c>
      <c r="D71">
        <v>128204.87</v>
      </c>
      <c r="G71">
        <v>271618.49</v>
      </c>
      <c r="H71">
        <v>2908046.32</v>
      </c>
      <c r="K71">
        <v>2000</v>
      </c>
      <c r="L71">
        <v>182247.12</v>
      </c>
      <c r="N71">
        <v>12487.5</v>
      </c>
      <c r="P71">
        <v>1446754</v>
      </c>
      <c r="R71">
        <v>4383097.9000000004</v>
      </c>
      <c r="S71">
        <v>2065017.96</v>
      </c>
      <c r="U71">
        <v>2560894.7400000002</v>
      </c>
      <c r="W71">
        <v>3231.76</v>
      </c>
      <c r="Y71">
        <v>1102222</v>
      </c>
      <c r="AA71">
        <v>2326508</v>
      </c>
      <c r="AD71">
        <v>2128030.6</v>
      </c>
      <c r="AE71">
        <v>124499.32</v>
      </c>
    </row>
    <row r="72" spans="1:35" x14ac:dyDescent="0.25">
      <c r="A72" t="s">
        <v>2200</v>
      </c>
      <c r="B72">
        <v>2065544.54</v>
      </c>
      <c r="C72">
        <v>1035808.29</v>
      </c>
      <c r="D72">
        <v>526691.85</v>
      </c>
      <c r="G72">
        <v>290318.59000000003</v>
      </c>
      <c r="H72">
        <v>935062.93</v>
      </c>
      <c r="K72">
        <v>17499.900000000001</v>
      </c>
      <c r="L72">
        <v>426318.04</v>
      </c>
      <c r="N72">
        <v>9870.65</v>
      </c>
      <c r="P72">
        <v>62400.01</v>
      </c>
      <c r="R72">
        <v>2725491.93</v>
      </c>
      <c r="S72">
        <v>2127187.88</v>
      </c>
      <c r="U72">
        <v>1992706.24</v>
      </c>
      <c r="V72">
        <v>23100</v>
      </c>
      <c r="W72">
        <v>5619.28</v>
      </c>
      <c r="Y72">
        <v>1095344.6000000001</v>
      </c>
      <c r="AA72">
        <v>1935637.53</v>
      </c>
      <c r="AB72">
        <v>22496</v>
      </c>
      <c r="AD72">
        <v>1606492.1</v>
      </c>
      <c r="AE72">
        <v>66751.47</v>
      </c>
      <c r="AI72">
        <v>735.23</v>
      </c>
    </row>
    <row r="73" spans="1:35" x14ac:dyDescent="0.25">
      <c r="A73" t="s">
        <v>2201</v>
      </c>
      <c r="B73">
        <v>888496.88</v>
      </c>
      <c r="C73">
        <v>551188.31999999995</v>
      </c>
      <c r="D73">
        <v>104332.94</v>
      </c>
      <c r="G73">
        <v>97286.59</v>
      </c>
      <c r="H73">
        <v>330132.28999999998</v>
      </c>
      <c r="K73">
        <v>22800</v>
      </c>
      <c r="L73">
        <v>53606.51</v>
      </c>
      <c r="N73">
        <v>6987.08</v>
      </c>
      <c r="P73">
        <v>644084</v>
      </c>
      <c r="R73">
        <v>-1610598.13</v>
      </c>
      <c r="S73">
        <v>3692657.78</v>
      </c>
      <c r="U73">
        <v>1121864.49</v>
      </c>
      <c r="V73">
        <v>427022</v>
      </c>
      <c r="W73">
        <v>3542.92</v>
      </c>
      <c r="Y73">
        <v>2643638.2999999998</v>
      </c>
      <c r="Z73">
        <v>158400</v>
      </c>
      <c r="AA73">
        <v>3122254.3</v>
      </c>
      <c r="AD73">
        <v>1722818.46</v>
      </c>
      <c r="AE73">
        <v>347495.17</v>
      </c>
    </row>
    <row r="74" spans="1:35" x14ac:dyDescent="0.25">
      <c r="A74" t="s">
        <v>2202</v>
      </c>
      <c r="B74">
        <v>736274.27</v>
      </c>
      <c r="C74">
        <v>159709</v>
      </c>
      <c r="D74">
        <v>80711.199999999997</v>
      </c>
      <c r="G74">
        <v>1335245.92</v>
      </c>
      <c r="H74">
        <v>480206.04</v>
      </c>
      <c r="K74">
        <v>0</v>
      </c>
      <c r="L74">
        <v>56218</v>
      </c>
      <c r="N74">
        <v>279</v>
      </c>
      <c r="R74">
        <v>742453.58</v>
      </c>
      <c r="S74">
        <v>2241713.0099999998</v>
      </c>
      <c r="U74">
        <v>1775526.06</v>
      </c>
      <c r="V74">
        <v>778730</v>
      </c>
      <c r="W74">
        <v>3095.93</v>
      </c>
      <c r="Y74">
        <v>1418571</v>
      </c>
      <c r="Z74">
        <v>200730</v>
      </c>
      <c r="AA74">
        <v>2131518</v>
      </c>
      <c r="AC74">
        <v>5640</v>
      </c>
      <c r="AD74">
        <v>1905984.22</v>
      </c>
      <c r="AE74">
        <v>382027.93</v>
      </c>
    </row>
    <row r="75" spans="1:35" x14ac:dyDescent="0.25">
      <c r="A75" t="s">
        <v>2203</v>
      </c>
      <c r="B75">
        <v>491587.45</v>
      </c>
      <c r="C75">
        <v>391055</v>
      </c>
      <c r="D75">
        <v>43286.55</v>
      </c>
      <c r="G75">
        <v>464117.78</v>
      </c>
      <c r="H75">
        <v>291795.53999999998</v>
      </c>
      <c r="K75">
        <v>4500</v>
      </c>
      <c r="L75">
        <v>73666.600000000006</v>
      </c>
      <c r="M75">
        <v>121660</v>
      </c>
      <c r="N75">
        <v>32084.94</v>
      </c>
      <c r="P75">
        <v>444</v>
      </c>
      <c r="R75">
        <v>329073.73</v>
      </c>
      <c r="S75">
        <v>1881918.88</v>
      </c>
      <c r="U75">
        <v>2671390.33</v>
      </c>
      <c r="W75">
        <v>2895.51</v>
      </c>
      <c r="Y75">
        <v>1726879</v>
      </c>
      <c r="AA75">
        <v>2122863</v>
      </c>
      <c r="AB75">
        <v>13780</v>
      </c>
      <c r="AD75">
        <v>2520343.46</v>
      </c>
      <c r="AE75">
        <v>125824.21</v>
      </c>
      <c r="AF75">
        <v>379860</v>
      </c>
    </row>
    <row r="76" spans="1:35" x14ac:dyDescent="0.25">
      <c r="A76" t="s">
        <v>2204</v>
      </c>
      <c r="B76">
        <v>316528.40999999997</v>
      </c>
      <c r="C76">
        <v>203050.7</v>
      </c>
      <c r="D76">
        <v>60126.03</v>
      </c>
      <c r="G76">
        <v>124326.16</v>
      </c>
      <c r="H76">
        <v>1045260.71</v>
      </c>
      <c r="L76">
        <v>58317.4</v>
      </c>
      <c r="M76">
        <v>45000</v>
      </c>
      <c r="N76">
        <v>15.4</v>
      </c>
      <c r="R76">
        <v>68340.13</v>
      </c>
      <c r="S76">
        <v>1941230.36</v>
      </c>
      <c r="U76">
        <v>1669441.6</v>
      </c>
      <c r="W76">
        <v>400</v>
      </c>
      <c r="Y76">
        <v>823553.5</v>
      </c>
      <c r="Z76">
        <v>136498.25</v>
      </c>
      <c r="AA76">
        <v>1671128.5</v>
      </c>
      <c r="AB76">
        <v>17415</v>
      </c>
      <c r="AD76">
        <v>784786.59</v>
      </c>
      <c r="AE76">
        <v>520174.54</v>
      </c>
    </row>
    <row r="77" spans="1:35" x14ac:dyDescent="0.25">
      <c r="A77" t="s">
        <v>2205</v>
      </c>
      <c r="B77">
        <v>14094.1</v>
      </c>
      <c r="C77">
        <v>1453240.7</v>
      </c>
      <c r="D77">
        <v>90954.31</v>
      </c>
      <c r="G77">
        <v>494862.08000000002</v>
      </c>
      <c r="H77">
        <v>822792.56</v>
      </c>
      <c r="K77">
        <v>113805</v>
      </c>
      <c r="L77">
        <v>204454.75</v>
      </c>
      <c r="N77">
        <v>7043.7</v>
      </c>
      <c r="P77">
        <v>5000</v>
      </c>
      <c r="R77">
        <v>54644.08</v>
      </c>
      <c r="S77">
        <v>1940061.77</v>
      </c>
      <c r="U77">
        <v>3563500.9</v>
      </c>
      <c r="V77">
        <v>2069054</v>
      </c>
      <c r="Y77">
        <v>1680646</v>
      </c>
      <c r="Z77">
        <v>2556132.61</v>
      </c>
      <c r="AA77">
        <v>2633423</v>
      </c>
      <c r="AB77">
        <v>14980</v>
      </c>
      <c r="AD77">
        <v>4129106.72</v>
      </c>
      <c r="AE77">
        <v>2440889.34</v>
      </c>
      <c r="AI77">
        <v>100000</v>
      </c>
    </row>
    <row r="78" spans="1:35" x14ac:dyDescent="0.25">
      <c r="A78" t="s">
        <v>2206</v>
      </c>
      <c r="B78">
        <v>1129901.76</v>
      </c>
      <c r="C78">
        <v>385923</v>
      </c>
      <c r="D78">
        <v>14338.51</v>
      </c>
      <c r="G78">
        <v>285004</v>
      </c>
      <c r="H78">
        <v>957790.97</v>
      </c>
      <c r="L78">
        <v>174181.7</v>
      </c>
      <c r="N78">
        <v>6117</v>
      </c>
      <c r="R78">
        <v>222049.93</v>
      </c>
      <c r="S78">
        <v>2076384.94</v>
      </c>
      <c r="U78">
        <v>1514467.73</v>
      </c>
      <c r="V78">
        <v>996128</v>
      </c>
      <c r="Y78">
        <v>912796.5</v>
      </c>
      <c r="AA78">
        <v>1691827.5</v>
      </c>
      <c r="AD78">
        <v>1426340.06</v>
      </c>
      <c r="AE78">
        <v>11000</v>
      </c>
    </row>
    <row r="79" spans="1:35" x14ac:dyDescent="0.25">
      <c r="A79" t="s">
        <v>2207</v>
      </c>
      <c r="B79">
        <v>332934.8</v>
      </c>
      <c r="C79">
        <v>0</v>
      </c>
      <c r="D79">
        <v>65905.22</v>
      </c>
      <c r="G79">
        <v>1807187.74</v>
      </c>
      <c r="H79">
        <v>329604.12</v>
      </c>
      <c r="K79">
        <v>0</v>
      </c>
      <c r="L79">
        <v>59308</v>
      </c>
      <c r="M79">
        <v>370040</v>
      </c>
      <c r="N79">
        <v>0</v>
      </c>
      <c r="P79">
        <v>10000</v>
      </c>
      <c r="R79">
        <v>-2821297.43</v>
      </c>
      <c r="S79">
        <v>1879892.65</v>
      </c>
      <c r="U79">
        <v>1449906.62</v>
      </c>
      <c r="V79">
        <v>671710</v>
      </c>
      <c r="W79">
        <v>446.11</v>
      </c>
      <c r="Y79">
        <v>1191652</v>
      </c>
      <c r="Z79">
        <v>5200882.8899999997</v>
      </c>
      <c r="AA79">
        <v>1750253</v>
      </c>
      <c r="AB79">
        <v>9015</v>
      </c>
      <c r="AD79">
        <v>1601482.21</v>
      </c>
      <c r="AE79">
        <v>2116158.75</v>
      </c>
    </row>
    <row r="80" spans="1:35" x14ac:dyDescent="0.25">
      <c r="A80" t="s">
        <v>2208</v>
      </c>
      <c r="B80">
        <v>9792.06</v>
      </c>
      <c r="C80">
        <v>1344555.88</v>
      </c>
      <c r="D80">
        <v>25947.07</v>
      </c>
      <c r="E80">
        <v>0</v>
      </c>
      <c r="F80">
        <v>0</v>
      </c>
      <c r="G80">
        <v>473343.88</v>
      </c>
      <c r="H80">
        <v>493269.48</v>
      </c>
      <c r="I80">
        <v>0</v>
      </c>
      <c r="J80">
        <v>0</v>
      </c>
      <c r="K80">
        <v>2500</v>
      </c>
      <c r="L80">
        <v>89501.23</v>
      </c>
      <c r="M80">
        <v>0</v>
      </c>
      <c r="N80">
        <v>2620</v>
      </c>
      <c r="O80">
        <v>0</v>
      </c>
      <c r="P80">
        <v>0</v>
      </c>
      <c r="Q80">
        <v>0</v>
      </c>
      <c r="R80">
        <v>-1107018.95</v>
      </c>
      <c r="S80">
        <v>1840507.51</v>
      </c>
      <c r="U80">
        <v>2407932.19</v>
      </c>
      <c r="V80">
        <v>712670</v>
      </c>
      <c r="Y80">
        <v>1091640</v>
      </c>
      <c r="Z80">
        <v>1122818</v>
      </c>
      <c r="AA80">
        <v>1924235.5</v>
      </c>
      <c r="AB80">
        <v>10230</v>
      </c>
      <c r="AD80">
        <v>1449513.75</v>
      </c>
      <c r="AE80">
        <v>432282.36</v>
      </c>
    </row>
    <row r="81" spans="1:35" x14ac:dyDescent="0.25">
      <c r="A81" t="s">
        <v>2209</v>
      </c>
      <c r="B81">
        <v>234560.22</v>
      </c>
      <c r="C81">
        <v>273347.34999999998</v>
      </c>
      <c r="D81">
        <v>14681.25</v>
      </c>
      <c r="G81">
        <v>1384609.01</v>
      </c>
      <c r="H81">
        <v>25867.41</v>
      </c>
      <c r="K81">
        <v>0</v>
      </c>
      <c r="L81">
        <v>33280</v>
      </c>
      <c r="N81">
        <v>4258</v>
      </c>
      <c r="R81">
        <v>-363719.49</v>
      </c>
      <c r="S81">
        <v>2241713.0099999998</v>
      </c>
      <c r="U81">
        <v>892254.15</v>
      </c>
      <c r="V81">
        <v>467238</v>
      </c>
      <c r="W81">
        <v>669.76</v>
      </c>
      <c r="Y81">
        <v>90809.1</v>
      </c>
      <c r="Z81">
        <v>309400</v>
      </c>
      <c r="AA81">
        <v>605810.1</v>
      </c>
      <c r="AB81">
        <v>12340</v>
      </c>
      <c r="AD81">
        <v>861516.19</v>
      </c>
      <c r="AE81">
        <v>263171</v>
      </c>
    </row>
    <row r="82" spans="1:35" x14ac:dyDescent="0.25">
      <c r="A82" t="s">
        <v>2210</v>
      </c>
      <c r="B82">
        <v>252491.93</v>
      </c>
      <c r="C82">
        <v>428431.59</v>
      </c>
      <c r="D82">
        <v>37479.870000000003</v>
      </c>
      <c r="G82">
        <v>78902</v>
      </c>
      <c r="H82">
        <v>118663.63</v>
      </c>
      <c r="K82">
        <v>0</v>
      </c>
      <c r="L82">
        <v>51667.54</v>
      </c>
      <c r="N82">
        <v>675.34</v>
      </c>
      <c r="R82">
        <v>-2586478.85</v>
      </c>
      <c r="S82">
        <v>3200752.69</v>
      </c>
      <c r="U82">
        <v>1457370.68</v>
      </c>
      <c r="V82">
        <v>419124</v>
      </c>
      <c r="W82">
        <v>952.59</v>
      </c>
      <c r="Y82">
        <v>2091443.4</v>
      </c>
      <c r="Z82">
        <v>140300</v>
      </c>
      <c r="AA82">
        <v>2578134.4</v>
      </c>
      <c r="AC82">
        <v>25340</v>
      </c>
      <c r="AD82">
        <v>1144827.3700000001</v>
      </c>
      <c r="AE82">
        <v>111536.6</v>
      </c>
    </row>
    <row r="83" spans="1:35" x14ac:dyDescent="0.25">
      <c r="A83" t="s">
        <v>2211</v>
      </c>
      <c r="B83">
        <v>711419.89</v>
      </c>
      <c r="C83">
        <v>186161.34</v>
      </c>
      <c r="D83">
        <v>67014.09</v>
      </c>
      <c r="G83">
        <v>-535743.43999999994</v>
      </c>
      <c r="H83">
        <v>1305059.42</v>
      </c>
      <c r="K83">
        <v>2200</v>
      </c>
      <c r="L83">
        <v>59564.49</v>
      </c>
      <c r="N83">
        <v>991.12</v>
      </c>
      <c r="P83">
        <v>0</v>
      </c>
      <c r="R83">
        <v>1407304.42</v>
      </c>
      <c r="S83">
        <v>1037408.38</v>
      </c>
      <c r="U83">
        <v>1217336.82</v>
      </c>
      <c r="W83">
        <v>1945.82</v>
      </c>
      <c r="Y83">
        <v>1734959.3</v>
      </c>
      <c r="Z83">
        <v>46137</v>
      </c>
      <c r="AA83">
        <v>2157509.2999999998</v>
      </c>
      <c r="AB83">
        <v>26982</v>
      </c>
      <c r="AD83">
        <v>1176803.71</v>
      </c>
      <c r="AE83">
        <v>275143.18</v>
      </c>
      <c r="AI83">
        <v>137497.85999999999</v>
      </c>
    </row>
    <row r="84" spans="1:35" x14ac:dyDescent="0.25">
      <c r="A84" t="s">
        <v>2212</v>
      </c>
      <c r="B84">
        <v>1943449.37</v>
      </c>
      <c r="C84">
        <v>84259.81</v>
      </c>
      <c r="D84">
        <v>147243.16</v>
      </c>
      <c r="G84">
        <v>1112619.3400000001</v>
      </c>
      <c r="H84">
        <v>915565.62</v>
      </c>
      <c r="K84">
        <v>93772.22</v>
      </c>
      <c r="L84">
        <v>114273.93</v>
      </c>
      <c r="N84">
        <v>108104.04</v>
      </c>
      <c r="R84">
        <v>1518473.25</v>
      </c>
      <c r="S84">
        <v>3848145.72</v>
      </c>
      <c r="U84">
        <v>3217180.44</v>
      </c>
      <c r="V84">
        <v>1109920</v>
      </c>
      <c r="W84">
        <v>7171.36</v>
      </c>
      <c r="Y84">
        <v>2435738</v>
      </c>
      <c r="Z84">
        <v>56422.77</v>
      </c>
      <c r="AA84">
        <v>3486766.25</v>
      </c>
      <c r="AB84">
        <v>39703.9</v>
      </c>
      <c r="AD84">
        <v>3983297.24</v>
      </c>
      <c r="AE84">
        <v>595907.42000000004</v>
      </c>
      <c r="AI84">
        <v>200389.62</v>
      </c>
    </row>
    <row r="85" spans="1:35" x14ac:dyDescent="0.25">
      <c r="A85" t="s">
        <v>2213</v>
      </c>
      <c r="B85">
        <v>4913181.6399999997</v>
      </c>
      <c r="C85">
        <v>169188.48000000001</v>
      </c>
      <c r="D85">
        <v>146128.32000000001</v>
      </c>
      <c r="G85">
        <v>823531.08</v>
      </c>
      <c r="H85">
        <v>967261.15</v>
      </c>
      <c r="K85">
        <v>3550</v>
      </c>
      <c r="L85">
        <v>59980.95</v>
      </c>
      <c r="N85">
        <v>1017528.7</v>
      </c>
      <c r="P85">
        <v>44220</v>
      </c>
      <c r="R85">
        <v>3934861.65</v>
      </c>
      <c r="S85">
        <v>2477300.52</v>
      </c>
      <c r="U85">
        <v>2632649.2599999998</v>
      </c>
      <c r="V85">
        <v>12000</v>
      </c>
      <c r="W85">
        <v>12596.84</v>
      </c>
      <c r="Y85">
        <v>1860138.7</v>
      </c>
      <c r="Z85">
        <v>71000</v>
      </c>
      <c r="AA85">
        <v>2507533.7000000002</v>
      </c>
      <c r="AB85">
        <v>53377.24</v>
      </c>
      <c r="AD85">
        <v>2093108.25</v>
      </c>
      <c r="AE85">
        <v>277364.59000000003</v>
      </c>
      <c r="AH85">
        <v>30000</v>
      </c>
      <c r="AI85">
        <v>145152.17000000001</v>
      </c>
    </row>
    <row r="86" spans="1:35" x14ac:dyDescent="0.25">
      <c r="A86" t="s">
        <v>2214</v>
      </c>
      <c r="B86">
        <v>1071380.99</v>
      </c>
      <c r="C86">
        <v>90208.51</v>
      </c>
      <c r="D86">
        <v>258858.12</v>
      </c>
      <c r="G86">
        <v>591732</v>
      </c>
      <c r="H86">
        <v>565946.38</v>
      </c>
      <c r="K86">
        <v>2300</v>
      </c>
      <c r="L86">
        <v>77638.09</v>
      </c>
      <c r="N86">
        <v>7712.67</v>
      </c>
      <c r="P86">
        <v>1161392.8</v>
      </c>
      <c r="Q86">
        <v>736.99</v>
      </c>
      <c r="R86">
        <v>373010.27</v>
      </c>
      <c r="S86">
        <v>1537645.9</v>
      </c>
      <c r="U86">
        <v>2368999.56</v>
      </c>
      <c r="V86">
        <v>175500</v>
      </c>
      <c r="W86">
        <v>1846.87</v>
      </c>
      <c r="Y86">
        <v>2244440.4</v>
      </c>
      <c r="Z86">
        <v>77000</v>
      </c>
      <c r="AA86">
        <v>3047453.4</v>
      </c>
      <c r="AC86">
        <v>26454</v>
      </c>
      <c r="AD86">
        <v>1953606.19</v>
      </c>
      <c r="AE86">
        <v>309157.07</v>
      </c>
      <c r="AF86">
        <v>10000</v>
      </c>
      <c r="AI86">
        <v>103426.89</v>
      </c>
    </row>
    <row r="87" spans="1:35" x14ac:dyDescent="0.25">
      <c r="A87" t="s">
        <v>2215</v>
      </c>
      <c r="B87">
        <v>881162.13</v>
      </c>
      <c r="C87">
        <v>303402.8</v>
      </c>
      <c r="D87">
        <v>52803.63</v>
      </c>
      <c r="G87">
        <v>1936624.73</v>
      </c>
      <c r="H87">
        <v>685903.2</v>
      </c>
      <c r="K87">
        <v>0</v>
      </c>
      <c r="L87">
        <v>103480</v>
      </c>
      <c r="N87">
        <v>846110.04</v>
      </c>
      <c r="P87">
        <v>2814.5</v>
      </c>
      <c r="R87">
        <v>2394386.0699999998</v>
      </c>
      <c r="S87">
        <v>1677376.63</v>
      </c>
      <c r="U87">
        <v>1799658.55</v>
      </c>
      <c r="V87">
        <v>85800</v>
      </c>
      <c r="W87">
        <v>1523.58</v>
      </c>
      <c r="Y87">
        <v>1999244.7</v>
      </c>
      <c r="Z87">
        <v>75400</v>
      </c>
      <c r="AA87">
        <v>2921542.7</v>
      </c>
      <c r="AC87">
        <v>16357</v>
      </c>
      <c r="AD87">
        <v>1755650.94</v>
      </c>
      <c r="AE87">
        <v>372177.07</v>
      </c>
      <c r="AH87">
        <v>3880</v>
      </c>
      <c r="AI87">
        <v>56289.87</v>
      </c>
    </row>
    <row r="88" spans="1:35" x14ac:dyDescent="0.25">
      <c r="A88" t="s">
        <v>2216</v>
      </c>
      <c r="B88">
        <v>2089227.55</v>
      </c>
      <c r="C88">
        <v>363908.93</v>
      </c>
      <c r="D88">
        <v>217372.83</v>
      </c>
      <c r="G88">
        <v>428412.95</v>
      </c>
      <c r="H88">
        <v>1185020.8799999999</v>
      </c>
      <c r="K88">
        <v>0</v>
      </c>
      <c r="L88">
        <v>126524</v>
      </c>
      <c r="N88">
        <v>145873.39000000001</v>
      </c>
      <c r="R88">
        <v>3215269.81</v>
      </c>
      <c r="S88">
        <v>1937621.24</v>
      </c>
      <c r="U88">
        <v>2879885.76</v>
      </c>
      <c r="V88">
        <v>448860</v>
      </c>
      <c r="W88">
        <v>5058.8500000000004</v>
      </c>
      <c r="Y88">
        <v>2338324</v>
      </c>
      <c r="Z88">
        <v>103900</v>
      </c>
      <c r="AA88">
        <v>3293602</v>
      </c>
      <c r="AB88">
        <v>29714</v>
      </c>
      <c r="AD88">
        <v>2851240.52</v>
      </c>
      <c r="AE88">
        <v>451180.61</v>
      </c>
      <c r="AH88">
        <v>300</v>
      </c>
      <c r="AI88">
        <v>291336.78000000003</v>
      </c>
    </row>
    <row r="89" spans="1:35" x14ac:dyDescent="0.25">
      <c r="A89" t="s">
        <v>2217</v>
      </c>
      <c r="B89">
        <v>1145658.52</v>
      </c>
      <c r="C89">
        <v>35775.22</v>
      </c>
      <c r="D89">
        <v>207734.37</v>
      </c>
      <c r="G89">
        <v>386449.6</v>
      </c>
      <c r="H89">
        <v>691148.62</v>
      </c>
      <c r="K89">
        <v>4720</v>
      </c>
      <c r="L89">
        <v>149130</v>
      </c>
      <c r="M89">
        <v>113679.16</v>
      </c>
      <c r="N89">
        <v>1000031.32</v>
      </c>
      <c r="P89">
        <v>132392.32999999999</v>
      </c>
      <c r="Q89">
        <v>-267452.31</v>
      </c>
      <c r="R89">
        <v>-2375817.0299999998</v>
      </c>
      <c r="S89">
        <v>4355323.6100000003</v>
      </c>
      <c r="U89">
        <v>1920075.46</v>
      </c>
      <c r="V89">
        <v>122002.02</v>
      </c>
      <c r="W89">
        <v>4020.59</v>
      </c>
      <c r="Y89">
        <v>1408704</v>
      </c>
      <c r="Z89">
        <v>16500</v>
      </c>
      <c r="AA89">
        <v>2030733</v>
      </c>
      <c r="AB89">
        <v>73533</v>
      </c>
      <c r="AD89">
        <v>1613818.94</v>
      </c>
      <c r="AE89">
        <v>294034.96000000002</v>
      </c>
      <c r="AI89">
        <v>104422.92</v>
      </c>
    </row>
    <row r="90" spans="1:35" x14ac:dyDescent="0.25">
      <c r="A90" t="s">
        <v>2218</v>
      </c>
      <c r="B90">
        <v>1946171.11</v>
      </c>
      <c r="C90">
        <v>116898.27</v>
      </c>
      <c r="D90">
        <v>116695.18</v>
      </c>
      <c r="G90">
        <v>540444.96</v>
      </c>
      <c r="H90">
        <v>1222088.3799999999</v>
      </c>
      <c r="K90">
        <v>105120</v>
      </c>
      <c r="L90">
        <v>102897.09</v>
      </c>
      <c r="N90">
        <v>287779.21000000002</v>
      </c>
      <c r="R90">
        <v>1678719.19</v>
      </c>
      <c r="S90">
        <v>2312272.9300000002</v>
      </c>
      <c r="U90">
        <v>2718462.98</v>
      </c>
      <c r="V90">
        <v>115500</v>
      </c>
      <c r="Y90">
        <v>3248857.99</v>
      </c>
      <c r="Z90">
        <v>69500</v>
      </c>
      <c r="AA90">
        <v>4065800.33</v>
      </c>
      <c r="AB90">
        <v>13877</v>
      </c>
      <c r="AD90">
        <v>2211044.2000000002</v>
      </c>
      <c r="AE90">
        <v>204271.96</v>
      </c>
      <c r="AF90">
        <v>10000</v>
      </c>
      <c r="AI90">
        <v>191818</v>
      </c>
    </row>
    <row r="91" spans="1:35" x14ac:dyDescent="0.25">
      <c r="A91" t="s">
        <v>2219</v>
      </c>
      <c r="B91">
        <v>1690225.59</v>
      </c>
      <c r="C91">
        <v>104449.61</v>
      </c>
      <c r="D91">
        <v>80662.3</v>
      </c>
      <c r="G91">
        <v>611825.31000000006</v>
      </c>
      <c r="H91">
        <v>561450.29</v>
      </c>
      <c r="K91">
        <v>3000</v>
      </c>
      <c r="L91">
        <v>64445.35</v>
      </c>
      <c r="N91">
        <v>67548.5</v>
      </c>
      <c r="R91">
        <v>2335052.71</v>
      </c>
      <c r="S91">
        <v>1586779.38</v>
      </c>
      <c r="U91">
        <v>1411369.58</v>
      </c>
      <c r="V91">
        <v>236518</v>
      </c>
      <c r="W91">
        <v>5009.67</v>
      </c>
      <c r="Y91">
        <v>1975174</v>
      </c>
      <c r="Z91">
        <v>65620</v>
      </c>
      <c r="AA91">
        <v>2529829</v>
      </c>
      <c r="AB91">
        <v>11152</v>
      </c>
      <c r="AD91">
        <v>1694162.34</v>
      </c>
      <c r="AE91">
        <v>341692.51</v>
      </c>
      <c r="AI91">
        <v>125068.24</v>
      </c>
    </row>
    <row r="92" spans="1:35" x14ac:dyDescent="0.25">
      <c r="A92" t="s">
        <v>2220</v>
      </c>
      <c r="B92">
        <v>2793016.63</v>
      </c>
      <c r="C92">
        <v>201015.5</v>
      </c>
      <c r="D92">
        <v>213997.74</v>
      </c>
      <c r="G92">
        <v>1011845.17</v>
      </c>
      <c r="H92">
        <v>811095.03</v>
      </c>
      <c r="K92">
        <v>1380</v>
      </c>
      <c r="L92">
        <v>54217.23</v>
      </c>
      <c r="N92">
        <v>443.81</v>
      </c>
      <c r="R92">
        <v>1119362.8400000001</v>
      </c>
      <c r="S92">
        <v>4249528.84</v>
      </c>
      <c r="U92">
        <v>2099610.9900000002</v>
      </c>
      <c r="V92">
        <v>274.27</v>
      </c>
      <c r="W92">
        <v>5588.66</v>
      </c>
      <c r="Y92">
        <v>1956272.5</v>
      </c>
      <c r="Z92">
        <v>32000</v>
      </c>
      <c r="AA92">
        <v>2432605.5</v>
      </c>
      <c r="AB92">
        <v>8892</v>
      </c>
      <c r="AD92">
        <v>1592954.73</v>
      </c>
      <c r="AE92">
        <v>377586.25</v>
      </c>
      <c r="AI92">
        <v>75670.59</v>
      </c>
    </row>
    <row r="93" spans="1:35" x14ac:dyDescent="0.25">
      <c r="A93" t="s">
        <v>2221</v>
      </c>
      <c r="B93">
        <v>1874147.58</v>
      </c>
      <c r="C93">
        <v>130863.24</v>
      </c>
      <c r="D93">
        <v>107079.09</v>
      </c>
      <c r="G93">
        <v>277487.24</v>
      </c>
      <c r="H93">
        <v>973435.38</v>
      </c>
      <c r="K93">
        <v>2500</v>
      </c>
      <c r="L93">
        <v>93881.93</v>
      </c>
      <c r="N93">
        <v>36920.800000000003</v>
      </c>
      <c r="R93">
        <v>1482713.01</v>
      </c>
      <c r="S93">
        <v>1939533.85</v>
      </c>
      <c r="U93">
        <v>1911134.64</v>
      </c>
      <c r="V93">
        <v>266338</v>
      </c>
      <c r="W93">
        <v>4497.45</v>
      </c>
      <c r="Y93">
        <v>1569128.7</v>
      </c>
      <c r="Z93">
        <v>72250</v>
      </c>
      <c r="AA93">
        <v>2295183.7000000002</v>
      </c>
      <c r="AB93">
        <v>29117</v>
      </c>
      <c r="AD93">
        <v>1152786.67</v>
      </c>
      <c r="AE93">
        <v>399123.98</v>
      </c>
      <c r="AH93">
        <v>160</v>
      </c>
      <c r="AI93">
        <v>139514.5</v>
      </c>
    </row>
    <row r="94" spans="1:35" x14ac:dyDescent="0.25">
      <c r="A94" t="s">
        <v>2222</v>
      </c>
      <c r="B94">
        <v>860934.88</v>
      </c>
      <c r="C94">
        <v>223133.7</v>
      </c>
      <c r="D94">
        <v>90175.67</v>
      </c>
      <c r="G94">
        <v>1217596.3500000001</v>
      </c>
      <c r="H94">
        <v>895090.6</v>
      </c>
      <c r="K94">
        <v>5920</v>
      </c>
      <c r="L94">
        <v>64822.2</v>
      </c>
      <c r="N94">
        <v>110306.55</v>
      </c>
      <c r="R94">
        <v>680102.67</v>
      </c>
      <c r="S94">
        <v>2506558.63</v>
      </c>
      <c r="U94">
        <v>2440840.79</v>
      </c>
      <c r="V94">
        <v>32390</v>
      </c>
      <c r="W94">
        <v>1165.73</v>
      </c>
      <c r="Y94">
        <v>1445539</v>
      </c>
      <c r="Z94">
        <v>86900</v>
      </c>
      <c r="AA94">
        <v>2273126</v>
      </c>
      <c r="AC94">
        <v>7412</v>
      </c>
      <c r="AD94">
        <v>1359315.5</v>
      </c>
      <c r="AE94">
        <v>372472.69</v>
      </c>
      <c r="AI94">
        <v>75288.179999999993</v>
      </c>
    </row>
    <row r="95" spans="1:35" x14ac:dyDescent="0.25">
      <c r="A95" t="s">
        <v>2223</v>
      </c>
      <c r="B95">
        <v>1243487.05</v>
      </c>
      <c r="C95">
        <v>361481.98</v>
      </c>
      <c r="D95">
        <v>150695.38</v>
      </c>
      <c r="G95">
        <v>2059678.82</v>
      </c>
      <c r="H95">
        <v>823557.59</v>
      </c>
      <c r="K95">
        <v>17120</v>
      </c>
      <c r="L95">
        <v>84398.95</v>
      </c>
      <c r="N95">
        <v>37754.199999999997</v>
      </c>
      <c r="R95">
        <v>3834626.03</v>
      </c>
      <c r="S95">
        <v>1606333.65</v>
      </c>
      <c r="U95">
        <v>2417050.69</v>
      </c>
      <c r="V95">
        <v>180710</v>
      </c>
      <c r="W95">
        <v>4509.21</v>
      </c>
      <c r="Y95">
        <v>2570053.5</v>
      </c>
      <c r="Z95">
        <v>95759.5</v>
      </c>
      <c r="AA95">
        <v>3477810</v>
      </c>
      <c r="AB95">
        <v>18423</v>
      </c>
      <c r="AD95">
        <v>2130676.9</v>
      </c>
      <c r="AE95">
        <v>432986.12</v>
      </c>
      <c r="AI95">
        <v>149518.89000000001</v>
      </c>
    </row>
    <row r="96" spans="1:35" x14ac:dyDescent="0.25">
      <c r="A96" t="s">
        <v>2224</v>
      </c>
      <c r="B96">
        <v>1517783.12</v>
      </c>
      <c r="C96">
        <v>135782.9</v>
      </c>
      <c r="D96">
        <v>74769.06</v>
      </c>
      <c r="G96">
        <v>742535.38</v>
      </c>
      <c r="H96">
        <v>691493.04</v>
      </c>
      <c r="K96">
        <v>2200</v>
      </c>
      <c r="L96">
        <v>109623.72</v>
      </c>
      <c r="N96">
        <v>59227.15</v>
      </c>
      <c r="R96">
        <v>1022213.67</v>
      </c>
      <c r="S96">
        <v>2538238.23</v>
      </c>
      <c r="U96">
        <v>2332001.59</v>
      </c>
      <c r="V96">
        <v>241840</v>
      </c>
      <c r="W96">
        <v>3965.78</v>
      </c>
      <c r="Y96">
        <v>1236789.8999999999</v>
      </c>
      <c r="Z96">
        <v>78207.5</v>
      </c>
      <c r="AA96">
        <v>2178713.9</v>
      </c>
      <c r="AB96">
        <v>16062</v>
      </c>
      <c r="AD96">
        <v>1847322.71</v>
      </c>
      <c r="AE96">
        <v>333731.77</v>
      </c>
      <c r="AI96">
        <v>86113.66</v>
      </c>
    </row>
    <row r="97" spans="1:36" x14ac:dyDescent="0.25">
      <c r="A97" t="s">
        <v>2225</v>
      </c>
      <c r="B97">
        <v>890208.11</v>
      </c>
      <c r="C97">
        <v>49187.96</v>
      </c>
      <c r="D97">
        <v>137620.65</v>
      </c>
      <c r="G97">
        <v>1016567</v>
      </c>
      <c r="H97">
        <v>251351.3</v>
      </c>
      <c r="K97">
        <v>0</v>
      </c>
      <c r="L97">
        <v>31110</v>
      </c>
      <c r="N97">
        <v>0</v>
      </c>
      <c r="P97">
        <v>82262</v>
      </c>
      <c r="R97">
        <v>359443.23</v>
      </c>
      <c r="S97">
        <v>1774553.91</v>
      </c>
      <c r="U97">
        <v>1501121.97</v>
      </c>
      <c r="V97">
        <v>116600</v>
      </c>
      <c r="W97">
        <v>2301.42</v>
      </c>
      <c r="Y97">
        <v>1052898</v>
      </c>
      <c r="Z97">
        <v>168500</v>
      </c>
      <c r="AA97">
        <v>1552052</v>
      </c>
      <c r="AB97">
        <v>2500</v>
      </c>
      <c r="AC97">
        <v>4272</v>
      </c>
      <c r="AD97">
        <v>980469.39</v>
      </c>
      <c r="AE97">
        <v>171438.04</v>
      </c>
      <c r="AI97">
        <v>33124.080000000002</v>
      </c>
    </row>
    <row r="98" spans="1:36" x14ac:dyDescent="0.25">
      <c r="A98" t="s">
        <v>2226</v>
      </c>
      <c r="B98">
        <v>1366761.02</v>
      </c>
      <c r="C98">
        <v>100225.3</v>
      </c>
      <c r="D98">
        <v>138648.25</v>
      </c>
      <c r="G98">
        <v>676957.29</v>
      </c>
      <c r="H98">
        <v>418164.53</v>
      </c>
      <c r="K98">
        <v>0</v>
      </c>
      <c r="L98">
        <v>65375</v>
      </c>
      <c r="N98">
        <v>0</v>
      </c>
      <c r="R98">
        <v>3497709.47</v>
      </c>
      <c r="S98">
        <v>1563007.5</v>
      </c>
      <c r="U98">
        <v>2084413.09</v>
      </c>
      <c r="V98">
        <v>427022</v>
      </c>
      <c r="W98">
        <v>5172.79</v>
      </c>
      <c r="Y98">
        <v>2158134</v>
      </c>
      <c r="Z98">
        <v>232300</v>
      </c>
      <c r="AA98">
        <v>2850509.57</v>
      </c>
      <c r="AB98">
        <v>24957.82</v>
      </c>
      <c r="AD98">
        <v>2174317.5499999998</v>
      </c>
      <c r="AE98">
        <v>2183907.0299999998</v>
      </c>
      <c r="AI98">
        <v>98685.49</v>
      </c>
    </row>
    <row r="99" spans="1:36" x14ac:dyDescent="0.25">
      <c r="A99" t="s">
        <v>2227</v>
      </c>
      <c r="B99">
        <v>483168.58</v>
      </c>
      <c r="C99">
        <v>71758.7</v>
      </c>
      <c r="D99">
        <v>22262.92</v>
      </c>
      <c r="G99">
        <v>771096.61</v>
      </c>
      <c r="H99">
        <v>438871.97</v>
      </c>
      <c r="K99">
        <v>0</v>
      </c>
      <c r="L99">
        <v>34814.26</v>
      </c>
      <c r="N99">
        <v>0</v>
      </c>
      <c r="R99">
        <v>-24354.68</v>
      </c>
      <c r="S99">
        <v>2046781.46</v>
      </c>
      <c r="U99">
        <v>1248262.58</v>
      </c>
      <c r="V99">
        <v>280295</v>
      </c>
      <c r="W99">
        <v>1550.63</v>
      </c>
      <c r="Y99">
        <v>1715298.08</v>
      </c>
      <c r="Z99">
        <v>22800</v>
      </c>
      <c r="AA99">
        <v>2237639.84</v>
      </c>
      <c r="AB99">
        <v>4860</v>
      </c>
      <c r="AD99">
        <v>1053770.42</v>
      </c>
      <c r="AE99">
        <v>241498.29</v>
      </c>
      <c r="AI99">
        <v>520</v>
      </c>
    </row>
    <row r="100" spans="1:36" x14ac:dyDescent="0.25">
      <c r="A100" t="s">
        <v>2228</v>
      </c>
      <c r="B100">
        <v>831272.54</v>
      </c>
      <c r="C100">
        <v>39217.83</v>
      </c>
      <c r="D100">
        <v>32628.15</v>
      </c>
      <c r="G100">
        <v>864727.57</v>
      </c>
      <c r="H100">
        <v>414557.31</v>
      </c>
      <c r="K100">
        <v>450</v>
      </c>
      <c r="L100">
        <v>57365.5</v>
      </c>
      <c r="N100">
        <v>498.92</v>
      </c>
      <c r="R100">
        <v>-1349950.51</v>
      </c>
      <c r="S100">
        <v>3243756.17</v>
      </c>
      <c r="U100">
        <v>1088896.43</v>
      </c>
      <c r="V100">
        <v>390342</v>
      </c>
      <c r="W100">
        <v>1467.32</v>
      </c>
      <c r="Y100">
        <v>1954056.5</v>
      </c>
      <c r="Z100">
        <v>211700</v>
      </c>
      <c r="AA100">
        <v>2345939.5</v>
      </c>
      <c r="AB100">
        <v>18812</v>
      </c>
      <c r="AD100">
        <v>799001.49</v>
      </c>
      <c r="AE100">
        <v>212143.34</v>
      </c>
      <c r="AI100">
        <v>40282.6</v>
      </c>
    </row>
    <row r="101" spans="1:36" x14ac:dyDescent="0.25">
      <c r="A101" t="s">
        <v>2229</v>
      </c>
      <c r="B101">
        <v>548312.15</v>
      </c>
      <c r="C101">
        <v>87763.56</v>
      </c>
      <c r="D101">
        <v>32337.03</v>
      </c>
      <c r="G101">
        <v>391577.82</v>
      </c>
      <c r="H101">
        <v>137413.81</v>
      </c>
      <c r="I101">
        <v>-132361.76999999999</v>
      </c>
      <c r="K101">
        <v>0</v>
      </c>
      <c r="L101">
        <v>36231.949999999997</v>
      </c>
      <c r="M101">
        <v>234446</v>
      </c>
      <c r="N101">
        <v>0</v>
      </c>
      <c r="R101">
        <v>-263089.64</v>
      </c>
      <c r="S101">
        <v>1111772.6200000001</v>
      </c>
      <c r="U101">
        <v>971842.05</v>
      </c>
      <c r="V101">
        <v>288943</v>
      </c>
      <c r="W101">
        <v>1684.5</v>
      </c>
      <c r="Y101">
        <v>1326461.5</v>
      </c>
      <c r="Z101">
        <v>152000</v>
      </c>
      <c r="AA101">
        <v>1581620.5</v>
      </c>
      <c r="AB101">
        <v>4960</v>
      </c>
      <c r="AD101">
        <v>1020041.39</v>
      </c>
      <c r="AE101">
        <v>188627.49</v>
      </c>
    </row>
    <row r="102" spans="1:36" x14ac:dyDescent="0.25">
      <c r="A102" t="s">
        <v>2230</v>
      </c>
      <c r="B102">
        <v>347474.47</v>
      </c>
      <c r="C102">
        <v>131853.06</v>
      </c>
      <c r="D102">
        <v>29233.279999999999</v>
      </c>
      <c r="G102">
        <v>630528.69999999995</v>
      </c>
      <c r="H102">
        <v>116835.76</v>
      </c>
      <c r="K102">
        <v>0</v>
      </c>
      <c r="L102">
        <v>29985.84</v>
      </c>
      <c r="N102">
        <v>0</v>
      </c>
      <c r="R102">
        <v>-405960.91</v>
      </c>
      <c r="S102">
        <v>1695120.4</v>
      </c>
      <c r="U102">
        <v>954327.27</v>
      </c>
      <c r="V102">
        <v>203242</v>
      </c>
      <c r="W102">
        <v>839.07</v>
      </c>
      <c r="Y102">
        <v>2216352.5</v>
      </c>
      <c r="Z102">
        <v>31413</v>
      </c>
      <c r="AA102">
        <v>2527794.5</v>
      </c>
      <c r="AB102">
        <v>500</v>
      </c>
      <c r="AD102">
        <v>757166.8</v>
      </c>
      <c r="AE102">
        <v>177495.23</v>
      </c>
      <c r="AI102">
        <v>6437.37</v>
      </c>
    </row>
    <row r="103" spans="1:36" x14ac:dyDescent="0.25">
      <c r="A103" t="s">
        <v>2231</v>
      </c>
      <c r="B103">
        <v>608378.02</v>
      </c>
      <c r="C103">
        <v>125102.25</v>
      </c>
      <c r="D103">
        <v>109375.25</v>
      </c>
      <c r="G103">
        <v>652223.30000000005</v>
      </c>
      <c r="H103">
        <v>341757.91</v>
      </c>
      <c r="K103">
        <v>11500</v>
      </c>
      <c r="L103">
        <v>12400</v>
      </c>
      <c r="N103">
        <v>1379.28</v>
      </c>
      <c r="R103">
        <v>396179.66</v>
      </c>
      <c r="S103">
        <v>1187793.3799999999</v>
      </c>
      <c r="U103">
        <v>770531.17</v>
      </c>
      <c r="V103">
        <v>263392</v>
      </c>
      <c r="W103">
        <v>1120</v>
      </c>
      <c r="Y103">
        <v>1532960</v>
      </c>
      <c r="Z103">
        <v>701347.19</v>
      </c>
      <c r="AA103">
        <v>1807268</v>
      </c>
      <c r="AD103">
        <v>947726.04</v>
      </c>
      <c r="AE103">
        <v>269911.90999999997</v>
      </c>
      <c r="AI103">
        <v>16860</v>
      </c>
    </row>
    <row r="104" spans="1:36" x14ac:dyDescent="0.25">
      <c r="A104" t="s">
        <v>2232</v>
      </c>
      <c r="B104">
        <v>1525004.49</v>
      </c>
      <c r="C104">
        <v>16371.45</v>
      </c>
      <c r="D104">
        <v>172187.48</v>
      </c>
      <c r="G104">
        <v>-12386786.66</v>
      </c>
      <c r="H104">
        <v>716620.77</v>
      </c>
      <c r="K104">
        <v>9000</v>
      </c>
      <c r="L104">
        <v>178105</v>
      </c>
      <c r="N104">
        <v>10021.9</v>
      </c>
      <c r="R104">
        <v>-15003842.539999999</v>
      </c>
      <c r="S104">
        <v>4005245.62</v>
      </c>
      <c r="U104">
        <v>4064937.59</v>
      </c>
      <c r="V104">
        <v>293581</v>
      </c>
      <c r="W104">
        <v>2046.07</v>
      </c>
      <c r="Y104">
        <v>2539210</v>
      </c>
      <c r="Z104">
        <v>219102</v>
      </c>
      <c r="AA104">
        <v>3694166</v>
      </c>
      <c r="AB104">
        <v>60837.71</v>
      </c>
      <c r="AD104">
        <v>2019419.58</v>
      </c>
      <c r="AE104">
        <v>131518.92000000001</v>
      </c>
      <c r="AH104">
        <v>368066.9</v>
      </c>
    </row>
    <row r="105" spans="1:36" x14ac:dyDescent="0.25">
      <c r="A105" t="s">
        <v>2233</v>
      </c>
      <c r="B105">
        <v>353306.55</v>
      </c>
      <c r="C105">
        <v>366881.71</v>
      </c>
      <c r="D105">
        <v>264233.57</v>
      </c>
      <c r="G105">
        <v>1040633.41</v>
      </c>
      <c r="H105">
        <v>350717.91</v>
      </c>
      <c r="K105">
        <v>43360</v>
      </c>
      <c r="L105">
        <v>27232.7</v>
      </c>
      <c r="M105">
        <v>150</v>
      </c>
      <c r="N105">
        <v>5174.1000000000004</v>
      </c>
      <c r="R105">
        <v>-661274.67000000004</v>
      </c>
      <c r="S105">
        <v>2324775.44</v>
      </c>
      <c r="U105">
        <v>2175481.4300000002</v>
      </c>
      <c r="V105">
        <v>28950</v>
      </c>
      <c r="W105">
        <v>311.10000000000002</v>
      </c>
      <c r="Y105">
        <v>2603020</v>
      </c>
      <c r="Z105">
        <v>111300</v>
      </c>
      <c r="AA105">
        <v>3099269</v>
      </c>
      <c r="AD105">
        <v>963574.9</v>
      </c>
      <c r="AE105">
        <v>219863.05</v>
      </c>
    </row>
    <row r="106" spans="1:36" x14ac:dyDescent="0.25">
      <c r="A106" t="s">
        <v>2234</v>
      </c>
      <c r="B106">
        <v>396136.94</v>
      </c>
      <c r="C106">
        <v>316595.25</v>
      </c>
      <c r="D106">
        <v>181489.19</v>
      </c>
      <c r="G106">
        <v>491598.43</v>
      </c>
      <c r="H106">
        <v>502028.32</v>
      </c>
      <c r="K106">
        <v>26960</v>
      </c>
      <c r="L106">
        <v>36878.93</v>
      </c>
      <c r="M106">
        <v>200</v>
      </c>
      <c r="N106">
        <v>808.79</v>
      </c>
      <c r="R106">
        <v>-1057585.03</v>
      </c>
      <c r="S106">
        <v>2620032.73</v>
      </c>
      <c r="U106">
        <v>1655523.54</v>
      </c>
      <c r="W106">
        <v>422.81</v>
      </c>
      <c r="Y106">
        <v>1043870</v>
      </c>
      <c r="Z106">
        <v>2100400.39</v>
      </c>
      <c r="AA106">
        <v>1918079</v>
      </c>
      <c r="AD106">
        <v>1871120.59</v>
      </c>
      <c r="AE106">
        <v>383453.49</v>
      </c>
      <c r="AF106">
        <v>23000</v>
      </c>
      <c r="AI106">
        <v>287790.95</v>
      </c>
      <c r="AJ106">
        <v>56220</v>
      </c>
    </row>
    <row r="107" spans="1:36" x14ac:dyDescent="0.25">
      <c r="A107" t="s">
        <v>2235</v>
      </c>
      <c r="B107">
        <v>598533.54</v>
      </c>
      <c r="C107">
        <v>9927.57</v>
      </c>
      <c r="D107">
        <v>131168.24</v>
      </c>
      <c r="G107">
        <v>2</v>
      </c>
      <c r="H107">
        <v>103773.83</v>
      </c>
      <c r="K107">
        <v>3500</v>
      </c>
      <c r="L107">
        <v>101058.26</v>
      </c>
      <c r="N107">
        <v>3368.85</v>
      </c>
      <c r="R107">
        <v>-653288.28</v>
      </c>
      <c r="S107">
        <v>961037.76</v>
      </c>
      <c r="U107">
        <v>1246725.93</v>
      </c>
      <c r="V107">
        <v>970750</v>
      </c>
      <c r="W107">
        <v>960.4</v>
      </c>
      <c r="Y107">
        <v>1203584.6000000001</v>
      </c>
      <c r="Z107">
        <v>400884.71</v>
      </c>
      <c r="AA107">
        <v>1650605.6</v>
      </c>
      <c r="AB107">
        <v>900</v>
      </c>
      <c r="AD107">
        <v>1554473.46</v>
      </c>
      <c r="AE107">
        <v>41763.08</v>
      </c>
      <c r="AI107">
        <v>147434.91</v>
      </c>
    </row>
    <row r="108" spans="1:36" x14ac:dyDescent="0.25">
      <c r="A108" t="s">
        <v>2236</v>
      </c>
      <c r="B108">
        <v>486255.25</v>
      </c>
      <c r="C108">
        <v>15227</v>
      </c>
      <c r="D108">
        <v>185944.41</v>
      </c>
      <c r="G108">
        <v>2</v>
      </c>
      <c r="H108">
        <v>384306.76</v>
      </c>
      <c r="K108">
        <v>4000</v>
      </c>
      <c r="L108">
        <v>80931.44</v>
      </c>
      <c r="N108">
        <v>1204.5999999999999</v>
      </c>
      <c r="R108">
        <v>-84427.41</v>
      </c>
      <c r="S108">
        <v>852668.5</v>
      </c>
      <c r="U108">
        <v>886763.2</v>
      </c>
      <c r="V108">
        <v>1574860</v>
      </c>
      <c r="W108">
        <v>2192.2199999999998</v>
      </c>
      <c r="Y108">
        <v>1647992.5</v>
      </c>
      <c r="Z108">
        <v>354212.82</v>
      </c>
      <c r="AA108">
        <v>2052884.5</v>
      </c>
      <c r="AB108">
        <v>42950</v>
      </c>
      <c r="AD108">
        <v>2023507.04</v>
      </c>
      <c r="AE108">
        <v>96278.91</v>
      </c>
      <c r="AI108">
        <v>33042</v>
      </c>
    </row>
    <row r="109" spans="1:36" x14ac:dyDescent="0.25">
      <c r="A109" t="s">
        <v>2237</v>
      </c>
      <c r="B109">
        <v>235849.07</v>
      </c>
      <c r="C109">
        <v>2197.65</v>
      </c>
      <c r="D109">
        <v>181759.96</v>
      </c>
      <c r="G109">
        <v>171234.29</v>
      </c>
      <c r="H109">
        <v>108365.59</v>
      </c>
      <c r="K109">
        <v>1000</v>
      </c>
      <c r="L109">
        <v>25522.3</v>
      </c>
      <c r="N109">
        <v>781.73</v>
      </c>
      <c r="R109">
        <v>-1102486.1499999999</v>
      </c>
      <c r="S109">
        <v>1993338.97</v>
      </c>
      <c r="U109">
        <v>898187.31</v>
      </c>
      <c r="V109">
        <v>749705</v>
      </c>
      <c r="W109">
        <v>730.55</v>
      </c>
      <c r="Y109">
        <v>378185.5</v>
      </c>
      <c r="Z109">
        <v>154806.67000000001</v>
      </c>
      <c r="AA109">
        <v>693804.5</v>
      </c>
      <c r="AB109">
        <v>7060</v>
      </c>
      <c r="AD109">
        <v>1390779.19</v>
      </c>
      <c r="AE109">
        <v>104973.41</v>
      </c>
      <c r="AI109">
        <v>203748.22</v>
      </c>
    </row>
    <row r="110" spans="1:36" x14ac:dyDescent="0.25">
      <c r="A110" t="s">
        <v>2238</v>
      </c>
      <c r="B110">
        <v>422690.61</v>
      </c>
      <c r="C110">
        <v>136405.66</v>
      </c>
      <c r="D110">
        <v>418502.49</v>
      </c>
      <c r="G110">
        <v>5</v>
      </c>
      <c r="H110">
        <v>202273.81</v>
      </c>
      <c r="L110">
        <v>85010.97</v>
      </c>
      <c r="N110">
        <v>3438.09</v>
      </c>
      <c r="R110">
        <v>-2240455.35</v>
      </c>
      <c r="S110">
        <v>3276385.87</v>
      </c>
      <c r="U110">
        <v>918370.97</v>
      </c>
      <c r="V110">
        <v>598040</v>
      </c>
      <c r="W110">
        <v>791.17</v>
      </c>
      <c r="Y110">
        <v>1399667.5</v>
      </c>
      <c r="Z110">
        <v>291564.25</v>
      </c>
      <c r="AA110">
        <v>1907858.5</v>
      </c>
      <c r="AB110">
        <v>5280</v>
      </c>
      <c r="AD110">
        <v>1084258.23</v>
      </c>
      <c r="AE110">
        <v>78655.67</v>
      </c>
      <c r="AI110">
        <v>76883.5</v>
      </c>
    </row>
    <row r="111" spans="1:36" x14ac:dyDescent="0.25">
      <c r="A111" t="s">
        <v>2239</v>
      </c>
      <c r="B111">
        <v>250821.61</v>
      </c>
      <c r="C111">
        <v>6300.8</v>
      </c>
      <c r="D111">
        <v>255643.68</v>
      </c>
      <c r="G111">
        <v>80938.03</v>
      </c>
      <c r="H111">
        <v>361546.72</v>
      </c>
      <c r="K111">
        <v>4000</v>
      </c>
      <c r="L111">
        <v>73821.929999999993</v>
      </c>
      <c r="N111">
        <v>1907.92</v>
      </c>
      <c r="R111">
        <v>-2332643.9700000002</v>
      </c>
      <c r="S111">
        <v>3690825.96</v>
      </c>
      <c r="U111">
        <v>1027983.28</v>
      </c>
      <c r="V111">
        <v>865509</v>
      </c>
      <c r="W111">
        <v>1324.89</v>
      </c>
      <c r="Y111">
        <v>1889288.5</v>
      </c>
      <c r="Z111">
        <v>506339.45</v>
      </c>
      <c r="AA111">
        <v>2308166.5</v>
      </c>
      <c r="AB111">
        <v>67390</v>
      </c>
      <c r="AD111">
        <v>1903322.03</v>
      </c>
      <c r="AE111">
        <v>98667.25</v>
      </c>
      <c r="AI111">
        <v>395560.34</v>
      </c>
    </row>
    <row r="112" spans="1:36" x14ac:dyDescent="0.25">
      <c r="A112" t="s">
        <v>2240</v>
      </c>
      <c r="B112">
        <v>289957.46000000002</v>
      </c>
      <c r="C112">
        <v>22392.3</v>
      </c>
      <c r="D112">
        <v>219732.64</v>
      </c>
      <c r="G112">
        <v>104414.73</v>
      </c>
      <c r="H112">
        <v>113445.52</v>
      </c>
      <c r="K112">
        <v>3000</v>
      </c>
      <c r="L112">
        <v>47294.16</v>
      </c>
      <c r="N112">
        <v>23.36</v>
      </c>
      <c r="R112">
        <v>-1693391.1</v>
      </c>
      <c r="S112">
        <v>1854865.59</v>
      </c>
      <c r="U112">
        <v>1088431.76</v>
      </c>
      <c r="V112">
        <v>668800</v>
      </c>
      <c r="W112">
        <v>736.39</v>
      </c>
      <c r="Y112">
        <v>256756.5</v>
      </c>
      <c r="Z112">
        <v>215652.91</v>
      </c>
      <c r="AA112">
        <v>711142</v>
      </c>
      <c r="AB112">
        <v>960</v>
      </c>
      <c r="AD112">
        <v>745540.73</v>
      </c>
      <c r="AE112">
        <v>82088.47</v>
      </c>
      <c r="AI112">
        <v>152495.72</v>
      </c>
    </row>
    <row r="113" spans="1:35" x14ac:dyDescent="0.25">
      <c r="A113" t="s">
        <v>2241</v>
      </c>
      <c r="B113">
        <v>438646.11</v>
      </c>
      <c r="C113">
        <v>31222.95</v>
      </c>
      <c r="D113">
        <v>98857.68</v>
      </c>
      <c r="G113">
        <v>49828.49</v>
      </c>
      <c r="H113">
        <v>516689.93</v>
      </c>
      <c r="K113">
        <v>3000</v>
      </c>
      <c r="L113">
        <v>55022.6</v>
      </c>
      <c r="N113">
        <v>60.75</v>
      </c>
      <c r="R113">
        <v>-843743.21</v>
      </c>
      <c r="S113">
        <v>1808375.97</v>
      </c>
      <c r="U113">
        <v>1162613.43</v>
      </c>
      <c r="V113">
        <v>858907.8</v>
      </c>
      <c r="W113">
        <v>1196.47</v>
      </c>
      <c r="Y113">
        <v>1422421</v>
      </c>
      <c r="Z113">
        <v>238310.62</v>
      </c>
      <c r="AA113">
        <v>1948203</v>
      </c>
      <c r="AB113">
        <v>6700</v>
      </c>
      <c r="AD113">
        <v>1336271.95</v>
      </c>
      <c r="AE113">
        <v>172370.04</v>
      </c>
      <c r="AI113">
        <v>107375.28</v>
      </c>
    </row>
    <row r="114" spans="1:35" x14ac:dyDescent="0.25">
      <c r="A114" t="s">
        <v>2242</v>
      </c>
      <c r="B114">
        <v>1338596.6299999999</v>
      </c>
      <c r="C114">
        <v>77980.149999999994</v>
      </c>
      <c r="D114">
        <v>134434.79</v>
      </c>
      <c r="G114">
        <v>204900.08</v>
      </c>
      <c r="H114">
        <v>228846.51</v>
      </c>
      <c r="K114">
        <v>4000</v>
      </c>
      <c r="L114">
        <v>68798.28</v>
      </c>
      <c r="N114">
        <v>2049</v>
      </c>
      <c r="R114">
        <v>-262853.55</v>
      </c>
      <c r="S114">
        <v>2329931.42</v>
      </c>
      <c r="U114">
        <v>1450280.61</v>
      </c>
      <c r="V114">
        <v>1496686</v>
      </c>
      <c r="W114">
        <v>3809.26</v>
      </c>
      <c r="Y114">
        <v>1667781.5</v>
      </c>
      <c r="Z114">
        <v>300360.92</v>
      </c>
      <c r="AA114">
        <v>2166746.5</v>
      </c>
      <c r="AB114">
        <v>15860</v>
      </c>
      <c r="AD114">
        <v>2549512.86</v>
      </c>
      <c r="AE114">
        <v>158066.92000000001</v>
      </c>
      <c r="AI114">
        <v>185899</v>
      </c>
    </row>
    <row r="115" spans="1:35" x14ac:dyDescent="0.25">
      <c r="A115" t="s">
        <v>2243</v>
      </c>
      <c r="B115">
        <v>982658.4</v>
      </c>
      <c r="C115">
        <v>39281.1</v>
      </c>
      <c r="D115">
        <v>83095.91</v>
      </c>
      <c r="G115">
        <v>813373.61</v>
      </c>
      <c r="H115">
        <v>134183.70000000001</v>
      </c>
      <c r="K115">
        <v>4000</v>
      </c>
      <c r="L115">
        <v>50135</v>
      </c>
      <c r="N115">
        <v>755.56</v>
      </c>
      <c r="R115">
        <v>637293.4</v>
      </c>
      <c r="S115">
        <v>857017.52</v>
      </c>
      <c r="U115">
        <v>1636039.52</v>
      </c>
      <c r="V115">
        <v>762006</v>
      </c>
      <c r="W115">
        <v>1236.78</v>
      </c>
      <c r="Y115">
        <v>548160</v>
      </c>
      <c r="Z115">
        <v>211351.17</v>
      </c>
      <c r="AA115">
        <v>773169</v>
      </c>
      <c r="AD115">
        <v>1020636.04</v>
      </c>
      <c r="AE115">
        <v>182450.42</v>
      </c>
      <c r="AI115">
        <v>679146.77</v>
      </c>
    </row>
    <row r="116" spans="1:35" x14ac:dyDescent="0.25">
      <c r="A116" t="s">
        <v>2244</v>
      </c>
      <c r="B116">
        <v>254299.1</v>
      </c>
      <c r="C116">
        <v>12576.57</v>
      </c>
      <c r="D116">
        <v>197353.98</v>
      </c>
      <c r="G116">
        <v>2010697.96</v>
      </c>
      <c r="H116">
        <v>36709.33</v>
      </c>
      <c r="K116">
        <v>141320</v>
      </c>
      <c r="L116">
        <v>43061.97</v>
      </c>
      <c r="N116">
        <v>1220.01</v>
      </c>
      <c r="R116">
        <v>-536880.25</v>
      </c>
      <c r="S116">
        <v>2768353.45</v>
      </c>
      <c r="U116">
        <v>771495.56</v>
      </c>
      <c r="V116">
        <v>669359</v>
      </c>
      <c r="W116">
        <v>255.49</v>
      </c>
      <c r="Y116">
        <v>753406.5</v>
      </c>
      <c r="Z116">
        <v>213791.8</v>
      </c>
      <c r="AA116">
        <v>1125783.5</v>
      </c>
      <c r="AD116">
        <v>1087375.3899999999</v>
      </c>
      <c r="AE116">
        <v>74084.399999999994</v>
      </c>
      <c r="AI116">
        <v>26503.3</v>
      </c>
    </row>
    <row r="117" spans="1:35" x14ac:dyDescent="0.25">
      <c r="A117" t="s">
        <v>2245</v>
      </c>
      <c r="B117">
        <v>1464482.02</v>
      </c>
      <c r="C117">
        <v>11897.51</v>
      </c>
      <c r="D117">
        <v>17017.55</v>
      </c>
      <c r="G117">
        <v>115106.11</v>
      </c>
      <c r="H117">
        <v>940955.61</v>
      </c>
      <c r="K117">
        <v>697000</v>
      </c>
      <c r="L117">
        <v>78457.39</v>
      </c>
      <c r="N117">
        <v>601.07000000000005</v>
      </c>
      <c r="R117">
        <v>-2614855.41</v>
      </c>
      <c r="S117">
        <v>3313708.59</v>
      </c>
      <c r="U117">
        <v>1766646.47</v>
      </c>
      <c r="V117">
        <v>1034050</v>
      </c>
      <c r="W117">
        <v>977.08</v>
      </c>
      <c r="Y117">
        <v>2405480</v>
      </c>
      <c r="Z117">
        <v>246275.81</v>
      </c>
      <c r="AA117">
        <v>2795339</v>
      </c>
      <c r="AD117">
        <v>1379231.33</v>
      </c>
      <c r="AE117">
        <v>71288.7</v>
      </c>
      <c r="AH117">
        <v>24685.97</v>
      </c>
      <c r="AI117">
        <v>108337.2</v>
      </c>
    </row>
    <row r="118" spans="1:35" x14ac:dyDescent="0.25">
      <c r="A118" t="s">
        <v>2246</v>
      </c>
      <c r="B118">
        <v>246746.88</v>
      </c>
      <c r="C118">
        <v>54354.25</v>
      </c>
      <c r="D118">
        <v>144500.28</v>
      </c>
      <c r="G118">
        <v>79829.240000000005</v>
      </c>
      <c r="H118">
        <v>232094.14</v>
      </c>
      <c r="K118">
        <v>4000</v>
      </c>
      <c r="L118">
        <v>71255.199999999997</v>
      </c>
      <c r="N118">
        <v>645.79999999999995</v>
      </c>
      <c r="R118">
        <v>-2483618.59</v>
      </c>
      <c r="S118">
        <v>3532326.06</v>
      </c>
      <c r="U118">
        <v>1194244.71</v>
      </c>
      <c r="V118">
        <v>645850</v>
      </c>
      <c r="W118">
        <v>943.54</v>
      </c>
      <c r="Y118">
        <v>546815.5</v>
      </c>
      <c r="Z118">
        <v>284175.01</v>
      </c>
      <c r="AA118">
        <v>1133367.5</v>
      </c>
      <c r="AB118">
        <v>48190</v>
      </c>
      <c r="AD118">
        <v>1629398.79</v>
      </c>
      <c r="AE118">
        <v>177931.15</v>
      </c>
      <c r="AI118">
        <v>50225</v>
      </c>
    </row>
    <row r="119" spans="1:35" x14ac:dyDescent="0.25">
      <c r="A119" t="s">
        <v>2247</v>
      </c>
      <c r="B119">
        <v>1560130.91</v>
      </c>
      <c r="C119">
        <v>7096</v>
      </c>
      <c r="D119">
        <v>204618.54</v>
      </c>
      <c r="G119">
        <v>2</v>
      </c>
      <c r="H119">
        <v>38046.04</v>
      </c>
      <c r="K119">
        <v>0</v>
      </c>
      <c r="L119">
        <v>194987.5</v>
      </c>
      <c r="N119">
        <v>418.44</v>
      </c>
      <c r="P119">
        <v>1000</v>
      </c>
      <c r="Q119">
        <v>-719964.76</v>
      </c>
      <c r="R119">
        <v>581762.75</v>
      </c>
      <c r="S119">
        <v>1454124.22</v>
      </c>
      <c r="U119">
        <v>2956865.75</v>
      </c>
      <c r="V119">
        <v>593274</v>
      </c>
      <c r="W119">
        <v>4242.67</v>
      </c>
      <c r="Y119">
        <v>1788427.5</v>
      </c>
      <c r="Z119">
        <v>217800</v>
      </c>
      <c r="AA119">
        <v>2214418.5</v>
      </c>
      <c r="AC119">
        <v>9730</v>
      </c>
      <c r="AD119">
        <v>1846739.53</v>
      </c>
      <c r="AE119">
        <v>12155.63</v>
      </c>
      <c r="AI119">
        <v>1180000.92</v>
      </c>
    </row>
    <row r="120" spans="1:35" x14ac:dyDescent="0.25">
      <c r="A120" t="s">
        <v>2248</v>
      </c>
      <c r="B120">
        <v>573036.35</v>
      </c>
      <c r="C120">
        <v>5000</v>
      </c>
      <c r="D120">
        <v>56941.53</v>
      </c>
      <c r="G120">
        <v>129118.07</v>
      </c>
      <c r="H120">
        <v>70942.100000000006</v>
      </c>
      <c r="K120">
        <v>2870</v>
      </c>
      <c r="L120">
        <v>45331.45</v>
      </c>
      <c r="N120">
        <v>582</v>
      </c>
      <c r="Q120">
        <v>355880.14</v>
      </c>
      <c r="R120">
        <v>-4508586.41</v>
      </c>
      <c r="S120">
        <v>5145573.0199999996</v>
      </c>
      <c r="U120">
        <v>1251352.27</v>
      </c>
      <c r="V120">
        <v>344586</v>
      </c>
      <c r="W120">
        <v>2627.02</v>
      </c>
      <c r="Y120">
        <v>1654313.61</v>
      </c>
      <c r="Z120">
        <v>160355</v>
      </c>
      <c r="AA120">
        <v>2131931.61</v>
      </c>
      <c r="AB120">
        <v>2640</v>
      </c>
      <c r="AC120">
        <v>7624</v>
      </c>
      <c r="AD120">
        <v>1284992.8899999999</v>
      </c>
      <c r="AE120">
        <v>50432.05</v>
      </c>
      <c r="AI120">
        <v>142225.5</v>
      </c>
    </row>
    <row r="121" spans="1:35" x14ac:dyDescent="0.25">
      <c r="A121" t="s">
        <v>2249</v>
      </c>
      <c r="B121">
        <v>174322.77</v>
      </c>
      <c r="C121">
        <v>5032</v>
      </c>
      <c r="D121">
        <v>68369.62</v>
      </c>
      <c r="G121">
        <v>1</v>
      </c>
      <c r="H121">
        <v>54213.98</v>
      </c>
      <c r="L121">
        <v>31235</v>
      </c>
      <c r="N121">
        <v>78500</v>
      </c>
      <c r="Q121">
        <v>2820431.71</v>
      </c>
      <c r="R121">
        <v>-5267851.72</v>
      </c>
      <c r="S121">
        <v>2682356.15</v>
      </c>
      <c r="U121">
        <v>1437143.07</v>
      </c>
      <c r="V121">
        <v>40000</v>
      </c>
      <c r="W121">
        <v>771.94</v>
      </c>
      <c r="Y121">
        <v>1127610</v>
      </c>
      <c r="Z121">
        <v>103400</v>
      </c>
      <c r="AA121">
        <v>1365453</v>
      </c>
      <c r="AB121">
        <v>26752</v>
      </c>
      <c r="AD121">
        <v>799059.52</v>
      </c>
      <c r="AE121">
        <v>4583.26</v>
      </c>
      <c r="AI121">
        <v>555809</v>
      </c>
    </row>
    <row r="122" spans="1:35" x14ac:dyDescent="0.25">
      <c r="A122" t="s">
        <v>2250</v>
      </c>
      <c r="B122">
        <v>1146718.77</v>
      </c>
      <c r="C122">
        <v>0</v>
      </c>
      <c r="D122">
        <v>20688.8</v>
      </c>
      <c r="G122">
        <v>3.37</v>
      </c>
      <c r="H122">
        <v>96654.47</v>
      </c>
      <c r="K122">
        <v>6000</v>
      </c>
      <c r="L122">
        <v>113013.81</v>
      </c>
      <c r="N122">
        <v>1231.9000000000001</v>
      </c>
      <c r="Q122">
        <v>1270310.74</v>
      </c>
      <c r="R122">
        <v>-1846260.12</v>
      </c>
      <c r="S122">
        <v>2132666.9300000002</v>
      </c>
      <c r="U122">
        <v>1055058.31</v>
      </c>
      <c r="V122">
        <v>50000</v>
      </c>
      <c r="W122">
        <v>3858.09</v>
      </c>
      <c r="Y122">
        <v>876329.5</v>
      </c>
      <c r="Z122">
        <v>104400</v>
      </c>
      <c r="AA122">
        <v>1365546.5</v>
      </c>
      <c r="AB122">
        <v>1840</v>
      </c>
      <c r="AC122">
        <v>4564</v>
      </c>
      <c r="AD122">
        <v>1091411.57</v>
      </c>
      <c r="AE122">
        <v>29041.68</v>
      </c>
      <c r="AI122">
        <v>10140</v>
      </c>
    </row>
    <row r="123" spans="1:35" x14ac:dyDescent="0.25">
      <c r="A123" t="s">
        <v>2251</v>
      </c>
      <c r="B123">
        <v>998617.66</v>
      </c>
      <c r="C123">
        <v>0</v>
      </c>
      <c r="D123">
        <v>298048.93</v>
      </c>
      <c r="G123">
        <v>700394.87</v>
      </c>
      <c r="H123">
        <v>25154.9</v>
      </c>
      <c r="K123">
        <v>0</v>
      </c>
      <c r="L123">
        <v>43977</v>
      </c>
      <c r="N123">
        <v>0</v>
      </c>
      <c r="Q123">
        <v>-870751.37</v>
      </c>
      <c r="S123">
        <v>2748053.22</v>
      </c>
      <c r="U123">
        <v>2031974.97</v>
      </c>
      <c r="W123">
        <v>2864.96</v>
      </c>
      <c r="Y123">
        <v>1293972</v>
      </c>
      <c r="Z123">
        <v>311127</v>
      </c>
      <c r="AA123">
        <v>2033542</v>
      </c>
      <c r="AB123">
        <v>9580</v>
      </c>
      <c r="AC123">
        <v>28346</v>
      </c>
      <c r="AD123">
        <v>1200518.21</v>
      </c>
      <c r="AE123">
        <v>44574.78</v>
      </c>
      <c r="AI123">
        <v>222440.43</v>
      </c>
    </row>
    <row r="124" spans="1:35" x14ac:dyDescent="0.25">
      <c r="A124" t="s">
        <v>2252</v>
      </c>
      <c r="B124">
        <v>788534.55</v>
      </c>
      <c r="C124">
        <v>0</v>
      </c>
      <c r="D124">
        <v>81692.800000000003</v>
      </c>
      <c r="G124">
        <v>250376.88</v>
      </c>
      <c r="H124">
        <v>413228.43</v>
      </c>
      <c r="L124">
        <v>34875</v>
      </c>
      <c r="N124">
        <v>0</v>
      </c>
      <c r="Q124">
        <v>-828623.01</v>
      </c>
      <c r="S124">
        <v>2407634.36</v>
      </c>
      <c r="U124">
        <v>1008168.75</v>
      </c>
      <c r="W124">
        <v>2173.9299999999998</v>
      </c>
      <c r="Y124">
        <v>774081</v>
      </c>
      <c r="Z124">
        <v>387770.05</v>
      </c>
      <c r="AA124">
        <v>1126236</v>
      </c>
      <c r="AB124">
        <v>1840</v>
      </c>
      <c r="AC124">
        <v>24024</v>
      </c>
      <c r="AD124">
        <v>907098.02</v>
      </c>
      <c r="AE124">
        <v>30813.97</v>
      </c>
      <c r="AI124">
        <v>162235.43</v>
      </c>
    </row>
    <row r="125" spans="1:35" x14ac:dyDescent="0.25">
      <c r="A125" t="s">
        <v>2253</v>
      </c>
      <c r="B125">
        <v>736502.45</v>
      </c>
      <c r="C125">
        <v>0</v>
      </c>
      <c r="D125">
        <v>133439.29</v>
      </c>
      <c r="G125">
        <v>1949243.49</v>
      </c>
      <c r="H125">
        <v>46381.47</v>
      </c>
      <c r="K125">
        <v>3640</v>
      </c>
      <c r="L125">
        <v>31859.5</v>
      </c>
      <c r="N125">
        <v>505.33</v>
      </c>
      <c r="Q125">
        <v>178772.51</v>
      </c>
      <c r="R125">
        <v>-1008830.04</v>
      </c>
      <c r="S125">
        <v>3580405.02</v>
      </c>
      <c r="U125">
        <v>340371.51</v>
      </c>
      <c r="V125">
        <v>666520</v>
      </c>
      <c r="W125">
        <v>2157.0500000000002</v>
      </c>
      <c r="Y125">
        <v>824131</v>
      </c>
      <c r="Z125">
        <v>1103479.08</v>
      </c>
      <c r="AA125">
        <v>1458034</v>
      </c>
      <c r="AB125">
        <v>2630</v>
      </c>
      <c r="AC125">
        <v>2624</v>
      </c>
      <c r="AD125">
        <v>1295410.3899999999</v>
      </c>
      <c r="AE125">
        <v>67145.87</v>
      </c>
      <c r="AI125">
        <v>31600</v>
      </c>
    </row>
    <row r="126" spans="1:35" x14ac:dyDescent="0.25">
      <c r="A126" t="s">
        <v>2254</v>
      </c>
      <c r="B126">
        <v>1564533.05</v>
      </c>
      <c r="C126">
        <v>5312</v>
      </c>
      <c r="D126">
        <v>93001.34</v>
      </c>
      <c r="G126">
        <v>0</v>
      </c>
      <c r="H126">
        <v>29001.52</v>
      </c>
      <c r="L126">
        <v>11875</v>
      </c>
      <c r="N126">
        <v>0</v>
      </c>
      <c r="Q126">
        <v>1519628.46</v>
      </c>
      <c r="R126">
        <v>-2041809.05</v>
      </c>
      <c r="S126">
        <v>2242898.44</v>
      </c>
      <c r="U126">
        <v>864767.27</v>
      </c>
      <c r="V126">
        <v>70000</v>
      </c>
      <c r="W126">
        <v>4260.9399999999996</v>
      </c>
      <c r="Y126">
        <v>1463600</v>
      </c>
      <c r="Z126">
        <v>101132</v>
      </c>
      <c r="AA126">
        <v>1603437</v>
      </c>
      <c r="AB126">
        <v>11204</v>
      </c>
      <c r="AD126">
        <v>925359.15</v>
      </c>
      <c r="AE126">
        <v>4235</v>
      </c>
      <c r="AI126">
        <v>270</v>
      </c>
    </row>
    <row r="127" spans="1:35" x14ac:dyDescent="0.25">
      <c r="A127" t="s">
        <v>2255</v>
      </c>
      <c r="B127">
        <v>716854.47</v>
      </c>
      <c r="C127">
        <v>7052</v>
      </c>
      <c r="D127">
        <v>111393.39</v>
      </c>
      <c r="G127">
        <v>2</v>
      </c>
      <c r="H127">
        <v>619953.22</v>
      </c>
      <c r="K127">
        <v>0</v>
      </c>
      <c r="L127">
        <v>52896.45</v>
      </c>
      <c r="N127">
        <v>1764</v>
      </c>
      <c r="Q127">
        <v>-2313901.89</v>
      </c>
      <c r="S127">
        <v>3888577.4</v>
      </c>
      <c r="U127">
        <v>623730</v>
      </c>
      <c r="V127">
        <v>43600</v>
      </c>
      <c r="W127">
        <v>2559.34</v>
      </c>
      <c r="Y127">
        <v>1299517.8</v>
      </c>
      <c r="Z127">
        <v>282942.40000000002</v>
      </c>
      <c r="AA127">
        <v>1492090.8</v>
      </c>
      <c r="AB127">
        <v>6500</v>
      </c>
      <c r="AC127">
        <v>2064</v>
      </c>
      <c r="AD127">
        <v>902374.62</v>
      </c>
      <c r="AE127">
        <v>23401</v>
      </c>
    </row>
    <row r="128" spans="1:35" x14ac:dyDescent="0.25">
      <c r="A128" t="s">
        <v>2256</v>
      </c>
      <c r="B128">
        <v>343369.99</v>
      </c>
      <c r="C128">
        <v>5352</v>
      </c>
      <c r="D128">
        <v>84224.12</v>
      </c>
      <c r="G128">
        <v>2613465.44</v>
      </c>
      <c r="H128">
        <v>12</v>
      </c>
      <c r="L128">
        <v>46317.599999999999</v>
      </c>
      <c r="N128">
        <v>3634</v>
      </c>
      <c r="Q128">
        <v>-4470356.71</v>
      </c>
      <c r="R128">
        <v>1498276.15</v>
      </c>
      <c r="S128">
        <v>6097995.7300000004</v>
      </c>
      <c r="U128">
        <v>1237351.0900000001</v>
      </c>
      <c r="W128">
        <v>1073.54</v>
      </c>
      <c r="Y128">
        <v>644143.5</v>
      </c>
      <c r="Z128">
        <v>102852.02</v>
      </c>
      <c r="AA128">
        <v>1111668.5</v>
      </c>
      <c r="AB128">
        <v>2810</v>
      </c>
      <c r="AC128">
        <v>4474</v>
      </c>
      <c r="AD128">
        <v>659629.81000000006</v>
      </c>
      <c r="AE128">
        <v>187356.56</v>
      </c>
      <c r="AI128">
        <v>148924.5</v>
      </c>
    </row>
    <row r="129" spans="1:35" x14ac:dyDescent="0.25">
      <c r="A129" t="s">
        <v>2257</v>
      </c>
      <c r="B129">
        <v>1001465.83</v>
      </c>
      <c r="C129">
        <v>157783</v>
      </c>
      <c r="D129">
        <v>422474.74</v>
      </c>
      <c r="G129">
        <v>295718.7</v>
      </c>
      <c r="H129">
        <v>698470.87</v>
      </c>
      <c r="K129">
        <v>0</v>
      </c>
      <c r="L129">
        <v>93227.79</v>
      </c>
      <c r="N129">
        <v>7248.22</v>
      </c>
      <c r="P129">
        <v>110153</v>
      </c>
      <c r="R129">
        <v>-2154374.48</v>
      </c>
      <c r="S129">
        <v>3801437.29</v>
      </c>
      <c r="U129">
        <v>2101292.1</v>
      </c>
      <c r="V129">
        <v>158700</v>
      </c>
      <c r="W129">
        <v>3051.85</v>
      </c>
      <c r="Y129">
        <v>2680656.2000000002</v>
      </c>
      <c r="Z129">
        <v>1891966.27</v>
      </c>
      <c r="AA129">
        <v>3467802.8</v>
      </c>
      <c r="AC129">
        <v>18476</v>
      </c>
      <c r="AD129">
        <v>2069120.73</v>
      </c>
      <c r="AE129">
        <v>205703.57</v>
      </c>
      <c r="AI129">
        <v>356342</v>
      </c>
    </row>
    <row r="130" spans="1:35" x14ac:dyDescent="0.25">
      <c r="A130" t="s">
        <v>2258</v>
      </c>
      <c r="B130">
        <v>78862.570000000007</v>
      </c>
      <c r="C130">
        <v>64298.13</v>
      </c>
      <c r="D130">
        <v>383489.63</v>
      </c>
      <c r="G130">
        <v>252567.05</v>
      </c>
      <c r="H130">
        <v>129516.08</v>
      </c>
      <c r="K130">
        <v>4000</v>
      </c>
      <c r="L130">
        <v>75349.259999999995</v>
      </c>
      <c r="N130">
        <v>6704</v>
      </c>
      <c r="P130">
        <v>109922</v>
      </c>
      <c r="R130">
        <v>-1052213.05</v>
      </c>
      <c r="S130">
        <v>2453088.7400000002</v>
      </c>
      <c r="U130">
        <v>1641664.43</v>
      </c>
      <c r="V130">
        <v>82238</v>
      </c>
      <c r="W130">
        <v>788.66</v>
      </c>
      <c r="Y130">
        <v>1819619.5</v>
      </c>
      <c r="Z130">
        <v>134200</v>
      </c>
      <c r="AA130">
        <v>2640262.5</v>
      </c>
      <c r="AB130">
        <v>20580</v>
      </c>
      <c r="AD130">
        <v>1339455.33</v>
      </c>
      <c r="AE130">
        <v>62162.43</v>
      </c>
      <c r="AI130">
        <v>304167.82</v>
      </c>
    </row>
    <row r="131" spans="1:35" x14ac:dyDescent="0.25">
      <c r="A131" t="s">
        <v>2259</v>
      </c>
      <c r="B131">
        <v>1373945.25</v>
      </c>
      <c r="C131">
        <v>560969.11</v>
      </c>
      <c r="D131">
        <v>746681.22</v>
      </c>
      <c r="G131">
        <v>175616.25</v>
      </c>
      <c r="H131">
        <v>333751.67</v>
      </c>
      <c r="K131">
        <v>0</v>
      </c>
      <c r="L131">
        <v>191534.77</v>
      </c>
      <c r="N131">
        <v>5053.7</v>
      </c>
      <c r="P131">
        <v>698200</v>
      </c>
      <c r="R131">
        <v>130827.36</v>
      </c>
      <c r="S131">
        <v>3154881.69</v>
      </c>
      <c r="U131">
        <v>3058224.89</v>
      </c>
      <c r="V131">
        <v>1088538</v>
      </c>
      <c r="W131">
        <v>4776.75</v>
      </c>
      <c r="Y131">
        <v>2369322.81</v>
      </c>
      <c r="Z131">
        <v>269560</v>
      </c>
      <c r="AA131">
        <v>2896670.21</v>
      </c>
      <c r="AB131">
        <v>12472</v>
      </c>
      <c r="AD131">
        <v>4212924.95</v>
      </c>
      <c r="AE131">
        <v>227692.01</v>
      </c>
      <c r="AI131">
        <v>430197.3</v>
      </c>
    </row>
    <row r="132" spans="1:35" x14ac:dyDescent="0.25">
      <c r="A132" t="s">
        <v>2260</v>
      </c>
      <c r="B132">
        <v>1350946.69</v>
      </c>
      <c r="C132">
        <v>146682.53</v>
      </c>
      <c r="D132">
        <v>111171.85</v>
      </c>
      <c r="G132">
        <v>65526.38</v>
      </c>
      <c r="H132">
        <v>468833.34</v>
      </c>
      <c r="K132">
        <v>0</v>
      </c>
      <c r="L132">
        <v>102820.67</v>
      </c>
      <c r="N132">
        <v>7130</v>
      </c>
      <c r="P132">
        <v>126095</v>
      </c>
      <c r="Q132">
        <v>-132601.09</v>
      </c>
      <c r="R132">
        <v>1374998.29</v>
      </c>
      <c r="S132">
        <v>1192306.58</v>
      </c>
      <c r="U132">
        <v>2446292.27</v>
      </c>
      <c r="V132">
        <v>703287</v>
      </c>
      <c r="W132">
        <v>3336.15</v>
      </c>
      <c r="Y132">
        <v>1324601.5</v>
      </c>
      <c r="Z132">
        <v>225600</v>
      </c>
      <c r="AA132">
        <v>2163291.5</v>
      </c>
      <c r="AB132">
        <v>39660</v>
      </c>
      <c r="AD132">
        <v>2299959.0299999998</v>
      </c>
      <c r="AE132">
        <v>170735.06</v>
      </c>
      <c r="AI132">
        <v>557059.99</v>
      </c>
    </row>
    <row r="133" spans="1:35" x14ac:dyDescent="0.25">
      <c r="A133" t="s">
        <v>2261</v>
      </c>
      <c r="B133">
        <v>796006.29</v>
      </c>
      <c r="C133">
        <v>198814.36</v>
      </c>
      <c r="D133">
        <v>93714.44</v>
      </c>
      <c r="G133">
        <v>200061.24</v>
      </c>
      <c r="H133">
        <v>163450.32999999999</v>
      </c>
      <c r="K133">
        <v>6000</v>
      </c>
      <c r="L133">
        <v>72664.34</v>
      </c>
      <c r="N133">
        <v>4615.8</v>
      </c>
      <c r="P133">
        <v>63567.8</v>
      </c>
      <c r="R133">
        <v>-364916.08</v>
      </c>
      <c r="S133">
        <v>2072080.16</v>
      </c>
      <c r="U133">
        <v>1255160.2</v>
      </c>
      <c r="V133">
        <v>288450.2</v>
      </c>
      <c r="W133">
        <v>2964.78</v>
      </c>
      <c r="X133">
        <v>3220</v>
      </c>
      <c r="Y133">
        <v>1884731.54</v>
      </c>
      <c r="Z133">
        <v>504984.34</v>
      </c>
      <c r="AA133">
        <v>2344858.4900000002</v>
      </c>
      <c r="AB133">
        <v>3000</v>
      </c>
      <c r="AC133">
        <v>8050</v>
      </c>
      <c r="AD133">
        <v>1501795.87</v>
      </c>
      <c r="AE133">
        <v>126864.69</v>
      </c>
      <c r="AI133">
        <v>356907.37</v>
      </c>
    </row>
    <row r="134" spans="1:35" x14ac:dyDescent="0.25">
      <c r="A134" t="s">
        <v>2262</v>
      </c>
      <c r="B134">
        <v>966691.74</v>
      </c>
      <c r="C134">
        <v>181412.3</v>
      </c>
      <c r="D134">
        <v>301915.52000000002</v>
      </c>
      <c r="G134">
        <v>271246.33</v>
      </c>
      <c r="H134">
        <v>213838.58</v>
      </c>
      <c r="L134">
        <v>254259.11</v>
      </c>
      <c r="N134">
        <v>4701.8999999999996</v>
      </c>
      <c r="P134">
        <v>6900</v>
      </c>
      <c r="R134">
        <v>-1146057.01</v>
      </c>
      <c r="S134">
        <v>3517785.78</v>
      </c>
      <c r="U134">
        <v>4591417.7</v>
      </c>
      <c r="V134">
        <v>721965</v>
      </c>
      <c r="W134">
        <v>2919.04</v>
      </c>
      <c r="Y134">
        <v>1979939.5</v>
      </c>
      <c r="Z134">
        <v>93500</v>
      </c>
      <c r="AA134">
        <v>2595808.5</v>
      </c>
      <c r="AB134">
        <v>8240</v>
      </c>
      <c r="AD134">
        <v>3114606.23</v>
      </c>
      <c r="AE134">
        <v>68842.259999999995</v>
      </c>
      <c r="AI134">
        <v>2304729.56</v>
      </c>
    </row>
    <row r="135" spans="1:35" x14ac:dyDescent="0.25">
      <c r="A135" t="s">
        <v>2263</v>
      </c>
      <c r="B135">
        <v>380134.5</v>
      </c>
      <c r="C135">
        <v>71014.5</v>
      </c>
      <c r="D135">
        <v>2154</v>
      </c>
      <c r="G135">
        <v>203930.44</v>
      </c>
      <c r="H135">
        <v>70253.64</v>
      </c>
      <c r="K135">
        <v>0</v>
      </c>
      <c r="L135">
        <v>97663.14</v>
      </c>
      <c r="N135">
        <v>3452</v>
      </c>
      <c r="P135">
        <v>0</v>
      </c>
      <c r="R135">
        <v>-1471709.15</v>
      </c>
      <c r="S135">
        <v>2461639.23</v>
      </c>
      <c r="U135">
        <v>1126340.25</v>
      </c>
      <c r="V135">
        <v>230710</v>
      </c>
      <c r="W135">
        <v>1621.75</v>
      </c>
      <c r="Y135">
        <v>2215316.75</v>
      </c>
      <c r="Z135">
        <v>480880.49</v>
      </c>
      <c r="AA135">
        <v>2591271.75</v>
      </c>
      <c r="AB135">
        <v>16206.05</v>
      </c>
      <c r="AD135">
        <v>1418312.63</v>
      </c>
      <c r="AE135">
        <v>86895.96</v>
      </c>
      <c r="AI135">
        <v>305740.99</v>
      </c>
    </row>
    <row r="136" spans="1:35" x14ac:dyDescent="0.25">
      <c r="A136" t="s">
        <v>2264</v>
      </c>
      <c r="B136">
        <v>310754.49</v>
      </c>
      <c r="C136">
        <v>59046.62</v>
      </c>
      <c r="D136">
        <v>174352.22</v>
      </c>
      <c r="G136">
        <v>1205940.1499999999</v>
      </c>
      <c r="H136">
        <v>211390.8</v>
      </c>
      <c r="K136">
        <v>0</v>
      </c>
      <c r="L136">
        <v>69871.320000000007</v>
      </c>
      <c r="N136">
        <v>4401.68</v>
      </c>
      <c r="P136">
        <v>94919.5</v>
      </c>
      <c r="R136">
        <v>928261.09</v>
      </c>
      <c r="S136">
        <v>1490475.39</v>
      </c>
      <c r="U136">
        <v>1139935.71</v>
      </c>
      <c r="V136">
        <v>132500</v>
      </c>
      <c r="W136">
        <v>873.85</v>
      </c>
      <c r="X136">
        <v>760</v>
      </c>
      <c r="Y136">
        <v>1487200</v>
      </c>
      <c r="Z136">
        <v>198049.6</v>
      </c>
      <c r="AA136">
        <v>1873976.6</v>
      </c>
      <c r="AB136">
        <v>6946</v>
      </c>
      <c r="AD136">
        <v>1123917.06</v>
      </c>
      <c r="AE136">
        <v>194808.49</v>
      </c>
      <c r="AI136">
        <v>386115.71</v>
      </c>
    </row>
    <row r="137" spans="1:35" x14ac:dyDescent="0.25">
      <c r="A137" t="s">
        <v>2265</v>
      </c>
      <c r="B137">
        <v>1106498.76</v>
      </c>
      <c r="C137">
        <v>87798.45</v>
      </c>
      <c r="D137">
        <v>312368.38</v>
      </c>
      <c r="G137">
        <v>907237.97</v>
      </c>
      <c r="H137">
        <v>460793.81</v>
      </c>
      <c r="K137">
        <v>1500</v>
      </c>
      <c r="L137">
        <v>128618.32</v>
      </c>
      <c r="N137">
        <v>8170</v>
      </c>
      <c r="P137">
        <v>49000</v>
      </c>
      <c r="R137">
        <v>-1117421.45</v>
      </c>
      <c r="S137">
        <v>3529981.97</v>
      </c>
      <c r="U137">
        <v>3746860.14</v>
      </c>
      <c r="V137">
        <v>255520</v>
      </c>
      <c r="W137">
        <v>2224.46</v>
      </c>
      <c r="Y137">
        <v>1665185.3</v>
      </c>
      <c r="Z137">
        <v>195530</v>
      </c>
      <c r="AA137">
        <v>2691446.3</v>
      </c>
      <c r="AB137">
        <v>12740</v>
      </c>
      <c r="AD137">
        <v>2408675.4700000002</v>
      </c>
      <c r="AE137">
        <v>186032.6</v>
      </c>
      <c r="AH137">
        <v>2570</v>
      </c>
      <c r="AI137">
        <v>289007</v>
      </c>
    </row>
    <row r="138" spans="1:35" x14ac:dyDescent="0.25">
      <c r="A138" t="s">
        <v>2266</v>
      </c>
      <c r="B138">
        <v>551427.44999999995</v>
      </c>
      <c r="C138">
        <v>71759.570000000007</v>
      </c>
      <c r="D138">
        <v>152928.4</v>
      </c>
      <c r="G138">
        <v>236810.14</v>
      </c>
      <c r="H138">
        <v>140560.41</v>
      </c>
      <c r="K138">
        <v>21830</v>
      </c>
      <c r="L138">
        <v>60072.5</v>
      </c>
      <c r="N138">
        <v>5209.5</v>
      </c>
      <c r="P138">
        <v>75180</v>
      </c>
      <c r="R138">
        <v>-716859.09</v>
      </c>
      <c r="S138">
        <v>1467910.57</v>
      </c>
      <c r="U138">
        <v>4720171.01</v>
      </c>
      <c r="V138">
        <v>115500</v>
      </c>
      <c r="W138">
        <v>1324.8</v>
      </c>
      <c r="Y138">
        <v>1488397.5</v>
      </c>
      <c r="Z138">
        <v>913269</v>
      </c>
      <c r="AA138">
        <v>1938062.57</v>
      </c>
      <c r="AB138">
        <v>3820</v>
      </c>
      <c r="AC138">
        <v>10000</v>
      </c>
      <c r="AD138">
        <v>1760570.53</v>
      </c>
      <c r="AE138">
        <v>93181.8</v>
      </c>
      <c r="AI138">
        <v>3192884.92</v>
      </c>
    </row>
    <row r="139" spans="1:35" x14ac:dyDescent="0.25">
      <c r="A139" t="s">
        <v>2267</v>
      </c>
      <c r="B139">
        <v>705528.47</v>
      </c>
      <c r="C139">
        <v>292290.2</v>
      </c>
      <c r="D139">
        <v>75458.58</v>
      </c>
      <c r="G139">
        <v>159733.31</v>
      </c>
      <c r="H139">
        <v>764827.22</v>
      </c>
      <c r="K139">
        <v>70409</v>
      </c>
      <c r="L139">
        <v>83020.34</v>
      </c>
      <c r="N139">
        <v>6686.7</v>
      </c>
      <c r="P139">
        <v>79727</v>
      </c>
      <c r="R139">
        <v>677115.4</v>
      </c>
      <c r="S139">
        <v>431311.75</v>
      </c>
      <c r="U139">
        <v>4584340.58</v>
      </c>
      <c r="V139">
        <v>345382</v>
      </c>
      <c r="W139">
        <v>1912.79</v>
      </c>
      <c r="Y139">
        <v>1598308.6</v>
      </c>
      <c r="Z139">
        <v>1232308.8999999999</v>
      </c>
      <c r="AA139">
        <v>2115701.6</v>
      </c>
      <c r="AB139">
        <v>9920</v>
      </c>
      <c r="AD139">
        <v>1833882.73</v>
      </c>
      <c r="AE139">
        <v>262003.12</v>
      </c>
      <c r="AI139">
        <v>2891177.83</v>
      </c>
    </row>
    <row r="140" spans="1:35" x14ac:dyDescent="0.25">
      <c r="A140" t="s">
        <v>2268</v>
      </c>
      <c r="B140">
        <v>375178.45</v>
      </c>
      <c r="C140">
        <v>132306.15</v>
      </c>
      <c r="D140">
        <v>322190.88</v>
      </c>
      <c r="G140">
        <v>311585.37</v>
      </c>
      <c r="H140">
        <v>244831.17</v>
      </c>
      <c r="K140">
        <v>5000</v>
      </c>
      <c r="L140">
        <v>70586.240000000005</v>
      </c>
      <c r="N140">
        <v>2922</v>
      </c>
      <c r="R140">
        <v>-553338.03</v>
      </c>
      <c r="S140">
        <v>2115546</v>
      </c>
      <c r="U140">
        <v>1681086.02</v>
      </c>
      <c r="V140">
        <v>15000</v>
      </c>
      <c r="W140">
        <v>1335.24</v>
      </c>
      <c r="Y140">
        <v>1698898.5</v>
      </c>
      <c r="Z140">
        <v>94700</v>
      </c>
      <c r="AA140">
        <v>2044496.5</v>
      </c>
      <c r="AB140">
        <v>9470</v>
      </c>
      <c r="AD140">
        <v>1277469.6499999999</v>
      </c>
      <c r="AE140">
        <v>135066.14000000001</v>
      </c>
      <c r="AI140">
        <v>279141.65999999997</v>
      </c>
    </row>
    <row r="141" spans="1:35" x14ac:dyDescent="0.25">
      <c r="A141" t="s">
        <v>2269</v>
      </c>
      <c r="B141">
        <v>127760.58</v>
      </c>
      <c r="C141">
        <v>39724.339999999997</v>
      </c>
      <c r="D141">
        <v>139538.97</v>
      </c>
      <c r="G141">
        <v>566817.66</v>
      </c>
      <c r="H141">
        <v>134951.98000000001</v>
      </c>
      <c r="K141">
        <v>0</v>
      </c>
      <c r="L141">
        <v>145222.04</v>
      </c>
      <c r="N141">
        <v>4332.1000000000004</v>
      </c>
      <c r="R141">
        <v>-1386372.6</v>
      </c>
      <c r="S141">
        <v>2263113.85</v>
      </c>
      <c r="U141">
        <v>894109.99</v>
      </c>
      <c r="V141">
        <v>230</v>
      </c>
      <c r="W141">
        <v>234.67</v>
      </c>
      <c r="Y141">
        <v>2433963.5</v>
      </c>
      <c r="Z141">
        <v>374085.86</v>
      </c>
      <c r="AA141">
        <v>2950475.5</v>
      </c>
      <c r="AD141">
        <v>437329.15</v>
      </c>
      <c r="AE141">
        <v>87269.71</v>
      </c>
      <c r="AI141">
        <v>245051.51999999999</v>
      </c>
    </row>
    <row r="142" spans="1:35" x14ac:dyDescent="0.25">
      <c r="A142" t="s">
        <v>2270</v>
      </c>
      <c r="B142">
        <v>438931.75</v>
      </c>
      <c r="C142">
        <v>319031.96999999997</v>
      </c>
      <c r="D142">
        <v>681926.96</v>
      </c>
      <c r="G142">
        <v>440593.78</v>
      </c>
      <c r="H142">
        <v>243348.33</v>
      </c>
      <c r="K142">
        <v>1500</v>
      </c>
      <c r="L142">
        <v>69526.820000000007</v>
      </c>
      <c r="M142">
        <v>13663</v>
      </c>
      <c r="N142">
        <v>11095.09</v>
      </c>
      <c r="P142">
        <v>52493</v>
      </c>
      <c r="R142">
        <v>-1259253.32</v>
      </c>
      <c r="S142">
        <v>2512572.4500000002</v>
      </c>
      <c r="U142">
        <v>2876025.54</v>
      </c>
      <c r="V142">
        <v>84163.51</v>
      </c>
      <c r="W142">
        <v>1352.05</v>
      </c>
      <c r="X142">
        <v>2420</v>
      </c>
      <c r="Y142">
        <v>2172784.7999999998</v>
      </c>
      <c r="Z142">
        <v>664457.35</v>
      </c>
      <c r="AA142">
        <v>2884509.22</v>
      </c>
      <c r="AB142">
        <v>38197.589999999997</v>
      </c>
      <c r="AD142">
        <v>1295636.1000000001</v>
      </c>
      <c r="AE142">
        <v>107825.75</v>
      </c>
      <c r="AI142">
        <v>752798.84</v>
      </c>
    </row>
    <row r="143" spans="1:35" x14ac:dyDescent="0.25">
      <c r="A143" t="s">
        <v>2271</v>
      </c>
      <c r="B143">
        <v>1880690.89</v>
      </c>
      <c r="C143">
        <v>300090.11</v>
      </c>
      <c r="D143">
        <v>297824.57</v>
      </c>
      <c r="G143">
        <v>1188066.56</v>
      </c>
      <c r="H143">
        <v>263321.56</v>
      </c>
      <c r="K143">
        <v>0</v>
      </c>
      <c r="L143">
        <v>172519.66</v>
      </c>
      <c r="N143">
        <v>5391.05</v>
      </c>
      <c r="P143">
        <v>846061</v>
      </c>
      <c r="R143">
        <v>2036689.64</v>
      </c>
      <c r="S143">
        <v>1298036.29</v>
      </c>
      <c r="U143">
        <v>3257594.05</v>
      </c>
      <c r="V143">
        <v>309615</v>
      </c>
      <c r="W143">
        <v>3536.15</v>
      </c>
      <c r="Y143">
        <v>1929450.55</v>
      </c>
      <c r="Z143">
        <v>155330.70000000001</v>
      </c>
      <c r="AA143">
        <v>2551449.25</v>
      </c>
      <c r="AB143">
        <v>1320</v>
      </c>
      <c r="AD143">
        <v>2215573.38</v>
      </c>
      <c r="AE143">
        <v>262963.99</v>
      </c>
      <c r="AI143">
        <v>1052923.78</v>
      </c>
    </row>
    <row r="144" spans="1:35" x14ac:dyDescent="0.25">
      <c r="A144" t="s">
        <v>2272</v>
      </c>
      <c r="B144">
        <v>414160.87</v>
      </c>
      <c r="C144">
        <v>86867.33</v>
      </c>
      <c r="D144">
        <v>430461.31</v>
      </c>
      <c r="G144">
        <v>359216.91</v>
      </c>
      <c r="H144">
        <v>53003.86</v>
      </c>
      <c r="K144">
        <v>5300</v>
      </c>
      <c r="L144">
        <v>56454</v>
      </c>
      <c r="N144">
        <v>0</v>
      </c>
      <c r="R144">
        <v>-290872.51</v>
      </c>
      <c r="S144">
        <v>1854562.35</v>
      </c>
      <c r="U144">
        <v>1153591.51</v>
      </c>
      <c r="V144">
        <v>223004</v>
      </c>
      <c r="W144">
        <v>951.82</v>
      </c>
      <c r="Y144">
        <v>1129653</v>
      </c>
      <c r="Z144">
        <v>152389.28</v>
      </c>
      <c r="AA144">
        <v>1461018</v>
      </c>
      <c r="AB144">
        <v>14180</v>
      </c>
      <c r="AD144">
        <v>1195165.7</v>
      </c>
      <c r="AE144">
        <v>200348.12</v>
      </c>
      <c r="AI144">
        <v>70611.350000000006</v>
      </c>
    </row>
    <row r="145" spans="1:35" x14ac:dyDescent="0.25">
      <c r="A145" t="s">
        <v>2273</v>
      </c>
      <c r="B145">
        <v>1523384.09</v>
      </c>
      <c r="C145">
        <v>369817.64</v>
      </c>
      <c r="D145">
        <v>404309.8</v>
      </c>
      <c r="G145">
        <v>247321.76</v>
      </c>
      <c r="H145">
        <v>552547.68000000005</v>
      </c>
      <c r="K145">
        <v>2150</v>
      </c>
      <c r="L145">
        <v>250715.34</v>
      </c>
      <c r="N145">
        <v>5314</v>
      </c>
      <c r="R145">
        <v>-60889.72</v>
      </c>
      <c r="S145">
        <v>3974625.34</v>
      </c>
      <c r="U145">
        <v>2312413.16</v>
      </c>
      <c r="V145">
        <v>421938</v>
      </c>
      <c r="W145">
        <v>4340.3500000000004</v>
      </c>
      <c r="Y145">
        <v>2069938.5</v>
      </c>
      <c r="Z145">
        <v>199097.69</v>
      </c>
      <c r="AA145">
        <v>2997073.5</v>
      </c>
      <c r="AB145">
        <v>43084</v>
      </c>
      <c r="AD145">
        <v>2504926.9900000002</v>
      </c>
      <c r="AE145">
        <v>304061.32</v>
      </c>
      <c r="AI145">
        <v>233115.88</v>
      </c>
    </row>
    <row r="146" spans="1:35" x14ac:dyDescent="0.25">
      <c r="A146" t="s">
        <v>2274</v>
      </c>
      <c r="B146">
        <v>302027.23</v>
      </c>
      <c r="C146">
        <v>410966.7</v>
      </c>
      <c r="D146">
        <v>62496.41</v>
      </c>
      <c r="G146">
        <v>687124.21</v>
      </c>
      <c r="H146">
        <v>334371.21000000002</v>
      </c>
      <c r="K146">
        <v>5000</v>
      </c>
      <c r="L146">
        <v>44060.91</v>
      </c>
      <c r="N146">
        <v>1162</v>
      </c>
      <c r="R146">
        <v>-621741.34</v>
      </c>
      <c r="S146">
        <v>2427116.52</v>
      </c>
      <c r="U146">
        <v>1390810.86</v>
      </c>
      <c r="V146">
        <v>233864</v>
      </c>
      <c r="W146">
        <v>900.76</v>
      </c>
      <c r="Y146">
        <v>1105723.5</v>
      </c>
      <c r="Z146">
        <v>170342.31</v>
      </c>
      <c r="AA146">
        <v>1413651.97</v>
      </c>
      <c r="AB146">
        <v>102320</v>
      </c>
      <c r="AC146">
        <v>2340</v>
      </c>
      <c r="AD146">
        <v>1185000.96</v>
      </c>
      <c r="AE146">
        <v>136749.82999999999</v>
      </c>
      <c r="AI146">
        <v>120191</v>
      </c>
    </row>
    <row r="147" spans="1:35" x14ac:dyDescent="0.25">
      <c r="A147" t="s">
        <v>2275</v>
      </c>
      <c r="B147">
        <v>879222.77</v>
      </c>
      <c r="C147">
        <v>68868.31</v>
      </c>
      <c r="D147">
        <v>51800.5</v>
      </c>
      <c r="G147">
        <v>373929.52</v>
      </c>
      <c r="H147">
        <v>643720.06999999995</v>
      </c>
      <c r="K147">
        <v>2675</v>
      </c>
      <c r="L147">
        <v>146725</v>
      </c>
      <c r="N147">
        <v>2376</v>
      </c>
      <c r="R147">
        <v>352946.12</v>
      </c>
      <c r="S147">
        <v>2538450.7999999998</v>
      </c>
      <c r="U147">
        <v>2663045.1800000002</v>
      </c>
      <c r="V147">
        <v>402734</v>
      </c>
      <c r="W147">
        <v>4012.87</v>
      </c>
      <c r="Y147">
        <v>1380072.17</v>
      </c>
      <c r="Z147">
        <v>232885.88</v>
      </c>
      <c r="AA147">
        <v>1973812.17</v>
      </c>
      <c r="AC147">
        <v>1560</v>
      </c>
      <c r="AD147">
        <v>2325565.86</v>
      </c>
      <c r="AE147">
        <v>80343.149999999994</v>
      </c>
      <c r="AI147">
        <v>1327100.67</v>
      </c>
    </row>
    <row r="148" spans="1:35" x14ac:dyDescent="0.25">
      <c r="A148" t="s">
        <v>2276</v>
      </c>
      <c r="B148">
        <v>1426708.89</v>
      </c>
      <c r="C148">
        <v>403307.21</v>
      </c>
      <c r="D148">
        <v>626535.35</v>
      </c>
      <c r="G148">
        <v>523492.87</v>
      </c>
      <c r="H148">
        <v>102546.21</v>
      </c>
      <c r="K148">
        <v>4500</v>
      </c>
      <c r="L148">
        <v>87220.38</v>
      </c>
      <c r="N148">
        <v>0</v>
      </c>
      <c r="R148">
        <v>-540893.12</v>
      </c>
      <c r="S148">
        <v>3053279.47</v>
      </c>
      <c r="U148">
        <v>3023764.74</v>
      </c>
      <c r="V148">
        <v>637018</v>
      </c>
      <c r="W148">
        <v>3517.86</v>
      </c>
      <c r="Y148">
        <v>2258476.5</v>
      </c>
      <c r="Z148">
        <v>261283.28</v>
      </c>
      <c r="AA148">
        <v>2900445.5</v>
      </c>
      <c r="AB148">
        <v>3320</v>
      </c>
      <c r="AD148">
        <v>2019286.98</v>
      </c>
      <c r="AE148">
        <v>156736.18</v>
      </c>
      <c r="AI148">
        <v>625787.92000000004</v>
      </c>
    </row>
    <row r="149" spans="1:35" x14ac:dyDescent="0.25">
      <c r="A149" t="s">
        <v>2277</v>
      </c>
      <c r="B149">
        <v>1380637.87</v>
      </c>
      <c r="C149">
        <v>75921.61</v>
      </c>
      <c r="D149">
        <v>170134.24</v>
      </c>
      <c r="G149">
        <v>155107.29</v>
      </c>
      <c r="H149">
        <v>228692.88</v>
      </c>
      <c r="K149">
        <v>2000</v>
      </c>
      <c r="L149">
        <v>64270</v>
      </c>
      <c r="N149">
        <v>0</v>
      </c>
      <c r="R149">
        <v>468791.17</v>
      </c>
      <c r="S149">
        <v>1819262.69</v>
      </c>
      <c r="U149">
        <v>1600168.38</v>
      </c>
      <c r="V149">
        <v>169450</v>
      </c>
      <c r="W149">
        <v>3681.09</v>
      </c>
      <c r="Y149">
        <v>1298247.3500000001</v>
      </c>
      <c r="Z149">
        <v>207234.36</v>
      </c>
      <c r="AA149">
        <v>2173536.35</v>
      </c>
      <c r="AB149">
        <v>5980</v>
      </c>
      <c r="AD149">
        <v>1293278.22</v>
      </c>
      <c r="AE149">
        <v>32398.89</v>
      </c>
      <c r="AI149">
        <v>117417.69</v>
      </c>
    </row>
    <row r="150" spans="1:35" x14ac:dyDescent="0.25">
      <c r="A150" t="s">
        <v>2278</v>
      </c>
      <c r="B150">
        <v>171150.36</v>
      </c>
      <c r="C150">
        <v>558754.05000000005</v>
      </c>
      <c r="D150">
        <v>738353.88</v>
      </c>
      <c r="G150">
        <v>383367.19</v>
      </c>
      <c r="H150">
        <v>400955.88</v>
      </c>
      <c r="K150">
        <v>4500</v>
      </c>
      <c r="L150">
        <v>91734.65</v>
      </c>
      <c r="N150">
        <v>0</v>
      </c>
      <c r="R150">
        <v>23771.95</v>
      </c>
      <c r="S150">
        <v>2522678.58</v>
      </c>
      <c r="U150">
        <v>2111726.38</v>
      </c>
      <c r="V150">
        <v>269350</v>
      </c>
      <c r="W150">
        <v>988.24</v>
      </c>
      <c r="Y150">
        <v>1504715.5</v>
      </c>
      <c r="Z150">
        <v>172436.4</v>
      </c>
      <c r="AA150">
        <v>2184071.5</v>
      </c>
      <c r="AB150">
        <v>7180</v>
      </c>
      <c r="AD150">
        <v>2120227.36</v>
      </c>
      <c r="AE150">
        <v>96078.88</v>
      </c>
      <c r="AI150">
        <v>41762.6</v>
      </c>
    </row>
    <row r="151" spans="1:35" x14ac:dyDescent="0.25">
      <c r="A151" t="s">
        <v>2279</v>
      </c>
      <c r="B151">
        <v>248775.48</v>
      </c>
      <c r="C151">
        <v>16800.23</v>
      </c>
      <c r="D151">
        <v>114860.72</v>
      </c>
      <c r="G151">
        <v>346836.72</v>
      </c>
      <c r="H151">
        <v>216391.8</v>
      </c>
      <c r="K151">
        <v>8500</v>
      </c>
      <c r="L151">
        <v>57852.68</v>
      </c>
      <c r="N151">
        <v>469.6</v>
      </c>
      <c r="R151">
        <v>-3537283.74</v>
      </c>
      <c r="S151">
        <v>4801199.47</v>
      </c>
      <c r="U151">
        <v>1540867.89</v>
      </c>
      <c r="V151">
        <v>30000</v>
      </c>
      <c r="W151">
        <v>728.09</v>
      </c>
      <c r="Y151">
        <v>1482943</v>
      </c>
      <c r="Z151">
        <v>210411.79</v>
      </c>
      <c r="AA151">
        <v>1935003.75</v>
      </c>
      <c r="AD151">
        <v>1403805.67</v>
      </c>
      <c r="AE151">
        <v>145699.37</v>
      </c>
      <c r="AI151">
        <v>167515.04</v>
      </c>
    </row>
    <row r="152" spans="1:35" x14ac:dyDescent="0.25">
      <c r="A152" t="s">
        <v>2280</v>
      </c>
      <c r="B152">
        <v>380617.08</v>
      </c>
      <c r="C152">
        <v>118689.75</v>
      </c>
      <c r="D152">
        <v>173249.12</v>
      </c>
      <c r="G152">
        <v>390955.01</v>
      </c>
      <c r="H152">
        <v>428516.48</v>
      </c>
      <c r="K152">
        <v>0</v>
      </c>
      <c r="L152">
        <v>100744.2</v>
      </c>
      <c r="N152">
        <v>0</v>
      </c>
      <c r="R152">
        <v>-3950717.3</v>
      </c>
      <c r="S152">
        <v>5209136.26</v>
      </c>
      <c r="U152">
        <v>1872380.49</v>
      </c>
      <c r="V152">
        <v>554426</v>
      </c>
      <c r="W152">
        <v>1021.56</v>
      </c>
      <c r="Y152">
        <v>1803406.72</v>
      </c>
      <c r="Z152">
        <v>181120.36</v>
      </c>
      <c r="AA152">
        <v>2239596.7200000002</v>
      </c>
      <c r="AB152">
        <v>58900</v>
      </c>
      <c r="AD152">
        <v>1760182.99</v>
      </c>
      <c r="AE152">
        <v>117562.64</v>
      </c>
      <c r="AI152">
        <v>103248.5</v>
      </c>
    </row>
    <row r="153" spans="1:35" x14ac:dyDescent="0.25">
      <c r="A153" t="s">
        <v>2281</v>
      </c>
      <c r="B153">
        <v>441131.82</v>
      </c>
      <c r="C153">
        <v>70403.63</v>
      </c>
      <c r="D153">
        <v>339344.77</v>
      </c>
      <c r="G153">
        <v>250112.09</v>
      </c>
      <c r="H153">
        <v>300907.34999999998</v>
      </c>
      <c r="K153">
        <v>4500</v>
      </c>
      <c r="L153">
        <v>54329.5</v>
      </c>
      <c r="N153">
        <v>0</v>
      </c>
      <c r="R153">
        <v>-521342.61</v>
      </c>
      <c r="S153">
        <v>2453318.4700000002</v>
      </c>
      <c r="U153">
        <v>1108378.56</v>
      </c>
      <c r="V153">
        <v>492260</v>
      </c>
      <c r="W153">
        <v>1860.79</v>
      </c>
      <c r="Y153">
        <v>1030456</v>
      </c>
      <c r="Z153">
        <v>182406.13</v>
      </c>
      <c r="AA153">
        <v>1495157.25</v>
      </c>
      <c r="AB153">
        <v>11220</v>
      </c>
      <c r="AD153">
        <v>1678892.43</v>
      </c>
      <c r="AE153">
        <v>151198.91</v>
      </c>
      <c r="AI153">
        <v>67798.59</v>
      </c>
    </row>
    <row r="154" spans="1:35" x14ac:dyDescent="0.25">
      <c r="A154" t="s">
        <v>2282</v>
      </c>
      <c r="B154">
        <v>3653392.03</v>
      </c>
      <c r="C154">
        <v>196332.63</v>
      </c>
      <c r="D154">
        <v>139319.26999999999</v>
      </c>
      <c r="G154">
        <v>350551.75</v>
      </c>
      <c r="H154">
        <v>1131109.74</v>
      </c>
      <c r="K154">
        <v>5980</v>
      </c>
      <c r="L154">
        <v>182856.63</v>
      </c>
      <c r="N154">
        <v>0</v>
      </c>
      <c r="R154">
        <v>2723766.03</v>
      </c>
      <c r="S154">
        <v>4517827.99</v>
      </c>
      <c r="U154">
        <v>3514196.6</v>
      </c>
      <c r="V154">
        <v>89650</v>
      </c>
      <c r="W154">
        <v>12703.73</v>
      </c>
      <c r="Y154">
        <v>2790930</v>
      </c>
      <c r="Z154">
        <v>301458.65999999997</v>
      </c>
      <c r="AA154">
        <v>4129243</v>
      </c>
      <c r="AB154">
        <v>35155</v>
      </c>
      <c r="AD154">
        <v>3993378.5</v>
      </c>
      <c r="AE154">
        <v>371961.1</v>
      </c>
      <c r="AI154">
        <v>138926.62</v>
      </c>
    </row>
    <row r="155" spans="1:35" x14ac:dyDescent="0.25">
      <c r="A155" t="s">
        <v>2283</v>
      </c>
      <c r="B155">
        <v>664642.43999999994</v>
      </c>
      <c r="C155">
        <v>251995.84</v>
      </c>
      <c r="D155">
        <v>696519.24</v>
      </c>
      <c r="G155">
        <v>305726.95</v>
      </c>
      <c r="H155">
        <v>126529.54</v>
      </c>
      <c r="K155">
        <v>4500</v>
      </c>
      <c r="L155">
        <v>140941</v>
      </c>
      <c r="N155">
        <v>2520</v>
      </c>
      <c r="R155">
        <v>-2047593.27</v>
      </c>
      <c r="S155">
        <v>3061336.79</v>
      </c>
      <c r="U155">
        <v>2058256.65</v>
      </c>
      <c r="V155">
        <v>1384598</v>
      </c>
      <c r="W155">
        <v>26.3</v>
      </c>
      <c r="Y155">
        <v>1765184.68</v>
      </c>
      <c r="Z155">
        <v>52950</v>
      </c>
      <c r="AA155">
        <v>2291878.6800000002</v>
      </c>
      <c r="AB155">
        <v>5618</v>
      </c>
      <c r="AD155">
        <v>1933842.35</v>
      </c>
      <c r="AE155">
        <v>44376.45</v>
      </c>
      <c r="AI155">
        <v>101590.66</v>
      </c>
    </row>
    <row r="156" spans="1:35" x14ac:dyDescent="0.25">
      <c r="A156" t="s">
        <v>2284</v>
      </c>
      <c r="B156">
        <v>449311.75</v>
      </c>
      <c r="C156">
        <v>76913.75</v>
      </c>
      <c r="D156">
        <v>1066.19</v>
      </c>
      <c r="G156">
        <v>1572142.99</v>
      </c>
      <c r="H156">
        <v>358688.35</v>
      </c>
      <c r="K156">
        <v>0</v>
      </c>
      <c r="L156">
        <v>71483.8</v>
      </c>
      <c r="N156">
        <v>6903.15</v>
      </c>
      <c r="R156">
        <v>222242.63</v>
      </c>
      <c r="S156">
        <v>2227904.62</v>
      </c>
      <c r="U156">
        <v>1194889.28</v>
      </c>
      <c r="V156">
        <v>753288</v>
      </c>
      <c r="W156">
        <v>307.86</v>
      </c>
      <c r="Y156">
        <v>816343.5</v>
      </c>
      <c r="Z156">
        <v>143272.88</v>
      </c>
      <c r="AA156">
        <v>1446777.35</v>
      </c>
      <c r="AB156">
        <v>6052</v>
      </c>
      <c r="AD156">
        <v>1279126.0900000001</v>
      </c>
      <c r="AE156">
        <v>127629.7</v>
      </c>
      <c r="AI156">
        <v>118927.55</v>
      </c>
    </row>
    <row r="157" spans="1:35" x14ac:dyDescent="0.25">
      <c r="A157" t="s">
        <v>2285</v>
      </c>
      <c r="B157">
        <v>614612.35</v>
      </c>
      <c r="C157">
        <v>31896</v>
      </c>
      <c r="D157">
        <v>752461.76</v>
      </c>
      <c r="G157">
        <v>1118299.8899999999</v>
      </c>
      <c r="H157">
        <v>830391.56</v>
      </c>
      <c r="K157">
        <v>3000</v>
      </c>
      <c r="L157">
        <v>98454.38</v>
      </c>
      <c r="N157">
        <v>0</v>
      </c>
      <c r="R157">
        <v>1681380.51</v>
      </c>
      <c r="S157">
        <v>1652500.79</v>
      </c>
      <c r="U157">
        <v>1119749.94</v>
      </c>
      <c r="V157">
        <v>407228</v>
      </c>
      <c r="W157">
        <v>1306.18</v>
      </c>
      <c r="Y157">
        <v>1494590</v>
      </c>
      <c r="Z157">
        <v>231341.68</v>
      </c>
      <c r="AA157">
        <v>1783153</v>
      </c>
      <c r="AB157">
        <v>17860</v>
      </c>
      <c r="AD157">
        <v>1428521.16</v>
      </c>
      <c r="AE157">
        <v>112355.76</v>
      </c>
    </row>
    <row r="158" spans="1:35" x14ac:dyDescent="0.25">
      <c r="A158" t="s">
        <v>2286</v>
      </c>
      <c r="B158">
        <v>770681.5</v>
      </c>
      <c r="C158">
        <v>28720</v>
      </c>
      <c r="D158">
        <v>522721.69</v>
      </c>
      <c r="G158">
        <v>789830.43</v>
      </c>
      <c r="H158">
        <v>911901.36</v>
      </c>
      <c r="L158">
        <v>98399.3</v>
      </c>
      <c r="N158">
        <v>1050</v>
      </c>
      <c r="R158">
        <v>991728.54</v>
      </c>
      <c r="S158">
        <v>2038406.69</v>
      </c>
      <c r="U158">
        <v>1992938.95</v>
      </c>
      <c r="V158">
        <v>194829</v>
      </c>
      <c r="W158">
        <v>2413.84</v>
      </c>
      <c r="Y158">
        <v>831369</v>
      </c>
      <c r="Z158">
        <v>87376.04</v>
      </c>
      <c r="AA158">
        <v>1539404</v>
      </c>
      <c r="AB158">
        <v>23290</v>
      </c>
      <c r="AD158">
        <v>1428942.44</v>
      </c>
      <c r="AE158">
        <v>223019.94</v>
      </c>
    </row>
    <row r="159" spans="1:35" x14ac:dyDescent="0.25">
      <c r="A159" t="s">
        <v>2287</v>
      </c>
      <c r="B159">
        <v>1033926.52</v>
      </c>
      <c r="C159">
        <v>18698.28</v>
      </c>
      <c r="D159">
        <v>56603.31</v>
      </c>
      <c r="G159">
        <v>944134.95</v>
      </c>
      <c r="H159">
        <v>265293.52</v>
      </c>
      <c r="K159">
        <v>0</v>
      </c>
      <c r="L159">
        <v>71750</v>
      </c>
      <c r="N159">
        <v>995</v>
      </c>
      <c r="R159">
        <v>125283.02</v>
      </c>
      <c r="S159">
        <v>2546107.46</v>
      </c>
      <c r="U159">
        <v>1894319.62</v>
      </c>
      <c r="V159">
        <v>379114</v>
      </c>
      <c r="W159">
        <v>2552.52</v>
      </c>
      <c r="Y159">
        <v>2027616.5</v>
      </c>
      <c r="Z159">
        <v>284963.25</v>
      </c>
      <c r="AA159">
        <v>2341380.75</v>
      </c>
      <c r="AB159">
        <v>4540</v>
      </c>
      <c r="AD159">
        <v>2241962.77</v>
      </c>
      <c r="AE159">
        <v>273513.90000000002</v>
      </c>
      <c r="AI159">
        <v>152647.37</v>
      </c>
    </row>
    <row r="160" spans="1:35" x14ac:dyDescent="0.25">
      <c r="A160" t="s">
        <v>2288</v>
      </c>
      <c r="B160">
        <v>49908.81</v>
      </c>
      <c r="C160">
        <v>42902.54</v>
      </c>
      <c r="D160">
        <v>137303.54</v>
      </c>
      <c r="G160">
        <v>372251.04</v>
      </c>
      <c r="H160">
        <v>922233.39</v>
      </c>
      <c r="L160">
        <v>4050.04</v>
      </c>
      <c r="N160">
        <v>0</v>
      </c>
      <c r="R160">
        <v>-449972.31</v>
      </c>
      <c r="S160">
        <v>2320392.7599999998</v>
      </c>
      <c r="U160">
        <v>1536620.43</v>
      </c>
      <c r="V160">
        <v>267000</v>
      </c>
      <c r="Y160">
        <v>1389815</v>
      </c>
      <c r="Z160">
        <v>111953.88</v>
      </c>
      <c r="AA160">
        <v>1709803</v>
      </c>
      <c r="AB160">
        <v>4488</v>
      </c>
      <c r="AD160">
        <v>1320639.1000000001</v>
      </c>
      <c r="AE160">
        <v>30761.61</v>
      </c>
      <c r="AI160">
        <v>589568.77</v>
      </c>
    </row>
    <row r="161" spans="1:35" x14ac:dyDescent="0.25">
      <c r="A161" t="s">
        <v>2289</v>
      </c>
      <c r="B161">
        <v>676689.14</v>
      </c>
      <c r="C161">
        <v>97235</v>
      </c>
      <c r="D161">
        <v>105097.95</v>
      </c>
      <c r="G161">
        <v>339246.25</v>
      </c>
      <c r="H161">
        <v>377954.17</v>
      </c>
      <c r="K161">
        <v>2000</v>
      </c>
      <c r="L161">
        <v>50038</v>
      </c>
      <c r="N161">
        <v>0</v>
      </c>
      <c r="R161">
        <v>-1350623.82</v>
      </c>
      <c r="S161">
        <v>2754433.99</v>
      </c>
      <c r="U161">
        <v>1687505.66</v>
      </c>
      <c r="V161">
        <v>156252</v>
      </c>
      <c r="W161">
        <v>1118.5899999999999</v>
      </c>
      <c r="Y161">
        <v>1672373.85</v>
      </c>
      <c r="Z161">
        <v>179259.08</v>
      </c>
      <c r="AA161">
        <v>2008897.85</v>
      </c>
      <c r="AD161">
        <v>1155217.3999999999</v>
      </c>
      <c r="AE161">
        <v>175266.34</v>
      </c>
      <c r="AI161">
        <v>216753.25</v>
      </c>
    </row>
    <row r="162" spans="1:35" x14ac:dyDescent="0.25">
      <c r="A162" t="s">
        <v>2290</v>
      </c>
      <c r="B162">
        <v>360589.49</v>
      </c>
      <c r="C162">
        <v>64627.98</v>
      </c>
      <c r="D162">
        <v>61370.3</v>
      </c>
      <c r="G162">
        <v>312685</v>
      </c>
      <c r="H162">
        <v>594078.62</v>
      </c>
      <c r="K162">
        <v>4250</v>
      </c>
      <c r="L162">
        <v>92975.29</v>
      </c>
      <c r="N162">
        <v>2244</v>
      </c>
      <c r="R162">
        <v>-2316653.46</v>
      </c>
      <c r="S162">
        <v>4163724</v>
      </c>
      <c r="U162">
        <v>1725632.36</v>
      </c>
      <c r="V162">
        <v>224420</v>
      </c>
      <c r="W162">
        <v>1295.8800000000001</v>
      </c>
      <c r="Y162">
        <v>1666283.18</v>
      </c>
      <c r="Z162">
        <v>211134.48</v>
      </c>
      <c r="AA162">
        <v>2285371.2000000002</v>
      </c>
      <c r="AC162">
        <v>15882</v>
      </c>
      <c r="AD162">
        <v>1778922.76</v>
      </c>
      <c r="AE162">
        <v>55981.64</v>
      </c>
      <c r="AI162">
        <v>245796.74</v>
      </c>
    </row>
    <row r="163" spans="1:35" x14ac:dyDescent="0.25">
      <c r="A163" t="s">
        <v>2291</v>
      </c>
      <c r="B163">
        <v>462544.63</v>
      </c>
      <c r="C163">
        <v>13883.56</v>
      </c>
      <c r="D163">
        <v>501816.96</v>
      </c>
      <c r="G163">
        <v>561374.24</v>
      </c>
      <c r="H163">
        <v>87964.83</v>
      </c>
      <c r="K163">
        <v>22000</v>
      </c>
      <c r="L163">
        <v>147762.79</v>
      </c>
      <c r="N163">
        <v>1511</v>
      </c>
      <c r="R163">
        <v>-1953119.91</v>
      </c>
      <c r="S163">
        <v>3254719.47</v>
      </c>
      <c r="U163">
        <v>1181164.17</v>
      </c>
      <c r="V163">
        <v>355028</v>
      </c>
      <c r="W163">
        <v>2826.78</v>
      </c>
      <c r="Y163">
        <v>1616254.5</v>
      </c>
      <c r="Z163">
        <v>104956.16</v>
      </c>
      <c r="AA163">
        <v>1912799.38</v>
      </c>
      <c r="AB163">
        <v>18600</v>
      </c>
      <c r="AD163">
        <v>1133246.6000000001</v>
      </c>
      <c r="AE163">
        <v>17506.11</v>
      </c>
      <c r="AI163">
        <v>23366.65</v>
      </c>
    </row>
    <row r="164" spans="1:35" x14ac:dyDescent="0.25">
      <c r="A164" t="s">
        <v>2292</v>
      </c>
      <c r="B164">
        <v>1566456.6</v>
      </c>
      <c r="C164">
        <v>2923736.77</v>
      </c>
      <c r="D164">
        <v>149610.07999999999</v>
      </c>
      <c r="G164">
        <v>227362.08</v>
      </c>
      <c r="H164">
        <v>375421.11</v>
      </c>
      <c r="K164">
        <v>12000</v>
      </c>
      <c r="L164">
        <v>108390.78</v>
      </c>
      <c r="N164">
        <v>3007.96</v>
      </c>
      <c r="R164">
        <v>-1109116.73</v>
      </c>
      <c r="S164">
        <v>5043639.74</v>
      </c>
      <c r="T164">
        <v>730</v>
      </c>
      <c r="U164">
        <v>3185026.6</v>
      </c>
      <c r="V164">
        <v>1158899</v>
      </c>
      <c r="W164">
        <v>3228.55</v>
      </c>
      <c r="Y164">
        <v>2834424.78</v>
      </c>
      <c r="Z164">
        <v>50000</v>
      </c>
      <c r="AA164">
        <v>3868464.78</v>
      </c>
      <c r="AB164">
        <v>37553</v>
      </c>
      <c r="AC164">
        <v>61384</v>
      </c>
      <c r="AD164">
        <v>1946747.7</v>
      </c>
      <c r="AE164">
        <v>75909.37</v>
      </c>
      <c r="AI164">
        <v>57585.19</v>
      </c>
    </row>
    <row r="165" spans="1:35" x14ac:dyDescent="0.25">
      <c r="A165" t="s">
        <v>2293</v>
      </c>
      <c r="B165">
        <v>182002.18</v>
      </c>
      <c r="C165">
        <v>501587.19</v>
      </c>
      <c r="D165">
        <v>21931.69</v>
      </c>
      <c r="G165">
        <v>200169.91</v>
      </c>
      <c r="H165">
        <v>343675.72</v>
      </c>
      <c r="K165">
        <v>14074.77</v>
      </c>
      <c r="L165">
        <v>88735.9</v>
      </c>
      <c r="N165">
        <v>2769.31</v>
      </c>
      <c r="R165">
        <v>-2229736.58</v>
      </c>
      <c r="S165">
        <v>3325480.98</v>
      </c>
      <c r="U165">
        <v>1454718.75</v>
      </c>
      <c r="V165">
        <v>360138</v>
      </c>
      <c r="W165">
        <v>1118.3699999999999</v>
      </c>
      <c r="Y165">
        <v>1022444.5</v>
      </c>
      <c r="Z165">
        <v>30000</v>
      </c>
      <c r="AA165">
        <v>1557427.58</v>
      </c>
      <c r="AB165">
        <v>7220</v>
      </c>
      <c r="AC165">
        <v>17000</v>
      </c>
      <c r="AD165">
        <v>1042702.54</v>
      </c>
      <c r="AE165">
        <v>193564.47</v>
      </c>
      <c r="AI165">
        <v>2462.7199999999998</v>
      </c>
    </row>
    <row r="166" spans="1:35" x14ac:dyDescent="0.25">
      <c r="A166" t="s">
        <v>2294</v>
      </c>
      <c r="B166">
        <v>248734.37</v>
      </c>
      <c r="C166">
        <v>2716467.35</v>
      </c>
      <c r="D166">
        <v>103644.1</v>
      </c>
      <c r="G166">
        <v>260542.36</v>
      </c>
      <c r="H166">
        <v>808974.94</v>
      </c>
      <c r="K166">
        <v>4000</v>
      </c>
      <c r="L166">
        <v>101325.96</v>
      </c>
      <c r="N166">
        <v>8341.2199999999993</v>
      </c>
      <c r="R166">
        <v>235011.81</v>
      </c>
      <c r="S166">
        <v>2391351.64</v>
      </c>
      <c r="U166">
        <v>2963922.8</v>
      </c>
      <c r="V166">
        <v>788073</v>
      </c>
      <c r="W166">
        <v>3298.07</v>
      </c>
      <c r="Y166">
        <v>1696742.08</v>
      </c>
      <c r="Z166">
        <v>65000</v>
      </c>
      <c r="AA166">
        <v>2060126.08</v>
      </c>
      <c r="AB166">
        <v>1940</v>
      </c>
      <c r="AC166">
        <v>8400</v>
      </c>
      <c r="AD166">
        <v>1767938.98</v>
      </c>
      <c r="AE166">
        <v>262128.4</v>
      </c>
      <c r="AI166">
        <v>18170</v>
      </c>
    </row>
    <row r="167" spans="1:35" x14ac:dyDescent="0.25">
      <c r="A167" t="s">
        <v>2295</v>
      </c>
      <c r="B167">
        <v>4281159.3600000003</v>
      </c>
      <c r="C167">
        <v>2019533.45</v>
      </c>
      <c r="D167">
        <v>153303.54</v>
      </c>
      <c r="G167">
        <v>91724.24</v>
      </c>
      <c r="H167">
        <v>771673.78</v>
      </c>
      <c r="L167">
        <v>284285</v>
      </c>
      <c r="N167">
        <v>0</v>
      </c>
      <c r="R167">
        <v>2278379.48</v>
      </c>
      <c r="S167">
        <v>3361619.92</v>
      </c>
      <c r="U167">
        <v>2705559.04</v>
      </c>
      <c r="V167">
        <v>1645792</v>
      </c>
      <c r="W167">
        <v>8572.76</v>
      </c>
      <c r="Y167">
        <v>1684264.45</v>
      </c>
      <c r="Z167">
        <v>450000</v>
      </c>
      <c r="AA167">
        <v>2662543.4500000002</v>
      </c>
      <c r="AB167">
        <v>7020</v>
      </c>
      <c r="AC167">
        <v>21260</v>
      </c>
      <c r="AD167">
        <v>1808780.91</v>
      </c>
      <c r="AE167">
        <v>163698.92000000001</v>
      </c>
      <c r="AI167">
        <v>437775</v>
      </c>
    </row>
    <row r="168" spans="1:35" x14ac:dyDescent="0.25">
      <c r="A168" t="s">
        <v>2296</v>
      </c>
      <c r="B168">
        <v>2775183.85</v>
      </c>
      <c r="C168">
        <v>9328583.4900000002</v>
      </c>
      <c r="D168">
        <v>293954.71000000002</v>
      </c>
      <c r="G168">
        <v>173067.23</v>
      </c>
      <c r="H168">
        <v>138198.23000000001</v>
      </c>
      <c r="K168">
        <v>4000</v>
      </c>
      <c r="L168">
        <v>99813.95</v>
      </c>
      <c r="N168">
        <v>10336.39</v>
      </c>
      <c r="R168">
        <v>9965669.0899999999</v>
      </c>
      <c r="S168">
        <v>1760380.65</v>
      </c>
      <c r="U168">
        <v>3743197.19</v>
      </c>
      <c r="V168">
        <v>1160532</v>
      </c>
      <c r="W168">
        <v>7459.44</v>
      </c>
      <c r="Y168">
        <v>1204988.95</v>
      </c>
      <c r="Z168">
        <v>50000</v>
      </c>
      <c r="AA168">
        <v>2155460.9500000002</v>
      </c>
      <c r="AB168">
        <v>22479</v>
      </c>
      <c r="AC168">
        <v>46868</v>
      </c>
      <c r="AD168">
        <v>2975061.2</v>
      </c>
      <c r="AE168">
        <v>88412.5</v>
      </c>
      <c r="AI168">
        <v>9108.5</v>
      </c>
    </row>
    <row r="169" spans="1:35" x14ac:dyDescent="0.25">
      <c r="A169" t="s">
        <v>2297</v>
      </c>
      <c r="B169">
        <v>409029.73</v>
      </c>
      <c r="C169">
        <v>2006082.98</v>
      </c>
      <c r="D169">
        <v>181904.37</v>
      </c>
      <c r="G169">
        <v>101681.05</v>
      </c>
      <c r="H169">
        <v>783904.99</v>
      </c>
      <c r="K169">
        <v>4000</v>
      </c>
      <c r="L169">
        <v>59615</v>
      </c>
      <c r="N169">
        <v>2656.14</v>
      </c>
      <c r="R169">
        <v>660649.59</v>
      </c>
      <c r="S169">
        <v>2322668.0699999998</v>
      </c>
      <c r="U169">
        <v>2208837.7200000002</v>
      </c>
      <c r="V169">
        <v>624956</v>
      </c>
      <c r="W169">
        <v>1301.29</v>
      </c>
      <c r="Y169">
        <v>1542444</v>
      </c>
      <c r="Z169">
        <v>100000</v>
      </c>
      <c r="AA169">
        <v>2082572</v>
      </c>
      <c r="AB169">
        <v>9850</v>
      </c>
      <c r="AC169">
        <v>18650</v>
      </c>
      <c r="AD169">
        <v>1733371.06</v>
      </c>
      <c r="AE169">
        <v>194500.11</v>
      </c>
      <c r="AI169">
        <v>5581.52</v>
      </c>
    </row>
    <row r="170" spans="1:35" x14ac:dyDescent="0.25">
      <c r="A170" t="s">
        <v>2298</v>
      </c>
      <c r="B170">
        <v>1093931.6499999999</v>
      </c>
      <c r="C170">
        <v>2982102.6</v>
      </c>
      <c r="D170">
        <v>180512.47</v>
      </c>
      <c r="G170">
        <v>86035.14</v>
      </c>
      <c r="H170">
        <v>366990.97</v>
      </c>
      <c r="K170">
        <v>8000</v>
      </c>
      <c r="L170">
        <v>83646.929999999993</v>
      </c>
      <c r="N170">
        <v>963.08</v>
      </c>
      <c r="R170">
        <v>2019133.85</v>
      </c>
      <c r="S170">
        <v>2698130.22</v>
      </c>
      <c r="U170">
        <v>2857078.04</v>
      </c>
      <c r="V170">
        <v>60000</v>
      </c>
      <c r="W170">
        <v>4414.67</v>
      </c>
      <c r="Y170">
        <v>1075954</v>
      </c>
      <c r="Z170">
        <v>50000</v>
      </c>
      <c r="AA170">
        <v>1911332</v>
      </c>
      <c r="AB170">
        <v>14480</v>
      </c>
      <c r="AC170">
        <v>44240</v>
      </c>
      <c r="AD170">
        <v>1906556.45</v>
      </c>
      <c r="AE170">
        <v>233754.51</v>
      </c>
      <c r="AI170">
        <v>37385</v>
      </c>
    </row>
    <row r="171" spans="1:35" x14ac:dyDescent="0.25">
      <c r="A171" t="s">
        <v>2299</v>
      </c>
      <c r="B171">
        <v>576714.1</v>
      </c>
      <c r="C171">
        <v>1279900.3500000001</v>
      </c>
      <c r="D171">
        <v>142955.81</v>
      </c>
      <c r="G171">
        <v>2</v>
      </c>
      <c r="H171">
        <v>485438.51</v>
      </c>
      <c r="L171">
        <v>49015</v>
      </c>
      <c r="N171">
        <v>4486.12</v>
      </c>
      <c r="R171">
        <v>-214058.77</v>
      </c>
      <c r="S171">
        <v>2583594.75</v>
      </c>
      <c r="U171">
        <v>1696600.94</v>
      </c>
      <c r="V171">
        <v>340108</v>
      </c>
      <c r="W171">
        <v>1905.5</v>
      </c>
      <c r="Y171">
        <v>1085007</v>
      </c>
      <c r="Z171">
        <v>30000</v>
      </c>
      <c r="AA171">
        <v>1503645</v>
      </c>
      <c r="AB171">
        <v>15460</v>
      </c>
      <c r="AC171">
        <v>52320</v>
      </c>
      <c r="AD171">
        <v>1238708.2</v>
      </c>
      <c r="AE171">
        <v>271977.57</v>
      </c>
      <c r="AI171">
        <v>9537</v>
      </c>
    </row>
    <row r="172" spans="1:35" x14ac:dyDescent="0.25">
      <c r="A172" t="s">
        <v>2300</v>
      </c>
      <c r="B172">
        <v>172674.06</v>
      </c>
      <c r="C172">
        <v>343219.89</v>
      </c>
      <c r="D172">
        <v>76850.850000000006</v>
      </c>
      <c r="G172">
        <v>492176.22</v>
      </c>
      <c r="H172">
        <v>75795.929999999993</v>
      </c>
      <c r="K172">
        <v>2000</v>
      </c>
      <c r="L172">
        <v>36622.879999999997</v>
      </c>
      <c r="N172">
        <v>216.15</v>
      </c>
      <c r="R172">
        <v>-2313633.7599999998</v>
      </c>
      <c r="S172">
        <v>3606433.4</v>
      </c>
      <c r="U172">
        <v>948241.56</v>
      </c>
      <c r="V172">
        <v>181678</v>
      </c>
      <c r="W172">
        <v>919.22</v>
      </c>
      <c r="Y172">
        <v>1041386.5</v>
      </c>
      <c r="Z172">
        <v>95100</v>
      </c>
      <c r="AA172">
        <v>1339177.5</v>
      </c>
      <c r="AB172">
        <v>4280</v>
      </c>
      <c r="AC172">
        <v>13000</v>
      </c>
      <c r="AD172">
        <v>907921.32</v>
      </c>
      <c r="AE172">
        <v>169241.18</v>
      </c>
      <c r="AI172">
        <v>4627</v>
      </c>
    </row>
    <row r="173" spans="1:35" x14ac:dyDescent="0.25">
      <c r="A173" t="s">
        <v>2301</v>
      </c>
      <c r="B173">
        <v>793427.22</v>
      </c>
      <c r="C173">
        <v>75970.8</v>
      </c>
      <c r="D173">
        <v>605639.81999999995</v>
      </c>
      <c r="G173">
        <v>958533.83</v>
      </c>
      <c r="H173">
        <v>353685.75</v>
      </c>
      <c r="K173">
        <v>140249.60000000001</v>
      </c>
      <c r="L173">
        <v>150110.69</v>
      </c>
      <c r="M173">
        <v>865318.62</v>
      </c>
      <c r="N173">
        <v>1811.81</v>
      </c>
      <c r="O173">
        <v>866</v>
      </c>
      <c r="R173">
        <v>962788.48</v>
      </c>
      <c r="S173">
        <v>1870843.71</v>
      </c>
      <c r="U173">
        <v>2091795.42</v>
      </c>
      <c r="W173">
        <v>1560.94</v>
      </c>
      <c r="Y173">
        <v>2035033</v>
      </c>
      <c r="Z173">
        <v>425900</v>
      </c>
      <c r="AA173">
        <v>3314439</v>
      </c>
      <c r="AB173">
        <v>21240</v>
      </c>
      <c r="AD173">
        <v>1973269.48</v>
      </c>
      <c r="AE173">
        <v>201685.59</v>
      </c>
      <c r="AI173">
        <v>248386.78</v>
      </c>
    </row>
    <row r="174" spans="1:35" x14ac:dyDescent="0.25">
      <c r="A174" t="s">
        <v>2302</v>
      </c>
      <c r="B174">
        <v>428181.53</v>
      </c>
      <c r="C174">
        <v>61996.43</v>
      </c>
      <c r="D174">
        <v>191379.58</v>
      </c>
      <c r="G174">
        <v>343341.24</v>
      </c>
      <c r="H174">
        <v>525257.4</v>
      </c>
      <c r="K174">
        <v>2470</v>
      </c>
      <c r="L174">
        <v>81515.360000000001</v>
      </c>
      <c r="M174">
        <v>93314</v>
      </c>
      <c r="N174">
        <v>676.18</v>
      </c>
      <c r="R174">
        <v>-1778228.61</v>
      </c>
      <c r="S174">
        <v>3462022.37</v>
      </c>
      <c r="U174">
        <v>1610862.22</v>
      </c>
      <c r="V174">
        <v>144020</v>
      </c>
      <c r="W174">
        <v>1265</v>
      </c>
      <c r="Y174">
        <v>1985651.8</v>
      </c>
      <c r="Z174">
        <v>257700</v>
      </c>
      <c r="AA174">
        <v>2454996.7999999998</v>
      </c>
      <c r="AB174">
        <v>1840</v>
      </c>
      <c r="AC174">
        <v>3789</v>
      </c>
      <c r="AD174">
        <v>1332291.04</v>
      </c>
      <c r="AE174">
        <v>379817.02</v>
      </c>
      <c r="AI174">
        <v>138378.28</v>
      </c>
    </row>
    <row r="175" spans="1:35" x14ac:dyDescent="0.25">
      <c r="A175" t="s">
        <v>2303</v>
      </c>
      <c r="B175">
        <v>581431.31000000006</v>
      </c>
      <c r="C175">
        <v>65250.21</v>
      </c>
      <c r="D175">
        <v>286237.73</v>
      </c>
      <c r="G175">
        <v>3</v>
      </c>
      <c r="H175">
        <v>365893.46</v>
      </c>
      <c r="K175">
        <v>499276.5</v>
      </c>
      <c r="L175">
        <v>78853.56</v>
      </c>
      <c r="M175">
        <v>235227.5</v>
      </c>
      <c r="N175">
        <v>5752.07</v>
      </c>
      <c r="R175">
        <v>-570802.25</v>
      </c>
      <c r="S175">
        <v>1627952.15</v>
      </c>
      <c r="U175">
        <v>2631813.86</v>
      </c>
      <c r="V175">
        <v>493016.5</v>
      </c>
      <c r="W175">
        <v>1338.77</v>
      </c>
      <c r="Y175">
        <v>2124921.7000000002</v>
      </c>
      <c r="Z175">
        <v>257200</v>
      </c>
      <c r="AA175">
        <v>2826622.22</v>
      </c>
      <c r="AB175">
        <v>2160</v>
      </c>
      <c r="AD175">
        <v>2229762.33</v>
      </c>
      <c r="AE175">
        <v>155582</v>
      </c>
      <c r="AI175">
        <v>871608.1</v>
      </c>
    </row>
    <row r="176" spans="1:35" x14ac:dyDescent="0.25">
      <c r="A176" t="s">
        <v>2304</v>
      </c>
      <c r="B176">
        <v>1120971.72</v>
      </c>
      <c r="C176">
        <v>191657.47</v>
      </c>
      <c r="D176">
        <v>354358.3</v>
      </c>
      <c r="G176">
        <v>2</v>
      </c>
      <c r="H176">
        <v>289869.86</v>
      </c>
      <c r="K176">
        <v>39957.519999999997</v>
      </c>
      <c r="L176">
        <v>365800.5</v>
      </c>
      <c r="N176">
        <v>4213.9799999999996</v>
      </c>
      <c r="R176">
        <v>-3518689.58</v>
      </c>
      <c r="S176">
        <v>4470863.96</v>
      </c>
      <c r="U176">
        <v>2797913.6</v>
      </c>
      <c r="W176">
        <v>805.55</v>
      </c>
      <c r="Y176">
        <v>226145.5</v>
      </c>
      <c r="Z176">
        <v>761690</v>
      </c>
      <c r="AA176">
        <v>751933.61</v>
      </c>
      <c r="AB176">
        <v>2202</v>
      </c>
      <c r="AD176">
        <v>754342.21</v>
      </c>
      <c r="AE176">
        <v>71547.12</v>
      </c>
      <c r="AI176">
        <v>1611816.74</v>
      </c>
    </row>
    <row r="177" spans="1:35" x14ac:dyDescent="0.25">
      <c r="A177" t="s">
        <v>2305</v>
      </c>
      <c r="B177">
        <v>384167.92</v>
      </c>
      <c r="C177">
        <v>90677.5</v>
      </c>
      <c r="D177">
        <v>213718.83</v>
      </c>
      <c r="G177">
        <v>-6000.7</v>
      </c>
      <c r="H177">
        <v>752938.25</v>
      </c>
      <c r="K177">
        <v>149948.07999999999</v>
      </c>
      <c r="L177">
        <v>191264.43</v>
      </c>
      <c r="M177">
        <v>259160</v>
      </c>
      <c r="N177">
        <v>4278.38</v>
      </c>
      <c r="R177">
        <v>-258603.69</v>
      </c>
      <c r="S177">
        <v>1561169.34</v>
      </c>
      <c r="U177">
        <v>2157494.7799999998</v>
      </c>
      <c r="V177">
        <v>187730</v>
      </c>
      <c r="W177">
        <v>1270.51</v>
      </c>
      <c r="Y177">
        <v>2308502.9</v>
      </c>
      <c r="Z177">
        <v>257300</v>
      </c>
      <c r="AA177">
        <v>3349502.9</v>
      </c>
      <c r="AB177">
        <v>1100</v>
      </c>
      <c r="AD177">
        <v>1708719.31</v>
      </c>
      <c r="AE177">
        <v>163898.13</v>
      </c>
      <c r="AI177">
        <v>160792.59</v>
      </c>
    </row>
    <row r="178" spans="1:35" x14ac:dyDescent="0.25">
      <c r="A178" t="s">
        <v>2306</v>
      </c>
      <c r="B178">
        <v>926341.9</v>
      </c>
      <c r="C178">
        <v>37679.699999999997</v>
      </c>
      <c r="D178">
        <v>256276.32</v>
      </c>
      <c r="G178">
        <v>421126.31</v>
      </c>
      <c r="H178">
        <v>943504.63</v>
      </c>
      <c r="K178">
        <v>3824</v>
      </c>
      <c r="L178">
        <v>105117.35</v>
      </c>
      <c r="M178">
        <v>0</v>
      </c>
      <c r="N178">
        <v>195.9</v>
      </c>
      <c r="R178">
        <v>1737941.96</v>
      </c>
      <c r="S178">
        <v>1137972.49</v>
      </c>
      <c r="U178">
        <v>1789671.46</v>
      </c>
      <c r="V178">
        <v>94793.58</v>
      </c>
      <c r="W178">
        <v>2280.09</v>
      </c>
      <c r="Y178">
        <v>2636206.1</v>
      </c>
      <c r="Z178">
        <v>259700</v>
      </c>
      <c r="AA178">
        <v>3118798.1</v>
      </c>
      <c r="AB178">
        <v>8920</v>
      </c>
      <c r="AD178">
        <v>1503245.01</v>
      </c>
      <c r="AE178">
        <v>388773.5</v>
      </c>
      <c r="AI178">
        <v>163037.46</v>
      </c>
    </row>
    <row r="179" spans="1:35" x14ac:dyDescent="0.25">
      <c r="A179" t="s">
        <v>2307</v>
      </c>
      <c r="B179">
        <v>962593.36</v>
      </c>
      <c r="C179">
        <v>76202.77</v>
      </c>
      <c r="D179">
        <v>182958.2</v>
      </c>
      <c r="G179">
        <v>1529261.73</v>
      </c>
      <c r="H179">
        <v>677165.9</v>
      </c>
      <c r="K179">
        <v>4000</v>
      </c>
      <c r="L179">
        <v>75264.820000000007</v>
      </c>
      <c r="M179">
        <v>389800</v>
      </c>
      <c r="N179">
        <v>876.2</v>
      </c>
      <c r="R179">
        <v>1822318.94</v>
      </c>
      <c r="S179">
        <v>1899168.01</v>
      </c>
      <c r="U179">
        <v>3279543.15</v>
      </c>
      <c r="W179">
        <v>2277.7399999999998</v>
      </c>
      <c r="Y179">
        <v>2035172.7</v>
      </c>
      <c r="Z179">
        <v>316400</v>
      </c>
      <c r="AA179">
        <v>3140987.7</v>
      </c>
      <c r="AB179">
        <v>15020</v>
      </c>
      <c r="AD179">
        <v>2007284.63</v>
      </c>
      <c r="AE179">
        <v>520849.74</v>
      </c>
      <c r="AI179">
        <v>712497.53</v>
      </c>
    </row>
    <row r="180" spans="1:35" x14ac:dyDescent="0.25">
      <c r="A180" t="s">
        <v>2308</v>
      </c>
      <c r="B180">
        <v>462367.77</v>
      </c>
      <c r="C180">
        <v>128686.94</v>
      </c>
      <c r="D180">
        <v>497270.35</v>
      </c>
      <c r="G180">
        <v>1079610.3899999999</v>
      </c>
      <c r="H180">
        <v>350108.6</v>
      </c>
      <c r="K180">
        <v>3500</v>
      </c>
      <c r="L180">
        <v>97405.54</v>
      </c>
      <c r="M180">
        <v>715609.27</v>
      </c>
      <c r="N180">
        <v>1412.9</v>
      </c>
      <c r="R180">
        <v>-2163872.96</v>
      </c>
      <c r="S180">
        <v>4476501.28</v>
      </c>
      <c r="U180">
        <v>2039627.96</v>
      </c>
      <c r="V180">
        <v>311652</v>
      </c>
      <c r="W180">
        <v>1623.96</v>
      </c>
      <c r="Y180">
        <v>1643573.8</v>
      </c>
      <c r="Z180">
        <v>234100</v>
      </c>
      <c r="AA180">
        <v>2251537.7999999998</v>
      </c>
      <c r="AB180">
        <v>6080</v>
      </c>
      <c r="AD180">
        <v>2225316.6800000002</v>
      </c>
      <c r="AE180">
        <v>253246.12</v>
      </c>
      <c r="AI180">
        <v>106909.1</v>
      </c>
    </row>
    <row r="181" spans="1:35" x14ac:dyDescent="0.25">
      <c r="A181" t="s">
        <v>2309</v>
      </c>
      <c r="B181">
        <v>623238.49</v>
      </c>
      <c r="C181">
        <v>32337.77</v>
      </c>
      <c r="D181">
        <v>117785.59</v>
      </c>
      <c r="G181">
        <v>192562.96</v>
      </c>
      <c r="H181">
        <v>812211.76</v>
      </c>
      <c r="K181">
        <v>6500</v>
      </c>
      <c r="L181">
        <v>76001.09</v>
      </c>
      <c r="M181">
        <v>84305.81</v>
      </c>
      <c r="N181">
        <v>36623.019999999997</v>
      </c>
      <c r="R181">
        <v>408025.89</v>
      </c>
      <c r="S181">
        <v>1898710.57</v>
      </c>
      <c r="U181">
        <v>1451608.38</v>
      </c>
      <c r="V181">
        <v>120350</v>
      </c>
      <c r="W181">
        <v>1484.42</v>
      </c>
      <c r="Y181">
        <v>2633666.2000000002</v>
      </c>
      <c r="Z181">
        <v>231100</v>
      </c>
      <c r="AA181">
        <v>3181971.2</v>
      </c>
      <c r="AB181">
        <v>22890</v>
      </c>
      <c r="AD181">
        <v>1349356.17</v>
      </c>
      <c r="AE181">
        <v>356337.1</v>
      </c>
      <c r="AI181">
        <v>259684.34</v>
      </c>
    </row>
    <row r="182" spans="1:35" x14ac:dyDescent="0.25">
      <c r="A182" t="s">
        <v>2310</v>
      </c>
      <c r="B182">
        <v>509726.88</v>
      </c>
      <c r="C182">
        <v>72168.320000000007</v>
      </c>
      <c r="D182">
        <v>135307.07</v>
      </c>
      <c r="G182">
        <v>150045.65</v>
      </c>
      <c r="H182">
        <v>525508.87</v>
      </c>
      <c r="K182">
        <v>14500</v>
      </c>
      <c r="L182">
        <v>78050.77</v>
      </c>
      <c r="M182">
        <v>91263</v>
      </c>
      <c r="N182">
        <v>364.53</v>
      </c>
      <c r="R182">
        <v>-781662.9</v>
      </c>
      <c r="S182">
        <v>2242933.0699999998</v>
      </c>
      <c r="U182">
        <v>2040596.98</v>
      </c>
      <c r="V182">
        <v>43800</v>
      </c>
      <c r="W182">
        <v>1091.46</v>
      </c>
      <c r="Y182">
        <v>1789598.8</v>
      </c>
      <c r="Z182">
        <v>348917</v>
      </c>
      <c r="AA182">
        <v>2611138.7999999998</v>
      </c>
      <c r="AB182">
        <v>8540</v>
      </c>
      <c r="AD182">
        <v>1213135.6000000001</v>
      </c>
      <c r="AE182">
        <v>256020.41</v>
      </c>
      <c r="AI182">
        <v>387861.11</v>
      </c>
    </row>
    <row r="183" spans="1:35" x14ac:dyDescent="0.25">
      <c r="A183" t="s">
        <v>2311</v>
      </c>
      <c r="B183">
        <v>466948.53</v>
      </c>
      <c r="C183">
        <v>45648.21</v>
      </c>
      <c r="D183">
        <v>105146.33</v>
      </c>
      <c r="G183">
        <v>147609.48000000001</v>
      </c>
      <c r="H183">
        <v>352190.47</v>
      </c>
      <c r="K183">
        <v>3400</v>
      </c>
      <c r="L183">
        <v>94541</v>
      </c>
      <c r="M183">
        <v>229724</v>
      </c>
      <c r="N183">
        <v>2573.33</v>
      </c>
      <c r="R183">
        <v>-2182791.02</v>
      </c>
      <c r="S183">
        <v>3271789.71</v>
      </c>
      <c r="U183">
        <v>1346377.57</v>
      </c>
      <c r="V183">
        <v>18000</v>
      </c>
      <c r="W183">
        <v>922.3</v>
      </c>
      <c r="Y183">
        <v>1428599.7</v>
      </c>
      <c r="Z183">
        <v>188300</v>
      </c>
      <c r="AA183">
        <v>1830439.7</v>
      </c>
      <c r="AB183">
        <v>37451.33</v>
      </c>
      <c r="AD183">
        <v>1135203.57</v>
      </c>
      <c r="AE183">
        <v>172337.83</v>
      </c>
      <c r="AI183">
        <v>108461.14</v>
      </c>
    </row>
    <row r="184" spans="1:35" x14ac:dyDescent="0.25">
      <c r="A184" t="s">
        <v>2312</v>
      </c>
      <c r="B184">
        <v>528619.32999999996</v>
      </c>
      <c r="C184">
        <v>41631.68</v>
      </c>
      <c r="D184">
        <v>539254.69999999995</v>
      </c>
      <c r="G184">
        <v>689406.27</v>
      </c>
      <c r="H184">
        <v>510208.14</v>
      </c>
      <c r="K184">
        <v>2100</v>
      </c>
      <c r="L184">
        <v>101281.2</v>
      </c>
      <c r="M184">
        <v>129130</v>
      </c>
      <c r="N184">
        <v>300</v>
      </c>
      <c r="R184">
        <v>-1325018.57</v>
      </c>
      <c r="S184">
        <v>3600900</v>
      </c>
      <c r="U184">
        <v>2097974.27</v>
      </c>
      <c r="V184">
        <v>674288</v>
      </c>
      <c r="W184">
        <v>1006.91</v>
      </c>
      <c r="Y184">
        <v>1930781.6</v>
      </c>
      <c r="Z184">
        <v>316700</v>
      </c>
      <c r="AA184">
        <v>2765939.6</v>
      </c>
      <c r="AB184">
        <v>12000</v>
      </c>
      <c r="AD184">
        <v>1902082.99</v>
      </c>
      <c r="AE184">
        <v>363305.94</v>
      </c>
      <c r="AI184">
        <v>176994.76</v>
      </c>
    </row>
    <row r="185" spans="1:35" x14ac:dyDescent="0.25">
      <c r="A185" t="s">
        <v>2313</v>
      </c>
      <c r="B185">
        <v>369977.42</v>
      </c>
      <c r="C185">
        <v>13962</v>
      </c>
      <c r="D185">
        <v>104448.04</v>
      </c>
      <c r="G185">
        <v>399725.49</v>
      </c>
      <c r="H185">
        <v>42753.83</v>
      </c>
      <c r="K185">
        <v>3000</v>
      </c>
      <c r="L185">
        <v>131804.9</v>
      </c>
      <c r="N185">
        <v>1036.83</v>
      </c>
      <c r="R185">
        <v>-2062261.68</v>
      </c>
      <c r="S185">
        <v>2938659.03</v>
      </c>
      <c r="T185">
        <v>8100</v>
      </c>
      <c r="U185">
        <v>1253238.78</v>
      </c>
      <c r="V185">
        <v>167900</v>
      </c>
      <c r="W185">
        <v>529.39</v>
      </c>
      <c r="Y185">
        <v>949640.2</v>
      </c>
      <c r="Z185">
        <v>4061.5</v>
      </c>
      <c r="AA185">
        <v>1412693.7</v>
      </c>
      <c r="AB185">
        <v>480</v>
      </c>
      <c r="AC185">
        <v>2772</v>
      </c>
      <c r="AD185">
        <v>944469.68</v>
      </c>
      <c r="AE185">
        <v>73026.789999999994</v>
      </c>
      <c r="AI185">
        <v>31400</v>
      </c>
    </row>
    <row r="186" spans="1:35" x14ac:dyDescent="0.25">
      <c r="A186" t="s">
        <v>2314</v>
      </c>
      <c r="B186">
        <v>801214.01</v>
      </c>
      <c r="C186">
        <v>23355.3</v>
      </c>
      <c r="D186">
        <v>146901</v>
      </c>
      <c r="G186">
        <v>574179.59</v>
      </c>
      <c r="H186">
        <v>345401.36</v>
      </c>
      <c r="K186">
        <v>1500</v>
      </c>
      <c r="L186">
        <v>112585</v>
      </c>
      <c r="N186">
        <v>15.4</v>
      </c>
      <c r="R186">
        <v>2655146.42</v>
      </c>
      <c r="S186">
        <v>514242.15</v>
      </c>
      <c r="T186">
        <v>6060</v>
      </c>
      <c r="U186">
        <v>997729.89</v>
      </c>
      <c r="V186">
        <v>138850</v>
      </c>
      <c r="W186">
        <v>1958.04</v>
      </c>
      <c r="Y186">
        <v>1634800.73</v>
      </c>
      <c r="Z186">
        <v>24000</v>
      </c>
      <c r="AA186">
        <v>2130103.73</v>
      </c>
      <c r="AB186">
        <v>2760</v>
      </c>
      <c r="AC186">
        <v>5060</v>
      </c>
      <c r="AD186">
        <v>1004292.95</v>
      </c>
      <c r="AE186">
        <v>1023619.69</v>
      </c>
      <c r="AI186">
        <v>30000</v>
      </c>
    </row>
    <row r="187" spans="1:35" x14ac:dyDescent="0.25">
      <c r="A187" t="s">
        <v>2315</v>
      </c>
      <c r="B187">
        <v>1272094.43</v>
      </c>
      <c r="C187">
        <v>97100</v>
      </c>
      <c r="D187">
        <v>256427.95</v>
      </c>
      <c r="G187">
        <v>1432944.6399999999</v>
      </c>
      <c r="H187">
        <v>227622.19</v>
      </c>
      <c r="K187">
        <v>1500</v>
      </c>
      <c r="L187">
        <v>145410</v>
      </c>
      <c r="N187">
        <v>1028.3</v>
      </c>
      <c r="R187">
        <v>226573.34</v>
      </c>
      <c r="S187">
        <v>2920045.89</v>
      </c>
      <c r="U187">
        <v>1934068.73</v>
      </c>
      <c r="V187">
        <v>398848</v>
      </c>
      <c r="W187">
        <v>1846.46</v>
      </c>
      <c r="Y187">
        <v>2186162.0699999998</v>
      </c>
      <c r="Z187">
        <v>33000</v>
      </c>
      <c r="AA187">
        <v>2862835.07</v>
      </c>
      <c r="AB187">
        <v>5640</v>
      </c>
      <c r="AC187">
        <v>3572</v>
      </c>
      <c r="AD187">
        <v>1414047.67</v>
      </c>
      <c r="AE187">
        <v>233198.84</v>
      </c>
      <c r="AI187">
        <v>43000</v>
      </c>
    </row>
    <row r="188" spans="1:35" x14ac:dyDescent="0.25">
      <c r="A188" t="s">
        <v>2316</v>
      </c>
      <c r="B188">
        <v>234618.12</v>
      </c>
      <c r="C188">
        <v>12900</v>
      </c>
      <c r="D188">
        <v>92406.5</v>
      </c>
      <c r="G188">
        <v>188996.11</v>
      </c>
      <c r="H188">
        <v>51905.89</v>
      </c>
      <c r="K188">
        <v>0</v>
      </c>
      <c r="L188">
        <v>35215</v>
      </c>
      <c r="N188">
        <v>1292.9100000000001</v>
      </c>
      <c r="R188">
        <v>-1852208.49</v>
      </c>
      <c r="S188">
        <v>2662416.9900000002</v>
      </c>
      <c r="T188">
        <v>4900</v>
      </c>
      <c r="U188">
        <v>1146770.22</v>
      </c>
      <c r="V188">
        <v>217458</v>
      </c>
      <c r="W188">
        <v>604.42999999999995</v>
      </c>
      <c r="Z188">
        <v>16500</v>
      </c>
      <c r="AA188">
        <v>334232</v>
      </c>
      <c r="AD188">
        <v>866525.7</v>
      </c>
      <c r="AE188">
        <v>61856.74</v>
      </c>
      <c r="AI188">
        <v>389508</v>
      </c>
    </row>
    <row r="189" spans="1:35" x14ac:dyDescent="0.25">
      <c r="A189" t="s">
        <v>2317</v>
      </c>
      <c r="B189">
        <v>681418.42</v>
      </c>
      <c r="C189">
        <v>8639.3700000000008</v>
      </c>
      <c r="D189">
        <v>72316.899999999994</v>
      </c>
      <c r="G189">
        <v>2</v>
      </c>
      <c r="H189">
        <v>116079.44</v>
      </c>
      <c r="K189">
        <v>0</v>
      </c>
      <c r="L189">
        <v>55425</v>
      </c>
      <c r="N189">
        <v>222.4</v>
      </c>
      <c r="R189">
        <v>-1597129.25</v>
      </c>
      <c r="S189">
        <v>2577037.9500000002</v>
      </c>
      <c r="U189">
        <v>1542859.32</v>
      </c>
      <c r="V189">
        <v>65200</v>
      </c>
      <c r="W189">
        <v>1474.06</v>
      </c>
      <c r="Y189">
        <v>716480.5</v>
      </c>
      <c r="Z189">
        <v>50</v>
      </c>
      <c r="AA189">
        <v>1472926.5</v>
      </c>
      <c r="AC189">
        <v>5000</v>
      </c>
      <c r="AD189">
        <v>938041.79</v>
      </c>
      <c r="AE189">
        <v>36195.56</v>
      </c>
      <c r="AI189">
        <v>31000</v>
      </c>
    </row>
    <row r="190" spans="1:35" x14ac:dyDescent="0.25">
      <c r="A190" t="s">
        <v>2318</v>
      </c>
      <c r="B190">
        <v>594017.81999999995</v>
      </c>
      <c r="C190">
        <v>13548</v>
      </c>
      <c r="D190">
        <v>173031.84</v>
      </c>
      <c r="G190">
        <v>244727.1</v>
      </c>
      <c r="H190">
        <v>-176557.62</v>
      </c>
      <c r="K190">
        <v>2620.56</v>
      </c>
      <c r="L190">
        <v>258280</v>
      </c>
      <c r="N190">
        <v>95812.9</v>
      </c>
      <c r="R190">
        <v>-2068426.66</v>
      </c>
      <c r="S190">
        <v>2987149.95</v>
      </c>
      <c r="U190">
        <v>1843973.09</v>
      </c>
      <c r="V190">
        <v>126247</v>
      </c>
      <c r="W190">
        <v>1922.38</v>
      </c>
      <c r="Y190">
        <v>1027890</v>
      </c>
      <c r="Z190">
        <v>2090</v>
      </c>
      <c r="AA190">
        <v>1611524</v>
      </c>
      <c r="AB190">
        <v>90044.92</v>
      </c>
      <c r="AD190">
        <v>1305167.1100000001</v>
      </c>
      <c r="AE190">
        <v>213693.8</v>
      </c>
      <c r="AI190">
        <v>208362.25</v>
      </c>
    </row>
    <row r="191" spans="1:35" x14ac:dyDescent="0.25">
      <c r="A191" t="s">
        <v>2319</v>
      </c>
      <c r="B191">
        <v>762802.92</v>
      </c>
      <c r="C191">
        <v>794921.05</v>
      </c>
      <c r="D191">
        <v>137883.57</v>
      </c>
      <c r="G191">
        <v>3254551.54</v>
      </c>
      <c r="H191">
        <v>807401.1</v>
      </c>
      <c r="K191">
        <v>0</v>
      </c>
      <c r="L191">
        <v>0</v>
      </c>
      <c r="N191">
        <v>1000.33</v>
      </c>
      <c r="P191">
        <v>2</v>
      </c>
      <c r="R191">
        <v>1586224.85</v>
      </c>
      <c r="S191">
        <v>2987149.95</v>
      </c>
      <c r="U191">
        <v>2228187.1800000002</v>
      </c>
      <c r="V191">
        <v>392818</v>
      </c>
      <c r="W191">
        <v>904.14</v>
      </c>
      <c r="Y191">
        <v>1401383.4</v>
      </c>
      <c r="Z191">
        <v>40</v>
      </c>
      <c r="AA191">
        <v>1712855.4</v>
      </c>
      <c r="AB191">
        <v>50594</v>
      </c>
      <c r="AD191">
        <v>1017928.06</v>
      </c>
      <c r="AE191">
        <v>6529.49</v>
      </c>
      <c r="AI191">
        <v>52242.720000000001</v>
      </c>
    </row>
    <row r="192" spans="1:35" x14ac:dyDescent="0.25">
      <c r="A192" t="s">
        <v>2320</v>
      </c>
      <c r="B192">
        <v>350017.53</v>
      </c>
      <c r="C192">
        <v>21138</v>
      </c>
      <c r="D192">
        <v>13636.18</v>
      </c>
      <c r="G192">
        <v>136426.45000000001</v>
      </c>
      <c r="H192">
        <v>77039.839999999997</v>
      </c>
      <c r="L192">
        <v>27335</v>
      </c>
      <c r="N192">
        <v>19435.3</v>
      </c>
      <c r="R192">
        <v>-722651.02</v>
      </c>
      <c r="S192">
        <v>2090614.96</v>
      </c>
      <c r="U192">
        <v>1102772.3700000001</v>
      </c>
      <c r="V192">
        <v>60000</v>
      </c>
      <c r="W192">
        <v>2196.4899999999998</v>
      </c>
      <c r="Y192">
        <v>1722737</v>
      </c>
      <c r="Z192">
        <v>112800</v>
      </c>
      <c r="AA192">
        <v>2140252</v>
      </c>
      <c r="AB192">
        <v>44140</v>
      </c>
      <c r="AD192">
        <v>1336234.31</v>
      </c>
      <c r="AE192">
        <v>193653.79</v>
      </c>
      <c r="AI192">
        <v>102702</v>
      </c>
    </row>
    <row r="193" spans="1:35" x14ac:dyDescent="0.25">
      <c r="A193" t="s">
        <v>2321</v>
      </c>
      <c r="B193">
        <v>911401.86</v>
      </c>
      <c r="C193">
        <v>31882</v>
      </c>
      <c r="D193">
        <v>113015.24</v>
      </c>
      <c r="G193">
        <v>668748.59</v>
      </c>
      <c r="H193">
        <v>1062044.78</v>
      </c>
      <c r="K193">
        <v>0</v>
      </c>
      <c r="L193">
        <v>84345</v>
      </c>
      <c r="M193">
        <v>5390</v>
      </c>
      <c r="N193">
        <v>0</v>
      </c>
      <c r="P193">
        <v>9382.5</v>
      </c>
      <c r="R193">
        <v>1742521.05</v>
      </c>
      <c r="S193">
        <v>433496.95</v>
      </c>
      <c r="U193">
        <v>2465628.39</v>
      </c>
      <c r="V193">
        <v>469890</v>
      </c>
      <c r="W193">
        <v>1635.87</v>
      </c>
      <c r="Y193">
        <v>2384360</v>
      </c>
      <c r="Z193">
        <v>38536</v>
      </c>
      <c r="AA193">
        <v>2683243</v>
      </c>
      <c r="AB193">
        <v>19294</v>
      </c>
      <c r="AD193">
        <v>1635009.73</v>
      </c>
      <c r="AE193">
        <v>217601.69</v>
      </c>
      <c r="AI193">
        <v>292944.87</v>
      </c>
    </row>
    <row r="194" spans="1:35" x14ac:dyDescent="0.25">
      <c r="A194" t="s">
        <v>2322</v>
      </c>
      <c r="B194">
        <v>1222682.8600000001</v>
      </c>
      <c r="C194">
        <v>20089</v>
      </c>
      <c r="D194">
        <v>37298.480000000003</v>
      </c>
      <c r="G194">
        <v>77980.02</v>
      </c>
      <c r="H194">
        <v>336782.29</v>
      </c>
      <c r="K194">
        <v>3795</v>
      </c>
      <c r="L194">
        <v>22445</v>
      </c>
      <c r="N194">
        <v>0</v>
      </c>
      <c r="P194">
        <v>4979</v>
      </c>
      <c r="Q194">
        <v>-8100056.1100000003</v>
      </c>
      <c r="R194">
        <v>5065372.91</v>
      </c>
      <c r="S194">
        <v>4047651.72</v>
      </c>
      <c r="U194">
        <v>2596374.33</v>
      </c>
      <c r="V194">
        <v>478650</v>
      </c>
      <c r="W194">
        <v>5472.49</v>
      </c>
      <c r="AA194">
        <v>1086685.95</v>
      </c>
      <c r="AB194">
        <v>51290</v>
      </c>
      <c r="AD194">
        <v>1227928.98</v>
      </c>
      <c r="AE194">
        <v>63946.76</v>
      </c>
    </row>
    <row r="195" spans="1:35" x14ac:dyDescent="0.25">
      <c r="A195" t="s">
        <v>2323</v>
      </c>
      <c r="B195">
        <v>1006668.94</v>
      </c>
      <c r="C195">
        <v>34100</v>
      </c>
      <c r="D195">
        <v>125656.63</v>
      </c>
      <c r="G195">
        <v>374119.35</v>
      </c>
      <c r="H195">
        <v>305381.26</v>
      </c>
      <c r="K195">
        <v>512400.7</v>
      </c>
      <c r="L195">
        <v>60010</v>
      </c>
      <c r="N195">
        <v>0</v>
      </c>
      <c r="Q195">
        <v>327749.2</v>
      </c>
      <c r="R195">
        <v>-108913.73</v>
      </c>
      <c r="S195">
        <v>769808.6</v>
      </c>
      <c r="U195">
        <v>1943285.23</v>
      </c>
      <c r="V195">
        <v>277956</v>
      </c>
      <c r="Y195">
        <v>967228.9</v>
      </c>
      <c r="Z195">
        <v>74125.09</v>
      </c>
      <c r="AA195">
        <v>1569423.9</v>
      </c>
      <c r="AC195">
        <v>43960</v>
      </c>
      <c r="AD195">
        <v>1250536.6599999999</v>
      </c>
      <c r="AE195">
        <v>113803.25</v>
      </c>
    </row>
    <row r="196" spans="1:35" x14ac:dyDescent="0.25">
      <c r="A196" t="s">
        <v>2324</v>
      </c>
      <c r="B196">
        <v>840936.95</v>
      </c>
      <c r="C196">
        <v>162177.09</v>
      </c>
      <c r="D196">
        <v>66566.47</v>
      </c>
      <c r="G196">
        <v>1030382.04</v>
      </c>
      <c r="H196">
        <v>114700.67</v>
      </c>
      <c r="K196">
        <v>61511.34</v>
      </c>
      <c r="L196">
        <v>95067.75</v>
      </c>
      <c r="M196">
        <v>57679</v>
      </c>
      <c r="N196">
        <v>3466</v>
      </c>
      <c r="R196">
        <v>558653.22</v>
      </c>
      <c r="S196">
        <v>1268762.8700000001</v>
      </c>
      <c r="U196">
        <v>3232847.35</v>
      </c>
      <c r="Y196">
        <v>1125124</v>
      </c>
      <c r="AA196">
        <v>2088816</v>
      </c>
      <c r="AC196">
        <v>40236</v>
      </c>
      <c r="AD196">
        <v>1710211.97</v>
      </c>
      <c r="AE196">
        <v>349084.34</v>
      </c>
    </row>
    <row r="197" spans="1:35" x14ac:dyDescent="0.25">
      <c r="A197" t="s">
        <v>2325</v>
      </c>
      <c r="B197">
        <v>415062.65</v>
      </c>
      <c r="C197">
        <v>87726.3</v>
      </c>
      <c r="D197">
        <v>94817.72</v>
      </c>
      <c r="G197">
        <v>421751.62</v>
      </c>
      <c r="H197">
        <v>331297.87</v>
      </c>
      <c r="K197">
        <v>20760</v>
      </c>
      <c r="L197">
        <v>53700</v>
      </c>
      <c r="N197">
        <v>0</v>
      </c>
      <c r="R197">
        <v>-1063065.6299999999</v>
      </c>
      <c r="S197">
        <v>2466734.7400000002</v>
      </c>
      <c r="U197">
        <v>1150088</v>
      </c>
      <c r="V197">
        <v>208840</v>
      </c>
      <c r="W197">
        <v>354</v>
      </c>
      <c r="Y197">
        <v>469480</v>
      </c>
      <c r="AA197">
        <v>924549</v>
      </c>
      <c r="AB197">
        <v>3770</v>
      </c>
      <c r="AC197">
        <v>19660</v>
      </c>
      <c r="AD197">
        <v>863176.29</v>
      </c>
      <c r="AE197">
        <v>145079.66</v>
      </c>
    </row>
    <row r="198" spans="1:35" x14ac:dyDescent="0.25">
      <c r="A198" t="s">
        <v>2326</v>
      </c>
      <c r="B198">
        <v>395379.58</v>
      </c>
      <c r="C198">
        <v>5000</v>
      </c>
      <c r="D198">
        <v>280248.33</v>
      </c>
      <c r="G198">
        <v>826281.71</v>
      </c>
      <c r="H198">
        <v>961480.95</v>
      </c>
      <c r="K198">
        <v>409723</v>
      </c>
      <c r="L198">
        <v>24390.07</v>
      </c>
      <c r="N198">
        <v>7074</v>
      </c>
      <c r="R198">
        <v>-855777.08</v>
      </c>
      <c r="S198">
        <v>2655980.98</v>
      </c>
      <c r="U198">
        <v>1733780.72</v>
      </c>
      <c r="Y198">
        <v>495830.5</v>
      </c>
      <c r="AA198">
        <v>1082960.5</v>
      </c>
      <c r="AB198">
        <v>48920</v>
      </c>
      <c r="AC198">
        <v>35170</v>
      </c>
      <c r="AD198">
        <v>695817.19</v>
      </c>
      <c r="AE198">
        <v>139743.93</v>
      </c>
    </row>
    <row r="199" spans="1:35" x14ac:dyDescent="0.25">
      <c r="A199" t="s">
        <v>2327</v>
      </c>
      <c r="B199">
        <v>247931.8</v>
      </c>
      <c r="C199">
        <v>26760</v>
      </c>
      <c r="D199">
        <v>11940.93</v>
      </c>
      <c r="G199">
        <v>221052.02</v>
      </c>
      <c r="H199">
        <v>344740.75</v>
      </c>
      <c r="K199">
        <v>9501.7999999999993</v>
      </c>
      <c r="L199">
        <v>40362.879999999997</v>
      </c>
      <c r="N199">
        <v>135</v>
      </c>
      <c r="R199">
        <v>-1385877.78</v>
      </c>
      <c r="S199">
        <v>2312515.77</v>
      </c>
      <c r="U199">
        <v>1437310.69</v>
      </c>
      <c r="W199">
        <v>1033.73</v>
      </c>
      <c r="Y199">
        <v>1043700</v>
      </c>
      <c r="AA199">
        <v>1669227</v>
      </c>
      <c r="AB199">
        <v>11200</v>
      </c>
      <c r="AC199">
        <v>48280</v>
      </c>
      <c r="AD199">
        <v>802189.84</v>
      </c>
      <c r="AE199">
        <v>75359.75</v>
      </c>
    </row>
    <row r="200" spans="1:35" x14ac:dyDescent="0.25">
      <c r="A200" t="s">
        <v>2328</v>
      </c>
      <c r="B200">
        <v>1515048.74</v>
      </c>
      <c r="C200">
        <v>0</v>
      </c>
      <c r="D200">
        <v>102126.68</v>
      </c>
      <c r="G200">
        <v>2380780.5299999998</v>
      </c>
      <c r="H200">
        <v>1408533.45</v>
      </c>
      <c r="K200">
        <v>4500</v>
      </c>
      <c r="L200">
        <v>52063.28</v>
      </c>
      <c r="N200">
        <v>0</v>
      </c>
      <c r="R200">
        <v>464985.96</v>
      </c>
      <c r="S200">
        <v>4119895.74</v>
      </c>
      <c r="U200">
        <v>2450329.23</v>
      </c>
      <c r="V200">
        <v>354502</v>
      </c>
      <c r="W200">
        <v>3552.81</v>
      </c>
      <c r="Y200">
        <v>1246729</v>
      </c>
      <c r="Z200">
        <v>58237.32</v>
      </c>
      <c r="AA200">
        <v>1691170</v>
      </c>
      <c r="AC200">
        <v>41360</v>
      </c>
      <c r="AD200">
        <v>1434719.4</v>
      </c>
      <c r="AE200">
        <v>181056.54</v>
      </c>
    </row>
    <row r="201" spans="1:35" x14ac:dyDescent="0.25">
      <c r="A201" t="s">
        <v>2329</v>
      </c>
      <c r="B201">
        <v>723030.28</v>
      </c>
      <c r="C201">
        <v>0</v>
      </c>
      <c r="D201">
        <v>64231</v>
      </c>
      <c r="G201">
        <v>455567.42</v>
      </c>
      <c r="H201">
        <v>812920.48</v>
      </c>
      <c r="K201">
        <v>124300</v>
      </c>
      <c r="L201">
        <v>292949</v>
      </c>
      <c r="N201">
        <v>26194</v>
      </c>
      <c r="R201">
        <v>-1286984.3700000001</v>
      </c>
      <c r="S201">
        <v>2992215.82</v>
      </c>
      <c r="U201">
        <v>1461216</v>
      </c>
      <c r="Y201">
        <v>1207611</v>
      </c>
      <c r="AA201">
        <v>1558897</v>
      </c>
      <c r="AB201">
        <v>42760</v>
      </c>
      <c r="AD201">
        <v>1049464.3799999999</v>
      </c>
      <c r="AE201">
        <v>110630.89</v>
      </c>
    </row>
    <row r="202" spans="1:35" x14ac:dyDescent="0.25">
      <c r="A202" t="s">
        <v>2330</v>
      </c>
      <c r="B202">
        <v>654614.25</v>
      </c>
      <c r="C202">
        <v>8500</v>
      </c>
      <c r="D202">
        <v>65136</v>
      </c>
      <c r="G202">
        <v>-1106812.93</v>
      </c>
      <c r="H202">
        <v>508874.13</v>
      </c>
      <c r="N202">
        <v>4301</v>
      </c>
      <c r="R202">
        <v>-583575.68999999994</v>
      </c>
      <c r="S202">
        <v>889745.48</v>
      </c>
      <c r="U202">
        <v>1253237.8899999999</v>
      </c>
      <c r="V202">
        <v>44000</v>
      </c>
      <c r="W202">
        <v>3110.31</v>
      </c>
      <c r="Z202">
        <v>12500</v>
      </c>
      <c r="AA202">
        <v>551422.57999999996</v>
      </c>
      <c r="AB202">
        <v>49050</v>
      </c>
      <c r="AC202">
        <v>29094</v>
      </c>
      <c r="AD202">
        <v>620764.30000000005</v>
      </c>
      <c r="AE202">
        <v>242676.66</v>
      </c>
    </row>
    <row r="203" spans="1:35" x14ac:dyDescent="0.25">
      <c r="A203" t="s">
        <v>2331</v>
      </c>
      <c r="B203">
        <v>792993.17</v>
      </c>
      <c r="C203">
        <v>146400</v>
      </c>
      <c r="D203">
        <v>28666.6</v>
      </c>
      <c r="G203">
        <v>1823864.88</v>
      </c>
      <c r="H203">
        <v>659966.18999999994</v>
      </c>
      <c r="L203">
        <v>51051.8</v>
      </c>
      <c r="M203">
        <v>100618</v>
      </c>
      <c r="N203">
        <v>1844</v>
      </c>
      <c r="R203">
        <v>2393137.89</v>
      </c>
      <c r="S203">
        <v>574807.30000000005</v>
      </c>
      <c r="U203">
        <v>2175123.6</v>
      </c>
      <c r="V203">
        <v>191454</v>
      </c>
      <c r="W203">
        <v>1126.8</v>
      </c>
      <c r="Y203">
        <v>1384214.5</v>
      </c>
      <c r="Z203">
        <v>50100</v>
      </c>
      <c r="AA203">
        <v>2057625.5</v>
      </c>
      <c r="AB203">
        <v>33470</v>
      </c>
      <c r="AD203">
        <v>926063.59</v>
      </c>
      <c r="AE203">
        <v>308139.96000000002</v>
      </c>
      <c r="AI203">
        <v>146288</v>
      </c>
    </row>
    <row r="204" spans="1:35" x14ac:dyDescent="0.25">
      <c r="A204" t="s">
        <v>2332</v>
      </c>
      <c r="B204">
        <v>1134970.5</v>
      </c>
      <c r="C204">
        <v>79798</v>
      </c>
      <c r="D204">
        <v>71991.02</v>
      </c>
      <c r="G204">
        <v>552392.01</v>
      </c>
      <c r="H204">
        <v>962835.32</v>
      </c>
      <c r="L204">
        <v>41940.74</v>
      </c>
      <c r="M204">
        <v>278825</v>
      </c>
      <c r="N204">
        <v>9347.48</v>
      </c>
      <c r="R204">
        <v>132501.51</v>
      </c>
      <c r="S204">
        <v>2085517.75</v>
      </c>
      <c r="U204">
        <v>2364998.2400000002</v>
      </c>
      <c r="W204">
        <v>2173.46</v>
      </c>
      <c r="Y204">
        <v>1019892</v>
      </c>
      <c r="Z204">
        <v>253500</v>
      </c>
      <c r="AA204">
        <v>1900107.52</v>
      </c>
      <c r="AB204">
        <v>39066</v>
      </c>
      <c r="AD204">
        <v>1124929.3799999999</v>
      </c>
      <c r="AE204">
        <v>280518.43</v>
      </c>
      <c r="AI204">
        <v>42088</v>
      </c>
    </row>
    <row r="205" spans="1:35" x14ac:dyDescent="0.25">
      <c r="A205" t="s">
        <v>2333</v>
      </c>
      <c r="B205">
        <v>649288.89</v>
      </c>
      <c r="C205">
        <v>27440</v>
      </c>
      <c r="D205">
        <v>116487.3</v>
      </c>
      <c r="G205">
        <v>1321364.19</v>
      </c>
      <c r="H205">
        <v>388050.22</v>
      </c>
      <c r="K205">
        <v>0</v>
      </c>
      <c r="L205">
        <v>50397.93</v>
      </c>
      <c r="N205">
        <v>2540</v>
      </c>
      <c r="R205">
        <v>-313546.34999999998</v>
      </c>
      <c r="S205">
        <v>2982894.62</v>
      </c>
      <c r="U205">
        <v>1603148.12</v>
      </c>
      <c r="V205">
        <v>164970</v>
      </c>
      <c r="W205">
        <v>1654.94</v>
      </c>
      <c r="Y205">
        <v>2940005.5</v>
      </c>
      <c r="Z205">
        <v>309300</v>
      </c>
      <c r="AA205">
        <v>3411652.5</v>
      </c>
      <c r="AC205">
        <v>30870</v>
      </c>
      <c r="AD205">
        <v>1213362.3899999999</v>
      </c>
      <c r="AE205">
        <v>409617.27</v>
      </c>
      <c r="AF205">
        <v>108000</v>
      </c>
      <c r="AI205">
        <v>65232</v>
      </c>
    </row>
    <row r="206" spans="1:35" x14ac:dyDescent="0.25">
      <c r="A206" t="s">
        <v>2334</v>
      </c>
      <c r="B206">
        <v>752799.61</v>
      </c>
      <c r="C206">
        <v>77399</v>
      </c>
      <c r="D206">
        <v>35344.519999999997</v>
      </c>
      <c r="G206">
        <v>1698092.99</v>
      </c>
      <c r="H206">
        <v>319735.32</v>
      </c>
      <c r="L206">
        <v>274936.44</v>
      </c>
      <c r="M206">
        <v>296100</v>
      </c>
      <c r="N206">
        <v>1755</v>
      </c>
      <c r="R206">
        <v>-80145.3</v>
      </c>
      <c r="S206">
        <v>2454994.11</v>
      </c>
      <c r="U206">
        <v>1754821.87</v>
      </c>
      <c r="X206">
        <v>1108.69</v>
      </c>
      <c r="Y206">
        <v>1779810.8</v>
      </c>
      <c r="Z206">
        <v>256428</v>
      </c>
      <c r="AA206">
        <v>2133176.7999999998</v>
      </c>
      <c r="AB206">
        <v>29200</v>
      </c>
      <c r="AD206">
        <v>1353103.71</v>
      </c>
      <c r="AE206">
        <v>316225.65999999997</v>
      </c>
      <c r="AI206">
        <v>24732</v>
      </c>
    </row>
    <row r="207" spans="1:35" x14ac:dyDescent="0.25">
      <c r="A207" t="s">
        <v>2335</v>
      </c>
      <c r="B207">
        <v>2077125.13</v>
      </c>
      <c r="C207">
        <v>165926.48000000001</v>
      </c>
      <c r="D207">
        <v>90918.16</v>
      </c>
      <c r="G207">
        <v>774651.82</v>
      </c>
      <c r="H207">
        <v>433583.97</v>
      </c>
      <c r="K207">
        <v>89915</v>
      </c>
      <c r="L207">
        <v>188778.31</v>
      </c>
      <c r="N207">
        <v>5072.55</v>
      </c>
      <c r="R207">
        <v>-277832.92</v>
      </c>
      <c r="S207">
        <v>3300171.5</v>
      </c>
      <c r="U207">
        <v>1868466.84</v>
      </c>
      <c r="V207">
        <v>671020</v>
      </c>
      <c r="W207">
        <v>5582.95</v>
      </c>
      <c r="X207">
        <v>100</v>
      </c>
      <c r="Y207">
        <v>905210</v>
      </c>
      <c r="Z207">
        <v>131700</v>
      </c>
      <c r="AA207">
        <v>1428862</v>
      </c>
      <c r="AB207">
        <v>30638</v>
      </c>
      <c r="AD207">
        <v>1680800.21</v>
      </c>
      <c r="AE207">
        <v>195859.9</v>
      </c>
      <c r="AG207">
        <v>9818.56</v>
      </c>
    </row>
    <row r="208" spans="1:35" x14ac:dyDescent="0.25">
      <c r="A208" t="s">
        <v>2336</v>
      </c>
      <c r="B208">
        <v>2056243.76</v>
      </c>
      <c r="C208">
        <v>112101.5</v>
      </c>
      <c r="D208">
        <v>127738.7</v>
      </c>
      <c r="G208">
        <v>649757.37</v>
      </c>
      <c r="H208">
        <v>438057.4</v>
      </c>
      <c r="L208">
        <v>59670</v>
      </c>
      <c r="N208">
        <v>2863.5</v>
      </c>
      <c r="R208">
        <v>1902077.25</v>
      </c>
      <c r="S208">
        <v>1463514.66</v>
      </c>
      <c r="U208">
        <v>127089.28</v>
      </c>
      <c r="W208">
        <v>4436.57</v>
      </c>
      <c r="Y208">
        <v>1511410</v>
      </c>
      <c r="Z208">
        <v>1574084.49</v>
      </c>
      <c r="AA208">
        <v>2221257</v>
      </c>
      <c r="AB208">
        <v>9890</v>
      </c>
      <c r="AD208">
        <v>727190.6</v>
      </c>
      <c r="AE208">
        <v>302139.42</v>
      </c>
      <c r="AG208">
        <v>0</v>
      </c>
      <c r="AI208">
        <v>770</v>
      </c>
    </row>
    <row r="209" spans="1:35" x14ac:dyDescent="0.25">
      <c r="A209" t="s">
        <v>2337</v>
      </c>
      <c r="B209">
        <v>1503207.18</v>
      </c>
      <c r="C209">
        <v>517940.74</v>
      </c>
      <c r="D209">
        <v>58507.519999999997</v>
      </c>
      <c r="G209">
        <v>1288035.45</v>
      </c>
      <c r="H209">
        <v>397571.13</v>
      </c>
      <c r="K209">
        <v>8210</v>
      </c>
      <c r="L209">
        <v>44057.03</v>
      </c>
      <c r="N209">
        <v>1824.73</v>
      </c>
      <c r="R209">
        <v>533172.96</v>
      </c>
      <c r="S209">
        <v>2681365.84</v>
      </c>
      <c r="U209">
        <v>2018773.13</v>
      </c>
      <c r="V209">
        <v>125000</v>
      </c>
      <c r="W209">
        <v>2798.6</v>
      </c>
      <c r="Y209">
        <v>1396760</v>
      </c>
      <c r="Z209">
        <v>56608</v>
      </c>
      <c r="AA209">
        <v>1920637</v>
      </c>
      <c r="AB209">
        <v>4420</v>
      </c>
      <c r="AC209">
        <v>1060</v>
      </c>
      <c r="AD209">
        <v>980850.71</v>
      </c>
      <c r="AE209">
        <v>161125.79999999999</v>
      </c>
      <c r="AG209">
        <v>35214.76</v>
      </c>
    </row>
    <row r="210" spans="1:35" x14ac:dyDescent="0.25">
      <c r="A210" t="s">
        <v>2338</v>
      </c>
      <c r="B210">
        <v>2975606.49</v>
      </c>
      <c r="C210">
        <v>142643.75</v>
      </c>
      <c r="D210">
        <v>123394.65</v>
      </c>
      <c r="G210">
        <v>460387.82</v>
      </c>
      <c r="H210">
        <v>1144283.95</v>
      </c>
      <c r="K210">
        <v>29750</v>
      </c>
      <c r="L210">
        <v>155908.4</v>
      </c>
      <c r="N210">
        <v>2876.04</v>
      </c>
      <c r="R210">
        <v>-921426.08</v>
      </c>
      <c r="S210">
        <v>5060758.04</v>
      </c>
      <c r="U210">
        <v>2516898.4300000002</v>
      </c>
      <c r="V210">
        <v>47250</v>
      </c>
      <c r="W210">
        <v>6543.26</v>
      </c>
      <c r="Y210">
        <v>1953620</v>
      </c>
      <c r="Z210">
        <v>251500</v>
      </c>
      <c r="AA210">
        <v>2627550</v>
      </c>
      <c r="AC210">
        <v>31670</v>
      </c>
      <c r="AD210">
        <v>1471246.91</v>
      </c>
      <c r="AE210">
        <v>110263.97</v>
      </c>
      <c r="AG210">
        <v>15000.55</v>
      </c>
      <c r="AI210">
        <v>1630</v>
      </c>
    </row>
    <row r="211" spans="1:35" x14ac:dyDescent="0.25">
      <c r="A211" t="s">
        <v>2339</v>
      </c>
      <c r="B211">
        <v>981307.68</v>
      </c>
      <c r="C211">
        <v>10930.24</v>
      </c>
      <c r="D211">
        <v>75435.88</v>
      </c>
      <c r="G211">
        <v>124909.22</v>
      </c>
      <c r="H211">
        <v>491601.56</v>
      </c>
      <c r="K211">
        <v>3608.1</v>
      </c>
      <c r="L211">
        <v>27692</v>
      </c>
      <c r="N211">
        <v>767.86</v>
      </c>
      <c r="R211">
        <v>-76179.77</v>
      </c>
      <c r="S211">
        <v>1741122.88</v>
      </c>
      <c r="U211">
        <v>1148390.44</v>
      </c>
      <c r="V211">
        <v>239790</v>
      </c>
      <c r="W211">
        <v>2610.7399999999998</v>
      </c>
      <c r="Y211">
        <v>944740</v>
      </c>
      <c r="Z211">
        <v>630</v>
      </c>
      <c r="AA211">
        <v>1336375</v>
      </c>
      <c r="AB211">
        <v>20000</v>
      </c>
      <c r="AD211">
        <v>833290.96</v>
      </c>
      <c r="AE211">
        <v>157052.23000000001</v>
      </c>
      <c r="AG211">
        <v>669.48</v>
      </c>
      <c r="AI211">
        <v>1600</v>
      </c>
    </row>
    <row r="212" spans="1:35" x14ac:dyDescent="0.25">
      <c r="A212" t="s">
        <v>2340</v>
      </c>
      <c r="B212">
        <v>877116.8</v>
      </c>
      <c r="C212">
        <v>52378</v>
      </c>
      <c r="D212">
        <v>0</v>
      </c>
      <c r="G212">
        <v>463611.58</v>
      </c>
      <c r="H212">
        <v>766223.56</v>
      </c>
      <c r="K212">
        <v>16000</v>
      </c>
      <c r="L212">
        <v>73025</v>
      </c>
      <c r="N212">
        <v>5807.81</v>
      </c>
      <c r="P212">
        <v>720</v>
      </c>
      <c r="R212">
        <v>-1795489.18</v>
      </c>
      <c r="S212">
        <v>3760347.17</v>
      </c>
      <c r="U212">
        <v>2121513.89</v>
      </c>
      <c r="V212">
        <v>690509</v>
      </c>
      <c r="W212">
        <v>3719.89</v>
      </c>
      <c r="Y212">
        <v>1623741</v>
      </c>
      <c r="Z212">
        <v>130800</v>
      </c>
      <c r="AA212">
        <v>2111850</v>
      </c>
      <c r="AB212">
        <v>2680</v>
      </c>
      <c r="AC212">
        <v>15550</v>
      </c>
      <c r="AD212">
        <v>2209441.7599999998</v>
      </c>
      <c r="AE212">
        <v>47552.47</v>
      </c>
      <c r="AI212">
        <v>84290.41</v>
      </c>
    </row>
    <row r="213" spans="1:35" x14ac:dyDescent="0.25">
      <c r="A213" t="s">
        <v>2341</v>
      </c>
      <c r="B213">
        <v>1700206.8</v>
      </c>
      <c r="C213">
        <v>61959.199999999997</v>
      </c>
      <c r="D213">
        <v>104580.28</v>
      </c>
      <c r="G213">
        <v>945049.76</v>
      </c>
      <c r="H213">
        <v>332634.14</v>
      </c>
      <c r="K213">
        <v>2000</v>
      </c>
      <c r="L213">
        <v>36582.97</v>
      </c>
      <c r="N213">
        <v>6327.06</v>
      </c>
      <c r="R213">
        <v>1168000.1100000001</v>
      </c>
      <c r="S213">
        <v>2267172.48</v>
      </c>
      <c r="U213">
        <v>1769827.13</v>
      </c>
      <c r="V213">
        <v>549006</v>
      </c>
      <c r="W213">
        <v>4773.13</v>
      </c>
      <c r="Y213">
        <v>1626884</v>
      </c>
      <c r="Z213">
        <v>26673.29</v>
      </c>
      <c r="AA213">
        <v>2055023</v>
      </c>
      <c r="AB213">
        <v>29258.98</v>
      </c>
      <c r="AD213">
        <v>1689771.8</v>
      </c>
      <c r="AE213">
        <v>395455.21</v>
      </c>
      <c r="AI213">
        <v>143307</v>
      </c>
    </row>
    <row r="214" spans="1:35" x14ac:dyDescent="0.25">
      <c r="A214" t="s">
        <v>2342</v>
      </c>
      <c r="B214">
        <v>727170.55</v>
      </c>
      <c r="C214">
        <v>60947</v>
      </c>
      <c r="D214">
        <v>241151.35</v>
      </c>
      <c r="G214">
        <v>190161</v>
      </c>
      <c r="H214">
        <v>708508.86</v>
      </c>
      <c r="K214">
        <v>0</v>
      </c>
      <c r="L214">
        <v>0</v>
      </c>
      <c r="N214">
        <v>46883.040000000001</v>
      </c>
      <c r="P214">
        <v>2215</v>
      </c>
      <c r="R214">
        <v>-187209.13</v>
      </c>
      <c r="S214">
        <v>1878069.39</v>
      </c>
      <c r="U214">
        <v>1506420.63</v>
      </c>
      <c r="V214">
        <v>538564</v>
      </c>
      <c r="W214">
        <v>2980.12</v>
      </c>
      <c r="Y214">
        <v>2126894</v>
      </c>
      <c r="Z214">
        <v>3160</v>
      </c>
      <c r="AA214">
        <v>2331859.6</v>
      </c>
      <c r="AD214">
        <v>1350272.87</v>
      </c>
      <c r="AE214">
        <v>150204.82</v>
      </c>
      <c r="AI214">
        <v>157701</v>
      </c>
    </row>
    <row r="215" spans="1:35" x14ac:dyDescent="0.25">
      <c r="A215" t="s">
        <v>2343</v>
      </c>
      <c r="B215">
        <v>1858508.77</v>
      </c>
      <c r="C215">
        <v>106690.54</v>
      </c>
      <c r="D215">
        <v>80918.41</v>
      </c>
      <c r="G215">
        <v>355377.05</v>
      </c>
      <c r="H215">
        <v>1371299.5</v>
      </c>
      <c r="K215">
        <v>29019</v>
      </c>
      <c r="L215">
        <v>164003.70000000001</v>
      </c>
      <c r="N215">
        <v>503.12</v>
      </c>
      <c r="R215">
        <v>-868449.41</v>
      </c>
      <c r="S215">
        <v>4524693.96</v>
      </c>
      <c r="U215">
        <v>4299643.79</v>
      </c>
      <c r="V215">
        <v>872408</v>
      </c>
      <c r="W215">
        <v>6162.62</v>
      </c>
      <c r="Y215">
        <v>2373293.4</v>
      </c>
      <c r="Z215">
        <v>220689.68</v>
      </c>
      <c r="AA215">
        <v>4028559.6</v>
      </c>
      <c r="AB215">
        <v>61520</v>
      </c>
      <c r="AD215">
        <v>2753717.42</v>
      </c>
      <c r="AE215">
        <v>284012.36</v>
      </c>
      <c r="AI215">
        <v>721364.21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5"/>
  <sheetViews>
    <sheetView topLeftCell="AC1" zoomScale="96" zoomScaleNormal="96" workbookViewId="0">
      <pane ySplit="3" topLeftCell="A4" activePane="bottomLeft" state="frozen"/>
      <selection pane="bottomLeft" activeCell="AS10" sqref="AS10:AS215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2056</v>
      </c>
      <c r="F1" t="s">
        <v>2057</v>
      </c>
      <c r="G1" t="s">
        <v>2058</v>
      </c>
      <c r="H1" t="s">
        <v>2059</v>
      </c>
      <c r="I1" t="s">
        <v>2128</v>
      </c>
      <c r="J1" t="s">
        <v>2129</v>
      </c>
      <c r="K1" t="s">
        <v>2060</v>
      </c>
      <c r="L1" t="s">
        <v>2061</v>
      </c>
      <c r="M1" t="s">
        <v>2062</v>
      </c>
      <c r="N1" t="s">
        <v>2130</v>
      </c>
      <c r="O1" t="s">
        <v>2063</v>
      </c>
      <c r="P1" t="s">
        <v>2064</v>
      </c>
      <c r="Q1" t="s">
        <v>2066</v>
      </c>
      <c r="R1" t="s">
        <v>2067</v>
      </c>
      <c r="S1" t="s">
        <v>2068</v>
      </c>
      <c r="T1" t="s">
        <v>2069</v>
      </c>
      <c r="U1" t="s">
        <v>2131</v>
      </c>
      <c r="V1" t="s">
        <v>2070</v>
      </c>
      <c r="W1" t="s">
        <v>2071</v>
      </c>
      <c r="X1" t="s">
        <v>2073</v>
      </c>
      <c r="Y1" t="s">
        <v>2074</v>
      </c>
      <c r="Z1" t="s">
        <v>2075</v>
      </c>
      <c r="AA1" t="s">
        <v>2076</v>
      </c>
      <c r="AB1" t="s">
        <v>2132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2082</v>
      </c>
      <c r="AI1" t="s">
        <v>2083</v>
      </c>
      <c r="AJ1" t="s">
        <v>2084</v>
      </c>
      <c r="AK1" t="s">
        <v>2085</v>
      </c>
      <c r="AL1" t="s">
        <v>2086</v>
      </c>
      <c r="AM1" t="s">
        <v>2087</v>
      </c>
      <c r="AN1" t="s">
        <v>2088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2089</v>
      </c>
      <c r="F2" t="s">
        <v>2090</v>
      </c>
      <c r="G2" t="s">
        <v>2091</v>
      </c>
      <c r="H2" t="s">
        <v>2092</v>
      </c>
      <c r="I2" t="s">
        <v>2133</v>
      </c>
      <c r="J2" t="s">
        <v>2134</v>
      </c>
      <c r="K2" t="s">
        <v>2093</v>
      </c>
      <c r="L2" t="s">
        <v>2094</v>
      </c>
      <c r="M2" t="s">
        <v>2095</v>
      </c>
      <c r="N2" t="s">
        <v>2135</v>
      </c>
      <c r="O2" t="s">
        <v>2096</v>
      </c>
      <c r="P2" t="s">
        <v>2097</v>
      </c>
      <c r="Q2" t="s">
        <v>2099</v>
      </c>
      <c r="R2" t="s">
        <v>2100</v>
      </c>
      <c r="S2" t="s">
        <v>2101</v>
      </c>
      <c r="T2" t="s">
        <v>2102</v>
      </c>
      <c r="U2" t="s">
        <v>2136</v>
      </c>
      <c r="V2" t="s">
        <v>2103</v>
      </c>
      <c r="W2" t="s">
        <v>2104</v>
      </c>
      <c r="X2" t="s">
        <v>2106</v>
      </c>
      <c r="Y2" t="s">
        <v>2107</v>
      </c>
      <c r="Z2" t="s">
        <v>2108</v>
      </c>
      <c r="AA2" t="s">
        <v>2109</v>
      </c>
      <c r="AB2" t="s">
        <v>2137</v>
      </c>
      <c r="AC2" t="s">
        <v>2110</v>
      </c>
      <c r="AD2" t="s">
        <v>2111</v>
      </c>
      <c r="AE2" t="s">
        <v>2112</v>
      </c>
      <c r="AF2" t="s">
        <v>2113</v>
      </c>
      <c r="AG2" t="s">
        <v>2114</v>
      </c>
      <c r="AH2" t="s">
        <v>2115</v>
      </c>
      <c r="AI2" t="s">
        <v>2116</v>
      </c>
      <c r="AJ2" t="s">
        <v>2117</v>
      </c>
      <c r="AK2" t="s">
        <v>2118</v>
      </c>
      <c r="AL2" t="s">
        <v>2119</v>
      </c>
      <c r="AM2" t="s">
        <v>2120</v>
      </c>
      <c r="AN2" t="s">
        <v>2121</v>
      </c>
      <c r="AP2" s="124"/>
      <c r="AT2" s="125"/>
    </row>
    <row r="3" spans="1:46" x14ac:dyDescent="0.25">
      <c r="B3" s="115" t="s">
        <v>37</v>
      </c>
      <c r="E3" t="s">
        <v>2122</v>
      </c>
      <c r="F3">
        <v>212290426.84999999</v>
      </c>
      <c r="G3">
        <v>64568784.039999999</v>
      </c>
      <c r="H3">
        <v>48499645.630000003</v>
      </c>
      <c r="I3">
        <v>0</v>
      </c>
      <c r="J3">
        <v>0</v>
      </c>
      <c r="K3">
        <v>95249468.879999995</v>
      </c>
      <c r="L3">
        <v>118213170.8</v>
      </c>
      <c r="M3">
        <v>-122461.77</v>
      </c>
      <c r="N3">
        <v>0</v>
      </c>
      <c r="O3">
        <v>4852259.21</v>
      </c>
      <c r="P3">
        <v>19930811.350000001</v>
      </c>
      <c r="Q3">
        <v>4735397.3600000003</v>
      </c>
      <c r="R3">
        <v>4604771.28</v>
      </c>
      <c r="S3">
        <v>1166</v>
      </c>
      <c r="T3">
        <v>10200702.140000001</v>
      </c>
      <c r="U3">
        <v>-10621271.199999999</v>
      </c>
      <c r="V3">
        <v>27741366.52</v>
      </c>
      <c r="W3">
        <v>502622393.22000003</v>
      </c>
      <c r="X3">
        <v>48939.02</v>
      </c>
      <c r="Y3">
        <v>400868370.55000001</v>
      </c>
      <c r="Z3">
        <v>86735458.790000007</v>
      </c>
      <c r="AA3">
        <v>526793.81000000006</v>
      </c>
      <c r="AB3">
        <v>7958.69</v>
      </c>
      <c r="AC3">
        <v>364368220.07999998</v>
      </c>
      <c r="AD3">
        <v>56131260.280000001</v>
      </c>
      <c r="AE3">
        <v>489817999.50999999</v>
      </c>
      <c r="AF3">
        <v>3319311.97</v>
      </c>
      <c r="AG3">
        <v>1116959.72</v>
      </c>
      <c r="AH3">
        <v>353426738.13</v>
      </c>
      <c r="AI3">
        <v>48731698.170000002</v>
      </c>
      <c r="AJ3">
        <v>589037</v>
      </c>
      <c r="AK3">
        <v>701717.06</v>
      </c>
      <c r="AL3">
        <v>507765.77</v>
      </c>
      <c r="AM3">
        <v>35788115.340000004</v>
      </c>
      <c r="AN3">
        <v>56220</v>
      </c>
      <c r="AO3" s="123">
        <f t="shared" ref="AO3:AT3" si="0">SUM(AO4:AO83)</f>
        <v>138774612.34999993</v>
      </c>
      <c r="AP3" s="124">
        <f t="shared" si="0"/>
        <v>10206975.599999998</v>
      </c>
      <c r="AQ3" s="138">
        <f t="shared" si="0"/>
        <v>128567636.74999994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1017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5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2138</v>
      </c>
      <c r="F10">
        <v>1225962.43</v>
      </c>
      <c r="G10">
        <v>82218.25</v>
      </c>
      <c r="H10">
        <v>515503.23</v>
      </c>
      <c r="K10">
        <v>294936.28999999998</v>
      </c>
      <c r="L10">
        <v>810986.48</v>
      </c>
      <c r="O10">
        <v>27516</v>
      </c>
      <c r="P10">
        <v>122048.52</v>
      </c>
      <c r="R10">
        <v>0</v>
      </c>
      <c r="T10">
        <v>1000</v>
      </c>
      <c r="V10">
        <v>1949865.23</v>
      </c>
      <c r="W10">
        <v>1534772.11</v>
      </c>
      <c r="Y10">
        <v>1984086.95</v>
      </c>
      <c r="Z10">
        <v>583122</v>
      </c>
      <c r="AA10">
        <v>103.02</v>
      </c>
      <c r="AC10">
        <v>3795016.25</v>
      </c>
      <c r="AD10">
        <v>258279.5</v>
      </c>
      <c r="AE10">
        <v>4582407.75</v>
      </c>
      <c r="AF10">
        <v>37268</v>
      </c>
      <c r="AH10">
        <v>2326826.0299999998</v>
      </c>
      <c r="AI10">
        <v>371954.12</v>
      </c>
      <c r="AJ10">
        <v>7747</v>
      </c>
      <c r="AO10" s="123">
        <f>SUM(F10:I10)</f>
        <v>1823683.91</v>
      </c>
      <c r="AP10" s="129">
        <f>SUM(O10:S10)</f>
        <v>149564.52000000002</v>
      </c>
      <c r="AQ10" s="142">
        <f>AO10-AP10</f>
        <v>1674119.39</v>
      </c>
      <c r="AR10" s="143">
        <f>SUM(X10:AD10)</f>
        <v>6620607.7200000007</v>
      </c>
      <c r="AS10" s="143">
        <f>SUM(AE10:AN10)</f>
        <v>7326202.8999999994</v>
      </c>
      <c r="AT10" s="125">
        <f t="shared" si="4"/>
        <v>-705595.17999999877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2139</v>
      </c>
      <c r="F11">
        <v>1946987.22</v>
      </c>
      <c r="G11">
        <v>19000</v>
      </c>
      <c r="H11">
        <v>114534.43</v>
      </c>
      <c r="K11">
        <v>47301.97</v>
      </c>
      <c r="L11">
        <v>1558752.14</v>
      </c>
      <c r="O11">
        <v>13530</v>
      </c>
      <c r="P11">
        <v>84599.92</v>
      </c>
      <c r="R11">
        <v>1595.4</v>
      </c>
      <c r="V11">
        <v>4414511.24</v>
      </c>
      <c r="W11">
        <v>1097038.29</v>
      </c>
      <c r="Y11">
        <v>1182440.05</v>
      </c>
      <c r="Z11">
        <v>14600</v>
      </c>
      <c r="AA11">
        <v>5812.6</v>
      </c>
      <c r="AC11">
        <v>2228340</v>
      </c>
      <c r="AD11">
        <v>234600</v>
      </c>
      <c r="AE11">
        <v>2657883</v>
      </c>
      <c r="AF11">
        <v>20846</v>
      </c>
      <c r="AH11">
        <v>1707215.47</v>
      </c>
      <c r="AI11">
        <v>1146800.27</v>
      </c>
      <c r="AM11">
        <v>57747</v>
      </c>
      <c r="AO11" s="123">
        <f t="shared" ref="AO11:AO74" si="5">SUM(F11:I11)</f>
        <v>2080521.65</v>
      </c>
      <c r="AP11" s="129">
        <f t="shared" ref="AP11:AP74" si="6">SUM(O11:S11)</f>
        <v>99725.319999999992</v>
      </c>
      <c r="AQ11" s="142">
        <f t="shared" ref="AQ11:AQ74" si="7">AO11-AP11</f>
        <v>1980796.3299999998</v>
      </c>
      <c r="AR11" s="143">
        <f t="shared" ref="AR11:AR74" si="8">SUM(X11:AD11)</f>
        <v>3665792.6500000004</v>
      </c>
      <c r="AS11" s="143">
        <f t="shared" ref="AS11:AS74" si="9">SUM(AE11:AN11)</f>
        <v>5590491.7400000002</v>
      </c>
      <c r="AT11" s="125">
        <f t="shared" si="4"/>
        <v>-1924699.0899999999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2140</v>
      </c>
      <c r="F12">
        <v>632525.34</v>
      </c>
      <c r="G12">
        <v>9331.44</v>
      </c>
      <c r="H12">
        <v>208059.13</v>
      </c>
      <c r="K12">
        <v>1399362.22</v>
      </c>
      <c r="L12">
        <v>1088836.18</v>
      </c>
      <c r="O12">
        <v>21095</v>
      </c>
      <c r="P12">
        <v>52660.08</v>
      </c>
      <c r="R12">
        <v>0</v>
      </c>
      <c r="V12">
        <v>2390780.6</v>
      </c>
      <c r="W12">
        <v>1718005.94</v>
      </c>
      <c r="Y12">
        <v>1098526.83</v>
      </c>
      <c r="Z12">
        <v>60100</v>
      </c>
      <c r="AA12">
        <v>1806.36</v>
      </c>
      <c r="AC12">
        <v>1607280</v>
      </c>
      <c r="AD12">
        <v>191300</v>
      </c>
      <c r="AE12">
        <v>1971750</v>
      </c>
      <c r="AF12">
        <v>11420</v>
      </c>
      <c r="AG12">
        <v>2780</v>
      </c>
      <c r="AH12">
        <v>1224746.82</v>
      </c>
      <c r="AI12">
        <v>592743.68000000005</v>
      </c>
      <c r="AO12" s="123">
        <f t="shared" si="5"/>
        <v>849915.90999999992</v>
      </c>
      <c r="AP12" s="129">
        <f t="shared" si="6"/>
        <v>73755.08</v>
      </c>
      <c r="AQ12" s="142">
        <f t="shared" si="7"/>
        <v>776160.83</v>
      </c>
      <c r="AR12" s="143">
        <f t="shared" si="8"/>
        <v>2959013.1900000004</v>
      </c>
      <c r="AS12" s="143">
        <f t="shared" si="9"/>
        <v>3803440.5000000005</v>
      </c>
      <c r="AT12" s="125">
        <f t="shared" si="4"/>
        <v>-844427.31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2141</v>
      </c>
      <c r="F13">
        <v>3014967.7</v>
      </c>
      <c r="G13">
        <v>226567.63</v>
      </c>
      <c r="H13">
        <v>748818.94</v>
      </c>
      <c r="K13">
        <v>7</v>
      </c>
      <c r="L13">
        <v>680220.86</v>
      </c>
      <c r="O13">
        <v>11751</v>
      </c>
      <c r="P13">
        <v>157604.98000000001</v>
      </c>
      <c r="R13">
        <v>31412.1</v>
      </c>
      <c r="T13">
        <v>800</v>
      </c>
      <c r="V13">
        <v>580607.17000000004</v>
      </c>
      <c r="W13">
        <v>3950541.16</v>
      </c>
      <c r="Y13">
        <v>3687842.48</v>
      </c>
      <c r="Z13">
        <v>3050</v>
      </c>
      <c r="AA13">
        <v>4562.6099999999997</v>
      </c>
      <c r="AC13">
        <v>5159044.67</v>
      </c>
      <c r="AD13">
        <v>257000</v>
      </c>
      <c r="AE13">
        <v>5808173.6699999999</v>
      </c>
      <c r="AH13">
        <v>3056037.28</v>
      </c>
      <c r="AI13">
        <v>242383.09</v>
      </c>
      <c r="AM13">
        <v>67040</v>
      </c>
      <c r="AO13" s="123">
        <f t="shared" si="5"/>
        <v>3990354.27</v>
      </c>
      <c r="AP13" s="129">
        <f t="shared" si="6"/>
        <v>200768.08000000002</v>
      </c>
      <c r="AQ13" s="142">
        <f t="shared" si="7"/>
        <v>3789586.19</v>
      </c>
      <c r="AR13" s="143">
        <f t="shared" si="8"/>
        <v>9111499.7599999998</v>
      </c>
      <c r="AS13" s="143">
        <f t="shared" si="9"/>
        <v>9173634.0399999991</v>
      </c>
      <c r="AT13" s="125">
        <f t="shared" si="4"/>
        <v>-62134.279999999329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2142</v>
      </c>
      <c r="F14">
        <v>2256023.5499999998</v>
      </c>
      <c r="G14">
        <v>102693.93</v>
      </c>
      <c r="H14">
        <v>474648.99</v>
      </c>
      <c r="K14">
        <v>434366.39</v>
      </c>
      <c r="L14">
        <v>337306.51</v>
      </c>
      <c r="O14">
        <v>10500</v>
      </c>
      <c r="P14">
        <v>147100.13</v>
      </c>
      <c r="R14">
        <v>5156.83</v>
      </c>
      <c r="S14">
        <v>300</v>
      </c>
      <c r="V14">
        <v>1810944.26</v>
      </c>
      <c r="W14">
        <v>2643840</v>
      </c>
      <c r="Y14">
        <v>3118376.12</v>
      </c>
      <c r="Z14">
        <v>323300</v>
      </c>
      <c r="AA14">
        <v>5128.1400000000003</v>
      </c>
      <c r="AC14">
        <v>3352106.95</v>
      </c>
      <c r="AD14">
        <v>294039</v>
      </c>
      <c r="AE14">
        <v>4237690.95</v>
      </c>
      <c r="AF14">
        <v>20440</v>
      </c>
      <c r="AG14">
        <v>18184.72</v>
      </c>
      <c r="AH14">
        <v>3654628.04</v>
      </c>
      <c r="AI14">
        <v>154496.35</v>
      </c>
      <c r="AM14">
        <v>20312</v>
      </c>
      <c r="AO14" s="123">
        <f t="shared" si="5"/>
        <v>2833366.4699999997</v>
      </c>
      <c r="AP14" s="129">
        <f t="shared" si="6"/>
        <v>163056.95999999999</v>
      </c>
      <c r="AQ14" s="142">
        <f t="shared" si="7"/>
        <v>2670309.5099999998</v>
      </c>
      <c r="AR14" s="143">
        <f t="shared" si="8"/>
        <v>7092950.2100000009</v>
      </c>
      <c r="AS14" s="143">
        <f t="shared" si="9"/>
        <v>8105752.0599999996</v>
      </c>
      <c r="AT14" s="125">
        <f t="shared" si="4"/>
        <v>-1012801.8499999987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2143</v>
      </c>
      <c r="F15">
        <v>1140645.0900000001</v>
      </c>
      <c r="G15">
        <v>63418</v>
      </c>
      <c r="H15">
        <v>267244.38</v>
      </c>
      <c r="K15">
        <v>376229.21</v>
      </c>
      <c r="L15">
        <v>553181.79</v>
      </c>
      <c r="O15">
        <v>3000</v>
      </c>
      <c r="P15">
        <v>47450.19</v>
      </c>
      <c r="R15">
        <v>267.38</v>
      </c>
      <c r="V15">
        <v>778017.28000000003</v>
      </c>
      <c r="W15">
        <v>2287723.02</v>
      </c>
      <c r="Y15">
        <v>1146840.24</v>
      </c>
      <c r="Z15">
        <v>148020</v>
      </c>
      <c r="AA15">
        <v>2939.4</v>
      </c>
      <c r="AC15">
        <v>1586904</v>
      </c>
      <c r="AD15">
        <v>118871.75</v>
      </c>
      <c r="AE15">
        <v>2016378.75</v>
      </c>
      <c r="AF15">
        <v>96940.08</v>
      </c>
      <c r="AH15">
        <v>1368109.18</v>
      </c>
      <c r="AI15">
        <v>216244.78</v>
      </c>
      <c r="AM15">
        <v>21642</v>
      </c>
      <c r="AO15" s="123">
        <f t="shared" si="5"/>
        <v>1471307.4700000002</v>
      </c>
      <c r="AP15" s="129">
        <f t="shared" si="6"/>
        <v>50717.57</v>
      </c>
      <c r="AQ15" s="142">
        <f t="shared" si="7"/>
        <v>1420589.9000000001</v>
      </c>
      <c r="AR15" s="143">
        <f t="shared" si="8"/>
        <v>3003575.3899999997</v>
      </c>
      <c r="AS15" s="143">
        <f t="shared" si="9"/>
        <v>3719314.7899999996</v>
      </c>
      <c r="AT15" s="125">
        <f t="shared" si="4"/>
        <v>-715739.39999999991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2144</v>
      </c>
      <c r="F16">
        <v>1562107.52</v>
      </c>
      <c r="G16">
        <v>91805.5</v>
      </c>
      <c r="H16">
        <v>977951.75</v>
      </c>
      <c r="K16">
        <v>496697.66</v>
      </c>
      <c r="L16">
        <v>956271.73</v>
      </c>
      <c r="O16">
        <v>18830</v>
      </c>
      <c r="P16">
        <v>122068.41</v>
      </c>
      <c r="R16">
        <v>10202.58</v>
      </c>
      <c r="V16">
        <v>3467507.45</v>
      </c>
      <c r="W16">
        <v>312292.87</v>
      </c>
      <c r="Y16">
        <v>2931655.42</v>
      </c>
      <c r="Z16">
        <v>1723263</v>
      </c>
      <c r="AA16">
        <v>3103.49</v>
      </c>
      <c r="AC16">
        <v>3332986.58</v>
      </c>
      <c r="AD16">
        <v>252121</v>
      </c>
      <c r="AE16">
        <v>4131323.58</v>
      </c>
      <c r="AG16">
        <v>3030</v>
      </c>
      <c r="AH16">
        <v>3626431.13</v>
      </c>
      <c r="AI16">
        <v>320634.93</v>
      </c>
      <c r="AM16">
        <v>7777</v>
      </c>
      <c r="AO16" s="123">
        <f t="shared" si="5"/>
        <v>2631864.77</v>
      </c>
      <c r="AP16" s="129">
        <f t="shared" si="6"/>
        <v>151100.99</v>
      </c>
      <c r="AQ16" s="142">
        <f t="shared" si="7"/>
        <v>2480763.7800000003</v>
      </c>
      <c r="AR16" s="143">
        <f t="shared" si="8"/>
        <v>8243129.4900000002</v>
      </c>
      <c r="AS16" s="143">
        <f t="shared" si="9"/>
        <v>8089196.6399999997</v>
      </c>
      <c r="AT16" s="125">
        <f t="shared" si="4"/>
        <v>153932.85000000056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2145</v>
      </c>
      <c r="F17">
        <v>2292107.4500000002</v>
      </c>
      <c r="G17">
        <v>198544</v>
      </c>
      <c r="H17">
        <v>994961.59</v>
      </c>
      <c r="K17">
        <v>847927.59</v>
      </c>
      <c r="L17">
        <v>304338.82</v>
      </c>
      <c r="P17">
        <v>130554.54</v>
      </c>
      <c r="R17">
        <v>3313</v>
      </c>
      <c r="V17">
        <v>3694150.73</v>
      </c>
      <c r="W17">
        <v>928313.81</v>
      </c>
      <c r="Y17">
        <v>2145269.4</v>
      </c>
      <c r="Z17">
        <v>734126</v>
      </c>
      <c r="AA17">
        <v>398.96</v>
      </c>
      <c r="AC17">
        <v>2613061.56</v>
      </c>
      <c r="AD17">
        <v>212800</v>
      </c>
      <c r="AE17">
        <v>3394383.16</v>
      </c>
      <c r="AF17">
        <v>6906</v>
      </c>
      <c r="AH17">
        <v>2175984.4</v>
      </c>
      <c r="AI17">
        <v>227538.56</v>
      </c>
      <c r="AM17">
        <v>19296.43</v>
      </c>
      <c r="AO17" s="123">
        <f t="shared" si="5"/>
        <v>3485613.04</v>
      </c>
      <c r="AP17" s="129">
        <f t="shared" si="6"/>
        <v>133867.53999999998</v>
      </c>
      <c r="AQ17" s="142">
        <f t="shared" si="7"/>
        <v>3351745.5</v>
      </c>
      <c r="AR17" s="143">
        <f t="shared" si="8"/>
        <v>5705655.9199999999</v>
      </c>
      <c r="AS17" s="143">
        <f t="shared" si="9"/>
        <v>5824108.5499999998</v>
      </c>
      <c r="AT17" s="125">
        <f t="shared" si="4"/>
        <v>-118452.62999999989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2146</v>
      </c>
      <c r="F18">
        <v>1714906</v>
      </c>
      <c r="G18">
        <v>123738</v>
      </c>
      <c r="H18">
        <v>172536.48</v>
      </c>
      <c r="K18">
        <v>153240.94</v>
      </c>
      <c r="L18">
        <v>248389.51</v>
      </c>
      <c r="P18">
        <v>106823.37</v>
      </c>
      <c r="R18">
        <v>0</v>
      </c>
      <c r="V18">
        <v>2521688.61</v>
      </c>
      <c r="W18">
        <v>955989.15</v>
      </c>
      <c r="Y18">
        <v>1598753.39</v>
      </c>
      <c r="Z18">
        <v>1508458</v>
      </c>
      <c r="AA18">
        <v>5447.68</v>
      </c>
      <c r="AC18">
        <v>2920282.63</v>
      </c>
      <c r="AD18">
        <v>240600</v>
      </c>
      <c r="AE18">
        <v>3422209.98</v>
      </c>
      <c r="AF18">
        <v>26746</v>
      </c>
      <c r="AH18">
        <v>3805853.46</v>
      </c>
      <c r="AI18">
        <v>161509.46</v>
      </c>
      <c r="AM18">
        <v>28913</v>
      </c>
      <c r="AO18" s="123">
        <f t="shared" si="5"/>
        <v>2011180.48</v>
      </c>
      <c r="AP18" s="129">
        <f t="shared" si="6"/>
        <v>106823.37</v>
      </c>
      <c r="AQ18" s="142">
        <f t="shared" si="7"/>
        <v>1904357.1099999999</v>
      </c>
      <c r="AR18" s="143">
        <f t="shared" si="8"/>
        <v>6273541.6999999993</v>
      </c>
      <c r="AS18" s="143">
        <f t="shared" si="9"/>
        <v>7445231.8999999994</v>
      </c>
      <c r="AT18" s="125">
        <f t="shared" si="4"/>
        <v>-1171690.2000000002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2147</v>
      </c>
      <c r="F19">
        <v>1497286.11</v>
      </c>
      <c r="G19">
        <v>71942</v>
      </c>
      <c r="H19">
        <v>277431.88</v>
      </c>
      <c r="K19">
        <v>1309203.8500000001</v>
      </c>
      <c r="L19">
        <v>872153.76</v>
      </c>
      <c r="O19">
        <v>76400</v>
      </c>
      <c r="P19">
        <v>98448</v>
      </c>
      <c r="R19">
        <v>0</v>
      </c>
      <c r="V19">
        <v>3601140.42</v>
      </c>
      <c r="W19">
        <v>1540469.93</v>
      </c>
      <c r="Y19">
        <v>1179072.3999999999</v>
      </c>
      <c r="Z19">
        <v>600132</v>
      </c>
      <c r="AA19">
        <v>4698.24</v>
      </c>
      <c r="AC19">
        <v>3062741.83</v>
      </c>
      <c r="AD19">
        <v>229981</v>
      </c>
      <c r="AE19">
        <v>3578912.83</v>
      </c>
      <c r="AH19">
        <v>2430067.2000000002</v>
      </c>
      <c r="AI19">
        <v>356086.19</v>
      </c>
      <c r="AO19" s="123">
        <f t="shared" si="5"/>
        <v>1846659.9900000002</v>
      </c>
      <c r="AP19" s="129">
        <f t="shared" si="6"/>
        <v>174848</v>
      </c>
      <c r="AQ19" s="142">
        <f t="shared" si="7"/>
        <v>1671811.9900000002</v>
      </c>
      <c r="AR19" s="143">
        <f t="shared" si="8"/>
        <v>5076625.47</v>
      </c>
      <c r="AS19" s="143">
        <f t="shared" si="9"/>
        <v>6365066.2200000007</v>
      </c>
      <c r="AT19" s="125">
        <f t="shared" si="4"/>
        <v>-1288440.7500000009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2148</v>
      </c>
      <c r="F20">
        <v>2588602.87</v>
      </c>
      <c r="G20">
        <v>110921.5</v>
      </c>
      <c r="H20">
        <v>542660.01</v>
      </c>
      <c r="K20">
        <v>1031073.98</v>
      </c>
      <c r="L20">
        <v>1266854.95</v>
      </c>
      <c r="O20">
        <v>2000</v>
      </c>
      <c r="P20">
        <v>178609.06</v>
      </c>
      <c r="R20">
        <v>1177.5</v>
      </c>
      <c r="V20">
        <v>3760808.55</v>
      </c>
      <c r="W20">
        <v>2399548.4500000002</v>
      </c>
      <c r="Y20">
        <v>2838468.61</v>
      </c>
      <c r="Z20">
        <v>104923</v>
      </c>
      <c r="AA20">
        <v>6811.14</v>
      </c>
      <c r="AC20">
        <v>4677172.4000000004</v>
      </c>
      <c r="AD20">
        <v>288600</v>
      </c>
      <c r="AE20">
        <v>5554318.4000000004</v>
      </c>
      <c r="AF20">
        <v>68730</v>
      </c>
      <c r="AH20">
        <v>2705599.86</v>
      </c>
      <c r="AI20">
        <v>370210.14</v>
      </c>
      <c r="AM20">
        <v>19147</v>
      </c>
      <c r="AO20" s="123">
        <f t="shared" si="5"/>
        <v>3242184.38</v>
      </c>
      <c r="AP20" s="129">
        <f t="shared" si="6"/>
        <v>181786.56</v>
      </c>
      <c r="AQ20" s="142">
        <f t="shared" si="7"/>
        <v>3060397.82</v>
      </c>
      <c r="AR20" s="143">
        <f t="shared" si="8"/>
        <v>7915975.1500000004</v>
      </c>
      <c r="AS20" s="143">
        <f t="shared" si="9"/>
        <v>8718005.4000000004</v>
      </c>
      <c r="AT20" s="125">
        <f t="shared" si="4"/>
        <v>-802030.25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2149</v>
      </c>
      <c r="F21">
        <v>1756545.92</v>
      </c>
      <c r="G21">
        <v>115840</v>
      </c>
      <c r="H21">
        <v>882622.56</v>
      </c>
      <c r="K21">
        <v>632739.41</v>
      </c>
      <c r="L21">
        <v>1303890.57</v>
      </c>
      <c r="O21">
        <v>264258.82</v>
      </c>
      <c r="P21">
        <v>100168.08</v>
      </c>
      <c r="R21">
        <v>8574.34</v>
      </c>
      <c r="V21">
        <v>1390079.11</v>
      </c>
      <c r="W21">
        <v>3847094.62</v>
      </c>
      <c r="Y21">
        <v>2973555.11</v>
      </c>
      <c r="Z21">
        <v>989526</v>
      </c>
      <c r="AA21">
        <v>6040.1</v>
      </c>
      <c r="AC21">
        <v>3593879.63</v>
      </c>
      <c r="AD21">
        <v>226400</v>
      </c>
      <c r="AE21">
        <v>4506588.63</v>
      </c>
      <c r="AF21">
        <v>45707</v>
      </c>
      <c r="AG21">
        <v>426</v>
      </c>
      <c r="AH21">
        <v>3784093.66</v>
      </c>
      <c r="AI21">
        <v>353805.06</v>
      </c>
      <c r="AM21">
        <v>17317</v>
      </c>
      <c r="AO21" s="123">
        <f t="shared" si="5"/>
        <v>2755008.48</v>
      </c>
      <c r="AP21" s="129">
        <f t="shared" si="6"/>
        <v>373001.24000000005</v>
      </c>
      <c r="AQ21" s="142">
        <f t="shared" si="7"/>
        <v>2382007.2399999998</v>
      </c>
      <c r="AR21" s="143">
        <f t="shared" si="8"/>
        <v>7789400.8399999999</v>
      </c>
      <c r="AS21" s="143">
        <f t="shared" si="9"/>
        <v>8707937.3499999996</v>
      </c>
      <c r="AT21" s="125">
        <f t="shared" si="4"/>
        <v>-918536.50999999978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2150</v>
      </c>
      <c r="F22">
        <v>3970293.22</v>
      </c>
      <c r="G22">
        <v>114279.5</v>
      </c>
      <c r="H22">
        <v>3122213.2</v>
      </c>
      <c r="K22">
        <v>4</v>
      </c>
      <c r="L22">
        <v>944269.96</v>
      </c>
      <c r="O22">
        <v>12805</v>
      </c>
      <c r="P22">
        <v>192254.27</v>
      </c>
      <c r="R22">
        <v>18.690000000000001</v>
      </c>
      <c r="V22">
        <v>5239080.49</v>
      </c>
      <c r="W22">
        <v>2781867.7</v>
      </c>
      <c r="Y22">
        <v>4645716.09</v>
      </c>
      <c r="Z22">
        <v>11700</v>
      </c>
      <c r="AA22">
        <v>7425.98</v>
      </c>
      <c r="AC22">
        <v>3562448.56</v>
      </c>
      <c r="AD22">
        <v>399043</v>
      </c>
      <c r="AE22">
        <v>4495100.46</v>
      </c>
      <c r="AF22">
        <v>12500</v>
      </c>
      <c r="AG22">
        <v>3540</v>
      </c>
      <c r="AH22">
        <v>4054079.32</v>
      </c>
      <c r="AI22">
        <v>123584.6</v>
      </c>
      <c r="AM22">
        <v>12495.52</v>
      </c>
      <c r="AO22" s="123">
        <f t="shared" si="5"/>
        <v>7206785.9199999999</v>
      </c>
      <c r="AP22" s="129">
        <f t="shared" si="6"/>
        <v>205077.96</v>
      </c>
      <c r="AQ22" s="142">
        <f t="shared" si="7"/>
        <v>7001707.96</v>
      </c>
      <c r="AR22" s="143">
        <f t="shared" si="8"/>
        <v>8626333.6300000008</v>
      </c>
      <c r="AS22" s="143">
        <f t="shared" si="9"/>
        <v>8701299.8999999985</v>
      </c>
      <c r="AT22" s="125">
        <f t="shared" si="4"/>
        <v>-74966.26999999769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2151</v>
      </c>
      <c r="F23">
        <v>1541882.83</v>
      </c>
      <c r="G23">
        <v>47852.19</v>
      </c>
      <c r="H23">
        <v>232006.74</v>
      </c>
      <c r="K23">
        <v>175834.82</v>
      </c>
      <c r="L23">
        <v>1670965.24</v>
      </c>
      <c r="O23">
        <v>10730</v>
      </c>
      <c r="P23">
        <v>138943.32</v>
      </c>
      <c r="R23">
        <v>8065.99</v>
      </c>
      <c r="V23">
        <v>2550249.36</v>
      </c>
      <c r="W23">
        <v>1887309.56</v>
      </c>
      <c r="Y23">
        <v>1712620.42</v>
      </c>
      <c r="Z23">
        <v>691891</v>
      </c>
      <c r="AA23">
        <v>6152.07</v>
      </c>
      <c r="AC23">
        <v>3492978.71</v>
      </c>
      <c r="AD23">
        <v>229254</v>
      </c>
      <c r="AE23">
        <v>3811045.71</v>
      </c>
      <c r="AF23">
        <v>7020</v>
      </c>
      <c r="AG23">
        <v>5445</v>
      </c>
      <c r="AH23">
        <v>2923633.46</v>
      </c>
      <c r="AI23">
        <v>293591.44</v>
      </c>
      <c r="AM23">
        <v>18917</v>
      </c>
      <c r="AO23" s="123">
        <f t="shared" si="5"/>
        <v>1821741.76</v>
      </c>
      <c r="AP23" s="129">
        <f t="shared" si="6"/>
        <v>157739.31</v>
      </c>
      <c r="AQ23" s="142">
        <f t="shared" si="7"/>
        <v>1664002.45</v>
      </c>
      <c r="AR23" s="143">
        <f t="shared" si="8"/>
        <v>6132896.1999999993</v>
      </c>
      <c r="AS23" s="143">
        <f t="shared" si="9"/>
        <v>7059652.6100000003</v>
      </c>
      <c r="AT23" s="125">
        <f t="shared" si="4"/>
        <v>-926756.41000000108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2152</v>
      </c>
      <c r="F24">
        <v>962464.06</v>
      </c>
      <c r="G24">
        <v>80830.64</v>
      </c>
      <c r="H24">
        <v>132774.54999999999</v>
      </c>
      <c r="K24">
        <v>441309.98</v>
      </c>
      <c r="L24">
        <v>216439.51</v>
      </c>
      <c r="O24">
        <v>15625</v>
      </c>
      <c r="P24">
        <v>91211.31</v>
      </c>
      <c r="R24">
        <v>84</v>
      </c>
      <c r="V24">
        <v>-232454.01</v>
      </c>
      <c r="W24">
        <v>2302867.0299999998</v>
      </c>
      <c r="Y24">
        <v>1138851.72</v>
      </c>
      <c r="Z24">
        <v>579448</v>
      </c>
      <c r="AA24">
        <v>1179.49</v>
      </c>
      <c r="AC24">
        <v>1917290.63</v>
      </c>
      <c r="AD24">
        <v>204081</v>
      </c>
      <c r="AE24">
        <v>2259616.63</v>
      </c>
      <c r="AF24">
        <v>3000</v>
      </c>
      <c r="AG24">
        <v>9692</v>
      </c>
      <c r="AH24">
        <v>1732768.83</v>
      </c>
      <c r="AI24">
        <v>171540.97</v>
      </c>
      <c r="AM24">
        <v>7747</v>
      </c>
      <c r="AO24" s="123">
        <f t="shared" si="5"/>
        <v>1176069.25</v>
      </c>
      <c r="AP24" s="129">
        <f t="shared" si="6"/>
        <v>106920.31</v>
      </c>
      <c r="AQ24" s="142">
        <f t="shared" si="7"/>
        <v>1069148.94</v>
      </c>
      <c r="AR24" s="143">
        <f t="shared" si="8"/>
        <v>3840850.84</v>
      </c>
      <c r="AS24" s="143">
        <f t="shared" si="9"/>
        <v>4184365.43</v>
      </c>
      <c r="AT24" s="125">
        <f t="shared" si="4"/>
        <v>-343514.59000000032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2153</v>
      </c>
      <c r="F25">
        <v>2421117.4</v>
      </c>
      <c r="G25">
        <v>46745.599999999999</v>
      </c>
      <c r="H25">
        <v>488677.04</v>
      </c>
      <c r="K25">
        <v>140702</v>
      </c>
      <c r="L25">
        <v>817203.82</v>
      </c>
      <c r="P25">
        <v>90880.85</v>
      </c>
      <c r="R25">
        <v>0</v>
      </c>
      <c r="V25">
        <v>1576576.28</v>
      </c>
      <c r="W25">
        <v>1722667.58</v>
      </c>
      <c r="Y25">
        <v>2487066.06</v>
      </c>
      <c r="Z25">
        <v>584944</v>
      </c>
      <c r="AA25">
        <v>4374.28</v>
      </c>
      <c r="AC25">
        <v>2570920.5</v>
      </c>
      <c r="AD25">
        <v>189358</v>
      </c>
      <c r="AE25">
        <v>2980691.5</v>
      </c>
      <c r="AF25">
        <v>6906</v>
      </c>
      <c r="AG25">
        <v>7342</v>
      </c>
      <c r="AH25">
        <v>2285026.08</v>
      </c>
      <c r="AI25">
        <v>24629.11</v>
      </c>
      <c r="AM25">
        <v>7747</v>
      </c>
      <c r="AO25" s="123">
        <f t="shared" si="5"/>
        <v>2956540.04</v>
      </c>
      <c r="AP25" s="129">
        <f t="shared" si="6"/>
        <v>90880.85</v>
      </c>
      <c r="AQ25" s="142">
        <f t="shared" si="7"/>
        <v>2865659.19</v>
      </c>
      <c r="AR25" s="143">
        <f t="shared" si="8"/>
        <v>5836662.8399999999</v>
      </c>
      <c r="AS25" s="143">
        <f t="shared" si="9"/>
        <v>5312341.6900000004</v>
      </c>
      <c r="AT25" s="125">
        <f t="shared" si="4"/>
        <v>524321.14999999944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2154</v>
      </c>
      <c r="F26">
        <v>1410023.74</v>
      </c>
      <c r="G26">
        <v>22784.34</v>
      </c>
      <c r="H26">
        <v>880683.59</v>
      </c>
      <c r="K26">
        <v>232336.37</v>
      </c>
      <c r="L26">
        <v>847608</v>
      </c>
      <c r="O26">
        <v>112934.58</v>
      </c>
      <c r="P26">
        <v>125576.45</v>
      </c>
      <c r="R26">
        <v>1065.42</v>
      </c>
      <c r="V26">
        <v>1422348.21</v>
      </c>
      <c r="W26">
        <v>2074532.05</v>
      </c>
      <c r="Y26">
        <v>1387006.13</v>
      </c>
      <c r="Z26">
        <v>567500</v>
      </c>
      <c r="AA26">
        <v>2551.86</v>
      </c>
      <c r="AC26">
        <v>1988147.72</v>
      </c>
      <c r="AD26">
        <v>135400</v>
      </c>
      <c r="AE26">
        <v>2257935.7200000002</v>
      </c>
      <c r="AF26">
        <v>18668</v>
      </c>
      <c r="AG26">
        <v>3926</v>
      </c>
      <c r="AH26">
        <v>1924934.42</v>
      </c>
      <c r="AI26">
        <v>208143.88</v>
      </c>
      <c r="AM26">
        <v>10018.36</v>
      </c>
      <c r="AO26" s="123">
        <f t="shared" si="5"/>
        <v>2313491.67</v>
      </c>
      <c r="AP26" s="129">
        <f t="shared" si="6"/>
        <v>239576.45</v>
      </c>
      <c r="AQ26" s="142">
        <f t="shared" si="7"/>
        <v>2073915.22</v>
      </c>
      <c r="AR26" s="143">
        <f t="shared" si="8"/>
        <v>4080605.71</v>
      </c>
      <c r="AS26" s="143">
        <f t="shared" si="9"/>
        <v>4423626.3800000008</v>
      </c>
      <c r="AT26" s="125">
        <f t="shared" si="4"/>
        <v>-343020.67000000086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1018</v>
      </c>
      <c r="E27" t="s">
        <v>2155</v>
      </c>
      <c r="F27">
        <v>1798078.54</v>
      </c>
      <c r="G27">
        <v>127680.71</v>
      </c>
      <c r="H27">
        <v>728404.25</v>
      </c>
      <c r="K27">
        <v>184934.45</v>
      </c>
      <c r="L27">
        <v>975005.7</v>
      </c>
      <c r="P27">
        <v>78889.78</v>
      </c>
      <c r="R27">
        <v>28</v>
      </c>
      <c r="V27">
        <v>2999131.59</v>
      </c>
      <c r="W27">
        <v>900591.29</v>
      </c>
      <c r="Y27">
        <v>1966442.46</v>
      </c>
      <c r="Z27">
        <v>977526</v>
      </c>
      <c r="AA27">
        <v>4601.53</v>
      </c>
      <c r="AC27">
        <v>3873972.07</v>
      </c>
      <c r="AD27">
        <v>175309.39</v>
      </c>
      <c r="AE27">
        <v>4282692.46</v>
      </c>
      <c r="AF27">
        <v>28860</v>
      </c>
      <c r="AG27">
        <v>21270</v>
      </c>
      <c r="AH27">
        <v>2431458.4</v>
      </c>
      <c r="AI27">
        <v>334890.59999999998</v>
      </c>
      <c r="AM27">
        <v>63217</v>
      </c>
      <c r="AO27" s="123">
        <f t="shared" si="5"/>
        <v>2654163.5</v>
      </c>
      <c r="AP27" s="129">
        <f t="shared" si="6"/>
        <v>78917.78</v>
      </c>
      <c r="AQ27" s="142">
        <f t="shared" si="7"/>
        <v>2575245.7200000002</v>
      </c>
      <c r="AR27" s="143">
        <f t="shared" si="8"/>
        <v>6997851.4499999993</v>
      </c>
      <c r="AS27" s="143">
        <f t="shared" si="9"/>
        <v>7162388.459999999</v>
      </c>
      <c r="AT27" s="125">
        <f t="shared" si="4"/>
        <v>-164537.00999999978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2156</v>
      </c>
      <c r="F28">
        <v>1956631.96</v>
      </c>
      <c r="G28">
        <v>102102.8</v>
      </c>
      <c r="H28">
        <v>370463.82</v>
      </c>
      <c r="K28">
        <v>175412.55</v>
      </c>
      <c r="L28">
        <v>646513.75</v>
      </c>
      <c r="O28">
        <v>14822</v>
      </c>
      <c r="P28">
        <v>131654.25</v>
      </c>
      <c r="R28">
        <v>35111.74</v>
      </c>
      <c r="V28">
        <v>1464050.18</v>
      </c>
      <c r="W28">
        <v>2673935.1</v>
      </c>
      <c r="Y28">
        <v>2245467.9</v>
      </c>
      <c r="Z28">
        <v>1218806</v>
      </c>
      <c r="AA28">
        <v>5324.7</v>
      </c>
      <c r="AC28">
        <v>3936030.06</v>
      </c>
      <c r="AD28">
        <v>249810</v>
      </c>
      <c r="AE28">
        <v>4661779.0599999996</v>
      </c>
      <c r="AF28">
        <v>12460</v>
      </c>
      <c r="AG28">
        <v>5140</v>
      </c>
      <c r="AH28">
        <v>3813382.83</v>
      </c>
      <c r="AI28">
        <v>231125.16</v>
      </c>
      <c r="AO28" s="123">
        <f t="shared" si="5"/>
        <v>2429198.58</v>
      </c>
      <c r="AP28" s="129">
        <f t="shared" si="6"/>
        <v>181587.99</v>
      </c>
      <c r="AQ28" s="142">
        <f t="shared" si="7"/>
        <v>2247610.59</v>
      </c>
      <c r="AR28" s="143">
        <f t="shared" si="8"/>
        <v>7655438.6600000001</v>
      </c>
      <c r="AS28" s="143">
        <f t="shared" si="9"/>
        <v>8723887.0500000007</v>
      </c>
      <c r="AT28" s="125">
        <f t="shared" si="4"/>
        <v>-1068448.3900000006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2157</v>
      </c>
      <c r="F29">
        <v>1459177.07</v>
      </c>
      <c r="G29">
        <v>128855.69</v>
      </c>
      <c r="H29">
        <v>335340.65999999997</v>
      </c>
      <c r="K29">
        <v>767068.59</v>
      </c>
      <c r="L29">
        <v>425492.74</v>
      </c>
      <c r="O29">
        <v>32063</v>
      </c>
      <c r="P29">
        <v>72048</v>
      </c>
      <c r="R29">
        <v>2595.73</v>
      </c>
      <c r="V29">
        <v>2196833.16</v>
      </c>
      <c r="W29">
        <v>1942985.43</v>
      </c>
      <c r="Y29">
        <v>1597230.72</v>
      </c>
      <c r="Z29">
        <v>144800</v>
      </c>
      <c r="AA29">
        <v>5305.42</v>
      </c>
      <c r="AC29">
        <v>2695013.83</v>
      </c>
      <c r="AD29">
        <v>265470</v>
      </c>
      <c r="AE29">
        <v>3007306.83</v>
      </c>
      <c r="AF29">
        <v>10320</v>
      </c>
      <c r="AG29">
        <v>19076</v>
      </c>
      <c r="AH29">
        <v>2408001.71</v>
      </c>
      <c r="AI29">
        <v>376461</v>
      </c>
      <c r="AM29">
        <v>17245</v>
      </c>
      <c r="AO29" s="123">
        <f t="shared" si="5"/>
        <v>1923373.42</v>
      </c>
      <c r="AP29" s="129">
        <f t="shared" si="6"/>
        <v>106706.73</v>
      </c>
      <c r="AQ29" s="142">
        <f t="shared" si="7"/>
        <v>1816666.69</v>
      </c>
      <c r="AR29" s="143">
        <f t="shared" si="8"/>
        <v>4707819.97</v>
      </c>
      <c r="AS29" s="143">
        <f t="shared" si="9"/>
        <v>5838410.54</v>
      </c>
      <c r="AT29" s="125">
        <f t="shared" si="4"/>
        <v>-1130590.5700000003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2158</v>
      </c>
      <c r="F30">
        <v>299665.8</v>
      </c>
      <c r="G30">
        <v>54047.47</v>
      </c>
      <c r="H30">
        <v>292316.13</v>
      </c>
      <c r="K30">
        <v>893100.29</v>
      </c>
      <c r="L30">
        <v>2132832.0099999998</v>
      </c>
      <c r="P30">
        <v>83838</v>
      </c>
      <c r="R30">
        <v>0</v>
      </c>
      <c r="V30">
        <v>2127657.81</v>
      </c>
      <c r="W30">
        <v>2306439.37</v>
      </c>
      <c r="Y30">
        <v>1826450.77</v>
      </c>
      <c r="Z30">
        <v>2475088</v>
      </c>
      <c r="AA30">
        <v>3407.6</v>
      </c>
      <c r="AC30">
        <v>2298448.41</v>
      </c>
      <c r="AD30">
        <v>190048</v>
      </c>
      <c r="AE30">
        <v>2616180.41</v>
      </c>
      <c r="AF30">
        <v>7000</v>
      </c>
      <c r="AH30">
        <v>4476195.4400000004</v>
      </c>
      <c r="AI30">
        <v>515693.41</v>
      </c>
      <c r="AM30">
        <v>24347</v>
      </c>
      <c r="AO30" s="123">
        <f t="shared" si="5"/>
        <v>646029.4</v>
      </c>
      <c r="AP30" s="129">
        <f t="shared" si="6"/>
        <v>83838</v>
      </c>
      <c r="AQ30" s="142">
        <f t="shared" si="7"/>
        <v>562191.4</v>
      </c>
      <c r="AR30" s="143">
        <f t="shared" si="8"/>
        <v>6793442.7799999993</v>
      </c>
      <c r="AS30" s="143">
        <f t="shared" si="9"/>
        <v>7639416.2600000007</v>
      </c>
      <c r="AT30" s="125">
        <f t="shared" si="4"/>
        <v>-845973.48000000138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2159</v>
      </c>
      <c r="F31">
        <v>1422045.3</v>
      </c>
      <c r="G31">
        <v>7745.42</v>
      </c>
      <c r="H31">
        <v>461518.25</v>
      </c>
      <c r="K31">
        <v>193736.07</v>
      </c>
      <c r="L31">
        <v>1039074.81</v>
      </c>
      <c r="O31">
        <v>8854.02</v>
      </c>
      <c r="P31">
        <v>58225.73</v>
      </c>
      <c r="R31">
        <v>498.31</v>
      </c>
      <c r="V31">
        <v>1235587.33</v>
      </c>
      <c r="W31">
        <v>1600056.47</v>
      </c>
      <c r="Y31">
        <v>2105884.73</v>
      </c>
      <c r="Z31">
        <v>112010</v>
      </c>
      <c r="AA31">
        <v>3105.08</v>
      </c>
      <c r="AC31">
        <v>1978159.02</v>
      </c>
      <c r="AD31">
        <v>122160</v>
      </c>
      <c r="AE31">
        <v>2394379.7200000002</v>
      </c>
      <c r="AF31">
        <v>15558</v>
      </c>
      <c r="AH31">
        <v>1449510</v>
      </c>
      <c r="AI31">
        <v>227414.01</v>
      </c>
      <c r="AM31">
        <v>13559.11</v>
      </c>
      <c r="AO31" s="123">
        <f t="shared" si="5"/>
        <v>1891308.97</v>
      </c>
      <c r="AP31" s="129">
        <f t="shared" si="6"/>
        <v>67578.06</v>
      </c>
      <c r="AQ31" s="142">
        <f t="shared" si="7"/>
        <v>1823730.91</v>
      </c>
      <c r="AR31" s="143">
        <f t="shared" si="8"/>
        <v>4321318.83</v>
      </c>
      <c r="AS31" s="143">
        <f t="shared" si="9"/>
        <v>4100420.8400000003</v>
      </c>
      <c r="AT31" s="125">
        <f t="shared" si="4"/>
        <v>220897.98999999976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2160</v>
      </c>
      <c r="F32">
        <v>2745114.31</v>
      </c>
      <c r="G32">
        <v>165568</v>
      </c>
      <c r="H32">
        <v>630109.41</v>
      </c>
      <c r="K32">
        <v>3</v>
      </c>
      <c r="L32">
        <v>1102630.52</v>
      </c>
      <c r="O32">
        <v>56532</v>
      </c>
      <c r="P32">
        <v>109268.39</v>
      </c>
      <c r="R32">
        <v>28</v>
      </c>
      <c r="T32">
        <v>6170</v>
      </c>
      <c r="V32">
        <v>1949967.71</v>
      </c>
      <c r="W32">
        <v>2970314.75</v>
      </c>
      <c r="Y32">
        <v>2763845.93</v>
      </c>
      <c r="Z32">
        <v>63876</v>
      </c>
      <c r="AA32">
        <v>4262.3599999999997</v>
      </c>
      <c r="AC32">
        <v>2283650.5</v>
      </c>
      <c r="AD32">
        <v>278750</v>
      </c>
      <c r="AE32">
        <v>3069114.5</v>
      </c>
      <c r="AG32">
        <v>18800</v>
      </c>
      <c r="AH32">
        <v>2354249</v>
      </c>
      <c r="AI32">
        <v>350150.18</v>
      </c>
      <c r="AM32">
        <v>50926.720000000001</v>
      </c>
      <c r="AO32" s="123">
        <f t="shared" si="5"/>
        <v>3540791.72</v>
      </c>
      <c r="AP32" s="129">
        <f t="shared" si="6"/>
        <v>165828.39000000001</v>
      </c>
      <c r="AQ32" s="142">
        <f t="shared" si="7"/>
        <v>3374963.33</v>
      </c>
      <c r="AR32" s="143">
        <f t="shared" si="8"/>
        <v>5394384.79</v>
      </c>
      <c r="AS32" s="143">
        <f t="shared" si="9"/>
        <v>5843240.3999999994</v>
      </c>
      <c r="AT32" s="125">
        <f t="shared" si="4"/>
        <v>-448855.6099999994</v>
      </c>
    </row>
    <row r="33" spans="1:46" ht="14.4" thickBot="1" x14ac:dyDescent="0.3">
      <c r="A33" s="115" t="s">
        <v>242</v>
      </c>
      <c r="B33" s="115" t="s">
        <v>23</v>
      </c>
      <c r="C33" s="149">
        <v>2634</v>
      </c>
      <c r="D33" s="150" t="s">
        <v>602</v>
      </c>
      <c r="E33" t="s">
        <v>2161</v>
      </c>
      <c r="F33">
        <v>570674.67000000004</v>
      </c>
      <c r="G33">
        <v>76547.3</v>
      </c>
      <c r="H33">
        <v>1041813.58</v>
      </c>
      <c r="K33">
        <v>3</v>
      </c>
      <c r="L33">
        <v>1082009.3700000001</v>
      </c>
      <c r="P33">
        <v>70593.03</v>
      </c>
      <c r="R33">
        <v>0</v>
      </c>
      <c r="V33">
        <v>915907.64</v>
      </c>
      <c r="W33">
        <v>2001291.5</v>
      </c>
      <c r="Y33">
        <v>838974.21</v>
      </c>
      <c r="Z33">
        <v>108825</v>
      </c>
      <c r="AA33">
        <v>3528.31</v>
      </c>
      <c r="AC33">
        <v>2015575.27</v>
      </c>
      <c r="AD33">
        <v>158150</v>
      </c>
      <c r="AE33">
        <v>2160582.27</v>
      </c>
      <c r="AF33">
        <v>11814</v>
      </c>
      <c r="AH33">
        <v>1095227.53</v>
      </c>
      <c r="AI33">
        <v>64924.480000000003</v>
      </c>
      <c r="AM33">
        <v>9248.76</v>
      </c>
      <c r="AO33" s="123">
        <f t="shared" si="5"/>
        <v>1689035.55</v>
      </c>
      <c r="AP33" s="129">
        <f t="shared" si="6"/>
        <v>70593.03</v>
      </c>
      <c r="AQ33" s="142">
        <f t="shared" si="7"/>
        <v>1618442.52</v>
      </c>
      <c r="AR33" s="143">
        <f t="shared" si="8"/>
        <v>3125052.79</v>
      </c>
      <c r="AS33" s="143">
        <f t="shared" si="9"/>
        <v>3341797.0399999996</v>
      </c>
      <c r="AT33" s="125">
        <f t="shared" si="4"/>
        <v>-216744.24999999953</v>
      </c>
    </row>
    <row r="34" spans="1:46" ht="14.4" thickBot="1" x14ac:dyDescent="0.3">
      <c r="A34" s="115" t="s">
        <v>242</v>
      </c>
      <c r="B34" s="115" t="s">
        <v>23</v>
      </c>
      <c r="C34" s="149">
        <v>5394</v>
      </c>
      <c r="D34" s="150" t="s">
        <v>603</v>
      </c>
      <c r="E34" t="s">
        <v>2162</v>
      </c>
      <c r="F34">
        <v>692732.6</v>
      </c>
      <c r="G34">
        <v>134040.49</v>
      </c>
      <c r="H34">
        <v>567790.15</v>
      </c>
      <c r="K34">
        <v>1448882.87</v>
      </c>
      <c r="L34">
        <v>557041.26</v>
      </c>
      <c r="P34">
        <v>95482.880000000005</v>
      </c>
      <c r="R34">
        <v>0</v>
      </c>
      <c r="V34">
        <v>253895.67999999999</v>
      </c>
      <c r="W34">
        <v>3800882.66</v>
      </c>
      <c r="Y34">
        <v>1236436.6200000001</v>
      </c>
      <c r="Z34">
        <v>1110856</v>
      </c>
      <c r="AA34">
        <v>2894.74</v>
      </c>
      <c r="AC34">
        <v>3152584</v>
      </c>
      <c r="AD34">
        <v>187250</v>
      </c>
      <c r="AE34">
        <v>3476831</v>
      </c>
      <c r="AF34">
        <v>14700</v>
      </c>
      <c r="AH34">
        <v>2560850.5499999998</v>
      </c>
      <c r="AI34">
        <v>363419.66</v>
      </c>
      <c r="AM34">
        <v>23994</v>
      </c>
      <c r="AO34" s="123">
        <f t="shared" si="5"/>
        <v>1394563.24</v>
      </c>
      <c r="AP34" s="129">
        <f t="shared" si="6"/>
        <v>95482.880000000005</v>
      </c>
      <c r="AQ34" s="142">
        <f t="shared" si="7"/>
        <v>1299080.3599999999</v>
      </c>
      <c r="AR34" s="143">
        <f t="shared" si="8"/>
        <v>5690021.3600000003</v>
      </c>
      <c r="AS34" s="143">
        <f t="shared" si="9"/>
        <v>6439795.21</v>
      </c>
      <c r="AT34" s="125">
        <f t="shared" si="4"/>
        <v>-749773.84999999963</v>
      </c>
    </row>
    <row r="35" spans="1:46" ht="14.4" thickBot="1" x14ac:dyDescent="0.3">
      <c r="A35" s="115" t="s">
        <v>246</v>
      </c>
      <c r="B35" s="115" t="s">
        <v>24</v>
      </c>
      <c r="C35" s="149">
        <v>3425</v>
      </c>
      <c r="D35" s="150" t="s">
        <v>604</v>
      </c>
      <c r="E35" t="s">
        <v>2163</v>
      </c>
      <c r="F35">
        <v>779632.84</v>
      </c>
      <c r="G35">
        <v>73267.8</v>
      </c>
      <c r="H35">
        <v>55819.92</v>
      </c>
      <c r="K35">
        <v>447740.83</v>
      </c>
      <c r="L35">
        <v>452767.3</v>
      </c>
      <c r="O35">
        <v>4000</v>
      </c>
      <c r="P35">
        <v>53864</v>
      </c>
      <c r="R35">
        <v>4142.42</v>
      </c>
      <c r="V35">
        <v>313338.63</v>
      </c>
      <c r="W35">
        <v>2024806.3999999999</v>
      </c>
      <c r="Y35">
        <v>2483536.4</v>
      </c>
      <c r="Z35">
        <v>91110</v>
      </c>
      <c r="AA35">
        <v>2729.12</v>
      </c>
      <c r="AC35">
        <v>1713025.3</v>
      </c>
      <c r="AD35">
        <v>82800</v>
      </c>
      <c r="AE35">
        <v>2728971.69</v>
      </c>
      <c r="AF35">
        <v>15370</v>
      </c>
      <c r="AH35">
        <v>1881337.57</v>
      </c>
      <c r="AI35">
        <v>270401.67</v>
      </c>
      <c r="AM35">
        <v>68042.649999999994</v>
      </c>
      <c r="AO35" s="123">
        <f t="shared" si="5"/>
        <v>908720.56</v>
      </c>
      <c r="AP35" s="129">
        <f t="shared" si="6"/>
        <v>62006.42</v>
      </c>
      <c r="AQ35" s="142">
        <f t="shared" si="7"/>
        <v>846714.14</v>
      </c>
      <c r="AR35" s="143">
        <f t="shared" si="8"/>
        <v>4373200.82</v>
      </c>
      <c r="AS35" s="143">
        <f t="shared" si="9"/>
        <v>4964123.58</v>
      </c>
      <c r="AT35" s="125">
        <f t="shared" si="4"/>
        <v>-590922.75999999978</v>
      </c>
    </row>
    <row r="36" spans="1:46" ht="14.4" thickBot="1" x14ac:dyDescent="0.3">
      <c r="A36" s="115" t="s">
        <v>246</v>
      </c>
      <c r="B36" s="115" t="s">
        <v>24</v>
      </c>
      <c r="C36" s="149">
        <v>4047</v>
      </c>
      <c r="D36" s="150" t="s">
        <v>605</v>
      </c>
      <c r="E36" t="s">
        <v>2164</v>
      </c>
      <c r="F36">
        <v>1958430.96</v>
      </c>
      <c r="G36">
        <v>24818.25</v>
      </c>
      <c r="H36">
        <v>48944.639999999999</v>
      </c>
      <c r="K36">
        <v>51815.59</v>
      </c>
      <c r="L36">
        <v>732110.84</v>
      </c>
      <c r="O36">
        <v>3000</v>
      </c>
      <c r="P36">
        <v>47835.25</v>
      </c>
      <c r="R36">
        <v>5518.26</v>
      </c>
      <c r="V36">
        <v>322070.21999999997</v>
      </c>
      <c r="W36">
        <v>2381908.6800000002</v>
      </c>
      <c r="Y36">
        <v>1695332.01</v>
      </c>
      <c r="Z36">
        <v>974498</v>
      </c>
      <c r="AA36">
        <v>4274.26</v>
      </c>
      <c r="AC36">
        <v>1899032</v>
      </c>
      <c r="AD36">
        <v>291760.65000000002</v>
      </c>
      <c r="AE36">
        <v>2483101</v>
      </c>
      <c r="AF36">
        <v>13340</v>
      </c>
      <c r="AH36">
        <v>1976883.22</v>
      </c>
      <c r="AI36">
        <v>266649.11</v>
      </c>
      <c r="AM36">
        <v>69135.72</v>
      </c>
      <c r="AO36" s="123">
        <f t="shared" si="5"/>
        <v>2032193.8499999999</v>
      </c>
      <c r="AP36" s="129">
        <f t="shared" si="6"/>
        <v>56353.51</v>
      </c>
      <c r="AQ36" s="142">
        <f t="shared" si="7"/>
        <v>1975840.3399999999</v>
      </c>
      <c r="AR36" s="143">
        <f t="shared" si="8"/>
        <v>4864896.92</v>
      </c>
      <c r="AS36" s="143">
        <f t="shared" si="9"/>
        <v>4809109.05</v>
      </c>
      <c r="AT36" s="125">
        <f t="shared" si="4"/>
        <v>55787.870000000112</v>
      </c>
    </row>
    <row r="37" spans="1:46" ht="14.4" thickBot="1" x14ac:dyDescent="0.3">
      <c r="A37" s="115" t="s">
        <v>246</v>
      </c>
      <c r="B37" s="115" t="s">
        <v>24</v>
      </c>
      <c r="C37" s="149">
        <v>3656</v>
      </c>
      <c r="D37" s="150" t="s">
        <v>606</v>
      </c>
      <c r="E37" t="s">
        <v>2165</v>
      </c>
      <c r="F37">
        <v>540674.01</v>
      </c>
      <c r="G37">
        <v>20198.400000000001</v>
      </c>
      <c r="H37">
        <v>104915.9</v>
      </c>
      <c r="K37">
        <v>471379.04</v>
      </c>
      <c r="L37">
        <v>672517.51</v>
      </c>
      <c r="O37">
        <v>0</v>
      </c>
      <c r="P37">
        <v>65208.5</v>
      </c>
      <c r="R37">
        <v>7021.2</v>
      </c>
      <c r="V37">
        <v>-616710.37</v>
      </c>
      <c r="W37">
        <v>2692203.68</v>
      </c>
      <c r="Y37">
        <v>2083656.15</v>
      </c>
      <c r="Z37">
        <v>627334</v>
      </c>
      <c r="AA37">
        <v>1985.2</v>
      </c>
      <c r="AC37">
        <v>3194331.3</v>
      </c>
      <c r="AD37">
        <v>126400</v>
      </c>
      <c r="AE37">
        <v>4059775.3</v>
      </c>
      <c r="AH37">
        <v>1809421.33</v>
      </c>
      <c r="AI37">
        <v>306798.62</v>
      </c>
      <c r="AM37">
        <v>195749.55</v>
      </c>
      <c r="AO37" s="123">
        <f t="shared" si="5"/>
        <v>665788.31000000006</v>
      </c>
      <c r="AP37" s="129">
        <f t="shared" si="6"/>
        <v>72229.7</v>
      </c>
      <c r="AQ37" s="142">
        <f t="shared" si="7"/>
        <v>593558.6100000001</v>
      </c>
      <c r="AR37" s="143">
        <f t="shared" si="8"/>
        <v>6033706.6500000004</v>
      </c>
      <c r="AS37" s="143">
        <f t="shared" si="9"/>
        <v>6371744.7999999998</v>
      </c>
      <c r="AT37" s="125">
        <f t="shared" si="4"/>
        <v>-338038.14999999944</v>
      </c>
    </row>
    <row r="38" spans="1:46" ht="14.4" thickBot="1" x14ac:dyDescent="0.3">
      <c r="A38" s="115" t="s">
        <v>246</v>
      </c>
      <c r="B38" s="115" t="s">
        <v>24</v>
      </c>
      <c r="C38" s="149">
        <v>3640</v>
      </c>
      <c r="D38" s="150" t="s">
        <v>607</v>
      </c>
      <c r="E38" t="s">
        <v>2166</v>
      </c>
      <c r="F38">
        <v>443339.11</v>
      </c>
      <c r="G38">
        <v>29852</v>
      </c>
      <c r="H38">
        <v>147455.32999999999</v>
      </c>
      <c r="K38">
        <v>63840.18</v>
      </c>
      <c r="L38">
        <v>378265.16</v>
      </c>
      <c r="O38">
        <v>4500</v>
      </c>
      <c r="P38">
        <v>68311.259999999995</v>
      </c>
      <c r="R38">
        <v>1011</v>
      </c>
      <c r="V38">
        <v>589964.65</v>
      </c>
      <c r="W38">
        <v>288756.2</v>
      </c>
      <c r="Y38">
        <v>1810772.66</v>
      </c>
      <c r="Z38">
        <v>302778</v>
      </c>
      <c r="AA38">
        <v>1022.37</v>
      </c>
      <c r="AC38">
        <v>1128130</v>
      </c>
      <c r="AD38">
        <v>109620.73</v>
      </c>
      <c r="AE38">
        <v>1998229</v>
      </c>
      <c r="AH38">
        <v>1040333.43</v>
      </c>
      <c r="AI38">
        <v>153425.62</v>
      </c>
      <c r="AM38">
        <v>50127.040000000001</v>
      </c>
      <c r="AO38" s="123">
        <f t="shared" si="5"/>
        <v>620646.43999999994</v>
      </c>
      <c r="AP38" s="129">
        <f t="shared" si="6"/>
        <v>73822.259999999995</v>
      </c>
      <c r="AQ38" s="142">
        <f t="shared" si="7"/>
        <v>546824.17999999993</v>
      </c>
      <c r="AR38" s="143">
        <f t="shared" si="8"/>
        <v>3352323.7600000002</v>
      </c>
      <c r="AS38" s="143">
        <f t="shared" si="9"/>
        <v>3242115.0900000003</v>
      </c>
      <c r="AT38" s="125">
        <f t="shared" si="4"/>
        <v>110208.66999999993</v>
      </c>
    </row>
    <row r="39" spans="1:46" ht="14.4" thickBot="1" x14ac:dyDescent="0.3">
      <c r="A39" s="115" t="s">
        <v>246</v>
      </c>
      <c r="B39" s="115" t="s">
        <v>24</v>
      </c>
      <c r="C39" s="149">
        <v>7398</v>
      </c>
      <c r="D39" s="150" t="s">
        <v>608</v>
      </c>
      <c r="E39" t="s">
        <v>2167</v>
      </c>
      <c r="F39">
        <v>3354360.76</v>
      </c>
      <c r="G39">
        <v>58400</v>
      </c>
      <c r="H39">
        <v>218387.43</v>
      </c>
      <c r="K39">
        <v>-26379.41</v>
      </c>
      <c r="L39">
        <v>989394.56</v>
      </c>
      <c r="O39">
        <v>0</v>
      </c>
      <c r="P39">
        <v>64008</v>
      </c>
      <c r="R39">
        <v>0</v>
      </c>
      <c r="T39">
        <v>0</v>
      </c>
      <c r="V39">
        <v>591100.24</v>
      </c>
      <c r="W39">
        <v>3281518.85</v>
      </c>
      <c r="Y39">
        <v>2884353.77</v>
      </c>
      <c r="Z39">
        <v>147825</v>
      </c>
      <c r="AA39">
        <v>7269.28</v>
      </c>
      <c r="AC39">
        <v>2685029.29</v>
      </c>
      <c r="AD39">
        <v>1532056.83</v>
      </c>
      <c r="AE39">
        <v>4249044.8</v>
      </c>
      <c r="AF39">
        <v>8000</v>
      </c>
      <c r="AH39">
        <v>1764808.9</v>
      </c>
      <c r="AI39">
        <v>272852.42</v>
      </c>
      <c r="AK39">
        <v>304291.8</v>
      </c>
      <c r="AO39" s="123">
        <f t="shared" si="5"/>
        <v>3631148.19</v>
      </c>
      <c r="AP39" s="129">
        <f t="shared" si="6"/>
        <v>64008</v>
      </c>
      <c r="AQ39" s="142">
        <f t="shared" si="7"/>
        <v>3567140.19</v>
      </c>
      <c r="AR39" s="143">
        <f t="shared" si="8"/>
        <v>7256534.1699999999</v>
      </c>
      <c r="AS39" s="143">
        <f t="shared" si="9"/>
        <v>6598997.919999999</v>
      </c>
      <c r="AT39" s="125">
        <f t="shared" si="4"/>
        <v>657536.25000000093</v>
      </c>
    </row>
    <row r="40" spans="1:46" ht="14.4" thickBot="1" x14ac:dyDescent="0.3">
      <c r="A40" s="115" t="s">
        <v>246</v>
      </c>
      <c r="B40" s="115" t="s">
        <v>24</v>
      </c>
      <c r="C40" s="149">
        <v>7430</v>
      </c>
      <c r="D40" s="150" t="s">
        <v>609</v>
      </c>
      <c r="E40" t="s">
        <v>2168</v>
      </c>
      <c r="F40">
        <v>1928439.52</v>
      </c>
      <c r="G40">
        <v>26354.54</v>
      </c>
      <c r="H40">
        <v>98038.32</v>
      </c>
      <c r="K40">
        <v>417872.17</v>
      </c>
      <c r="L40">
        <v>416730.28</v>
      </c>
      <c r="O40">
        <v>3600</v>
      </c>
      <c r="P40">
        <v>68684</v>
      </c>
      <c r="R40">
        <v>0</v>
      </c>
      <c r="V40">
        <v>-1143158.78</v>
      </c>
      <c r="W40">
        <v>3750097.45</v>
      </c>
      <c r="Y40">
        <v>2318049.84</v>
      </c>
      <c r="Z40">
        <v>913372.28</v>
      </c>
      <c r="AA40">
        <v>3543.05</v>
      </c>
      <c r="AC40">
        <v>2945750.5</v>
      </c>
      <c r="AD40">
        <v>244867.49</v>
      </c>
      <c r="AE40">
        <v>3594781.5</v>
      </c>
      <c r="AF40">
        <v>7426</v>
      </c>
      <c r="AH40">
        <v>2133418.61</v>
      </c>
      <c r="AI40">
        <v>253797.08</v>
      </c>
      <c r="AM40">
        <v>227947.81</v>
      </c>
      <c r="AO40" s="123">
        <f t="shared" si="5"/>
        <v>2052832.3800000001</v>
      </c>
      <c r="AP40" s="129">
        <f t="shared" si="6"/>
        <v>72284</v>
      </c>
      <c r="AQ40" s="142">
        <f t="shared" si="7"/>
        <v>1980548.3800000001</v>
      </c>
      <c r="AR40" s="143">
        <f t="shared" si="8"/>
        <v>6425583.1600000001</v>
      </c>
      <c r="AS40" s="143">
        <f t="shared" si="9"/>
        <v>6217370.9999999991</v>
      </c>
      <c r="AT40" s="125">
        <f t="shared" si="4"/>
        <v>208212.16000000108</v>
      </c>
    </row>
    <row r="41" spans="1:46" ht="14.4" thickBot="1" x14ac:dyDescent="0.3">
      <c r="A41" s="115" t="s">
        <v>246</v>
      </c>
      <c r="B41" s="115" t="s">
        <v>24</v>
      </c>
      <c r="C41" s="149">
        <v>2978</v>
      </c>
      <c r="D41" s="150" t="s">
        <v>610</v>
      </c>
      <c r="E41" t="s">
        <v>2169</v>
      </c>
      <c r="F41">
        <v>1164304.81</v>
      </c>
      <c r="G41">
        <v>5116.5600000000004</v>
      </c>
      <c r="H41">
        <v>173554.61</v>
      </c>
      <c r="K41">
        <v>517974.81</v>
      </c>
      <c r="L41">
        <v>274744.58</v>
      </c>
      <c r="O41">
        <v>7890</v>
      </c>
      <c r="P41">
        <v>49795.9</v>
      </c>
      <c r="R41">
        <v>67.97</v>
      </c>
      <c r="V41">
        <v>25870.61</v>
      </c>
      <c r="W41">
        <v>1851653.95</v>
      </c>
      <c r="Y41">
        <v>1705781.75</v>
      </c>
      <c r="Z41">
        <v>411134.5</v>
      </c>
      <c r="AA41">
        <v>1874.62</v>
      </c>
      <c r="AC41">
        <v>2059770.44</v>
      </c>
      <c r="AD41">
        <v>177501.55</v>
      </c>
      <c r="AE41">
        <v>2648616.44</v>
      </c>
      <c r="AF41">
        <v>1480</v>
      </c>
      <c r="AG41">
        <v>7780</v>
      </c>
      <c r="AH41">
        <v>1189376.3799999999</v>
      </c>
      <c r="AI41">
        <v>237617.77</v>
      </c>
      <c r="AM41">
        <v>70775.33</v>
      </c>
      <c r="AO41" s="123">
        <f t="shared" si="5"/>
        <v>1342975.98</v>
      </c>
      <c r="AP41" s="129">
        <f t="shared" si="6"/>
        <v>57753.87</v>
      </c>
      <c r="AQ41" s="142">
        <f t="shared" si="7"/>
        <v>1285222.1099999999</v>
      </c>
      <c r="AR41" s="143">
        <f t="shared" si="8"/>
        <v>4356062.8600000003</v>
      </c>
      <c r="AS41" s="143">
        <f t="shared" si="9"/>
        <v>4155645.92</v>
      </c>
      <c r="AT41" s="125">
        <f t="shared" si="4"/>
        <v>200416.94000000041</v>
      </c>
    </row>
    <row r="42" spans="1:46" ht="14.4" thickBot="1" x14ac:dyDescent="0.3">
      <c r="A42" s="115" t="s">
        <v>246</v>
      </c>
      <c r="B42" s="115" t="s">
        <v>24</v>
      </c>
      <c r="C42" s="149">
        <v>3394</v>
      </c>
      <c r="D42" s="150" t="s">
        <v>611</v>
      </c>
      <c r="E42" t="s">
        <v>2170</v>
      </c>
      <c r="F42">
        <v>757172.2</v>
      </c>
      <c r="G42">
        <v>6706.78</v>
      </c>
      <c r="H42">
        <v>22750.85</v>
      </c>
      <c r="K42">
        <v>72331.48</v>
      </c>
      <c r="L42">
        <v>1082070.8999999999</v>
      </c>
      <c r="O42">
        <v>3000</v>
      </c>
      <c r="P42">
        <v>64299.39</v>
      </c>
      <c r="R42">
        <v>803.85</v>
      </c>
      <c r="V42">
        <v>-828346.3</v>
      </c>
      <c r="W42">
        <v>1865771.67</v>
      </c>
      <c r="Y42">
        <v>3117590.33</v>
      </c>
      <c r="Z42">
        <v>767502</v>
      </c>
      <c r="AA42">
        <v>1606.04</v>
      </c>
      <c r="AC42">
        <v>605066.5</v>
      </c>
      <c r="AD42">
        <v>173117.88</v>
      </c>
      <c r="AE42">
        <v>1572280.5</v>
      </c>
      <c r="AG42">
        <v>8500</v>
      </c>
      <c r="AH42">
        <v>1987419.59</v>
      </c>
      <c r="AI42">
        <v>193581.1</v>
      </c>
      <c r="AM42">
        <v>67597.960000000006</v>
      </c>
      <c r="AO42" s="123">
        <f t="shared" si="5"/>
        <v>786629.83</v>
      </c>
      <c r="AP42" s="129">
        <f t="shared" si="6"/>
        <v>68103.240000000005</v>
      </c>
      <c r="AQ42" s="142">
        <f t="shared" si="7"/>
        <v>718526.59</v>
      </c>
      <c r="AR42" s="143">
        <f t="shared" si="8"/>
        <v>4664882.75</v>
      </c>
      <c r="AS42" s="143">
        <f t="shared" si="9"/>
        <v>3829379.15</v>
      </c>
      <c r="AT42" s="125">
        <f t="shared" si="4"/>
        <v>835503.60000000009</v>
      </c>
    </row>
    <row r="43" spans="1:46" ht="14.4" thickBot="1" x14ac:dyDescent="0.3">
      <c r="A43" s="115" t="s">
        <v>246</v>
      </c>
      <c r="B43" s="115" t="s">
        <v>24</v>
      </c>
      <c r="C43" s="149">
        <v>1969</v>
      </c>
      <c r="D43" s="150" t="s">
        <v>612</v>
      </c>
      <c r="E43" t="s">
        <v>2171</v>
      </c>
      <c r="F43">
        <v>627209.51</v>
      </c>
      <c r="G43">
        <v>8600</v>
      </c>
      <c r="H43">
        <v>53502.9</v>
      </c>
      <c r="K43">
        <v>435752.45</v>
      </c>
      <c r="L43">
        <v>236921.02</v>
      </c>
      <c r="O43">
        <v>0</v>
      </c>
      <c r="P43">
        <v>27934</v>
      </c>
      <c r="R43">
        <v>8035.13</v>
      </c>
      <c r="V43">
        <v>497160.72</v>
      </c>
      <c r="W43">
        <v>1234901.48</v>
      </c>
      <c r="Y43">
        <v>974500.73</v>
      </c>
      <c r="Z43">
        <v>611658</v>
      </c>
      <c r="AA43">
        <v>2156.0700000000002</v>
      </c>
      <c r="AC43">
        <v>1173131.5</v>
      </c>
      <c r="AD43">
        <v>205097.13</v>
      </c>
      <c r="AE43">
        <v>1889519.5</v>
      </c>
      <c r="AF43">
        <v>13412</v>
      </c>
      <c r="AG43">
        <v>5438</v>
      </c>
      <c r="AH43">
        <v>1229915.77</v>
      </c>
      <c r="AI43">
        <v>205088.35</v>
      </c>
      <c r="AM43">
        <v>29215.26</v>
      </c>
      <c r="AO43" s="123">
        <f t="shared" si="5"/>
        <v>689312.41</v>
      </c>
      <c r="AP43" s="129">
        <f t="shared" si="6"/>
        <v>35969.129999999997</v>
      </c>
      <c r="AQ43" s="142">
        <f t="shared" si="7"/>
        <v>653343.28</v>
      </c>
      <c r="AR43" s="143">
        <f t="shared" si="8"/>
        <v>2966543.4299999997</v>
      </c>
      <c r="AS43" s="143">
        <f t="shared" si="9"/>
        <v>3372588.88</v>
      </c>
      <c r="AT43" s="125">
        <f t="shared" si="4"/>
        <v>-406045.45000000019</v>
      </c>
    </row>
    <row r="44" spans="1:46" ht="14.4" thickBot="1" x14ac:dyDescent="0.3">
      <c r="A44" s="115" t="s">
        <v>246</v>
      </c>
      <c r="B44" s="115" t="s">
        <v>24</v>
      </c>
      <c r="C44" s="149">
        <v>3732</v>
      </c>
      <c r="D44" s="150" t="s">
        <v>613</v>
      </c>
      <c r="E44" t="s">
        <v>2172</v>
      </c>
      <c r="F44">
        <v>435863.52</v>
      </c>
      <c r="G44">
        <v>6365.1</v>
      </c>
      <c r="H44">
        <v>51128.52</v>
      </c>
      <c r="K44">
        <v>397974.73</v>
      </c>
      <c r="L44">
        <v>1261368.58</v>
      </c>
      <c r="O44">
        <v>10500</v>
      </c>
      <c r="P44">
        <v>61621</v>
      </c>
      <c r="R44">
        <v>0</v>
      </c>
      <c r="V44">
        <v>-720299.28</v>
      </c>
      <c r="W44">
        <v>2300894.7000000002</v>
      </c>
      <c r="Y44">
        <v>2849113.89</v>
      </c>
      <c r="Z44">
        <v>267986</v>
      </c>
      <c r="AA44">
        <v>2179.5100000000002</v>
      </c>
      <c r="AC44">
        <v>1391411</v>
      </c>
      <c r="AD44">
        <v>273683.75</v>
      </c>
      <c r="AE44">
        <v>2031828</v>
      </c>
      <c r="AF44">
        <v>13100</v>
      </c>
      <c r="AH44">
        <v>1815638.56</v>
      </c>
      <c r="AI44">
        <v>209086.26</v>
      </c>
      <c r="AM44">
        <v>214737.3</v>
      </c>
      <c r="AO44" s="123">
        <f t="shared" si="5"/>
        <v>493357.14</v>
      </c>
      <c r="AP44" s="129">
        <f t="shared" si="6"/>
        <v>72121</v>
      </c>
      <c r="AQ44" s="142">
        <f t="shared" si="7"/>
        <v>421236.14</v>
      </c>
      <c r="AR44" s="143">
        <f t="shared" si="8"/>
        <v>4784374.1500000004</v>
      </c>
      <c r="AS44" s="143">
        <f t="shared" si="9"/>
        <v>4284390.12</v>
      </c>
      <c r="AT44" s="125">
        <f t="shared" si="4"/>
        <v>499984.03000000026</v>
      </c>
    </row>
    <row r="45" spans="1:46" ht="14.4" thickBot="1" x14ac:dyDescent="0.3">
      <c r="A45" s="115" t="s">
        <v>246</v>
      </c>
      <c r="B45" s="115" t="s">
        <v>24</v>
      </c>
      <c r="C45" s="149">
        <v>3225</v>
      </c>
      <c r="D45" s="150" t="s">
        <v>614</v>
      </c>
      <c r="E45" t="s">
        <v>2173</v>
      </c>
      <c r="F45">
        <v>871065.88</v>
      </c>
      <c r="G45">
        <v>11721.8</v>
      </c>
      <c r="H45">
        <v>40738</v>
      </c>
      <c r="K45">
        <v>3448436.09</v>
      </c>
      <c r="L45">
        <v>568044.03</v>
      </c>
      <c r="O45">
        <v>18000</v>
      </c>
      <c r="P45">
        <v>53847.7</v>
      </c>
      <c r="R45">
        <v>4748.6899999999996</v>
      </c>
      <c r="V45">
        <v>984034.99</v>
      </c>
      <c r="W45">
        <v>4006426</v>
      </c>
      <c r="Y45">
        <v>2043459.3</v>
      </c>
      <c r="Z45">
        <v>864096</v>
      </c>
      <c r="AA45">
        <v>2586.37</v>
      </c>
      <c r="AC45">
        <v>1386819.14</v>
      </c>
      <c r="AD45">
        <v>133113.32999999999</v>
      </c>
      <c r="AE45">
        <v>2289480.14</v>
      </c>
      <c r="AG45">
        <v>4000</v>
      </c>
      <c r="AH45">
        <v>1758410.73</v>
      </c>
      <c r="AI45">
        <v>404838.45</v>
      </c>
      <c r="AL45">
        <v>77152.899999999994</v>
      </c>
      <c r="AM45">
        <v>23243.5</v>
      </c>
      <c r="AO45" s="123">
        <f t="shared" si="5"/>
        <v>923525.68</v>
      </c>
      <c r="AP45" s="129">
        <f t="shared" si="6"/>
        <v>76596.39</v>
      </c>
      <c r="AQ45" s="142">
        <f t="shared" si="7"/>
        <v>846929.29</v>
      </c>
      <c r="AR45" s="143">
        <f t="shared" si="8"/>
        <v>4430074.1399999997</v>
      </c>
      <c r="AS45" s="143">
        <f t="shared" si="9"/>
        <v>4557125.7200000007</v>
      </c>
      <c r="AT45" s="125">
        <f t="shared" si="4"/>
        <v>-127051.58000000101</v>
      </c>
    </row>
    <row r="46" spans="1:46" ht="14.4" thickBot="1" x14ac:dyDescent="0.3">
      <c r="A46" s="115" t="s">
        <v>11</v>
      </c>
      <c r="B46" s="115" t="s">
        <v>12</v>
      </c>
      <c r="C46" s="149">
        <v>3207</v>
      </c>
      <c r="D46" s="150" t="s">
        <v>615</v>
      </c>
      <c r="E46" t="s">
        <v>2174</v>
      </c>
      <c r="F46">
        <v>1044164.22</v>
      </c>
      <c r="G46">
        <v>363702.44</v>
      </c>
      <c r="H46">
        <v>246901.9</v>
      </c>
      <c r="K46">
        <v>4</v>
      </c>
      <c r="L46">
        <v>393387.88</v>
      </c>
      <c r="P46">
        <v>57024.75</v>
      </c>
      <c r="R46">
        <v>1260</v>
      </c>
      <c r="V46">
        <v>-972541.37</v>
      </c>
      <c r="W46">
        <v>1895478.66</v>
      </c>
      <c r="Y46">
        <v>1244489.52</v>
      </c>
      <c r="Z46">
        <v>748372</v>
      </c>
      <c r="AA46">
        <v>617.74</v>
      </c>
      <c r="AC46">
        <v>1697993.93</v>
      </c>
      <c r="AD46">
        <v>166800</v>
      </c>
      <c r="AE46">
        <v>2029066.93</v>
      </c>
      <c r="AF46">
        <v>16654</v>
      </c>
      <c r="AH46">
        <v>734946.86</v>
      </c>
      <c r="AI46">
        <v>9097</v>
      </c>
      <c r="AM46">
        <v>1570</v>
      </c>
      <c r="AO46" s="123">
        <f t="shared" si="5"/>
        <v>1654768.5599999998</v>
      </c>
      <c r="AP46" s="129">
        <f t="shared" si="6"/>
        <v>58284.75</v>
      </c>
      <c r="AQ46" s="142">
        <f t="shared" si="7"/>
        <v>1596483.8099999998</v>
      </c>
      <c r="AR46" s="143">
        <f t="shared" si="8"/>
        <v>3858273.19</v>
      </c>
      <c r="AS46" s="143">
        <f t="shared" si="9"/>
        <v>2791334.79</v>
      </c>
      <c r="AT46" s="125">
        <f t="shared" si="4"/>
        <v>1066938.3999999999</v>
      </c>
    </row>
    <row r="47" spans="1:46" ht="14.4" thickBot="1" x14ac:dyDescent="0.3">
      <c r="A47" s="115" t="s">
        <v>11</v>
      </c>
      <c r="B47" s="115" t="s">
        <v>12</v>
      </c>
      <c r="C47" s="116">
        <v>3287</v>
      </c>
      <c r="D47" s="117" t="s">
        <v>616</v>
      </c>
      <c r="E47" t="s">
        <v>2175</v>
      </c>
      <c r="F47">
        <v>323904.26</v>
      </c>
      <c r="G47">
        <v>159235.31</v>
      </c>
      <c r="H47">
        <v>66753.17</v>
      </c>
      <c r="K47">
        <v>465732.6</v>
      </c>
      <c r="L47">
        <v>326624.15999999997</v>
      </c>
      <c r="O47">
        <v>1000</v>
      </c>
      <c r="P47">
        <v>82715.5</v>
      </c>
      <c r="R47">
        <v>1112.99</v>
      </c>
      <c r="V47">
        <v>-1685015.46</v>
      </c>
      <c r="W47">
        <v>2506199.65</v>
      </c>
      <c r="Y47">
        <v>1963151.62</v>
      </c>
      <c r="Z47">
        <v>786998</v>
      </c>
      <c r="AA47">
        <v>1040.6099999999999</v>
      </c>
      <c r="AC47">
        <v>2386686.16</v>
      </c>
      <c r="AD47">
        <v>126006.69</v>
      </c>
      <c r="AE47">
        <v>2723231.16</v>
      </c>
      <c r="AG47">
        <v>560</v>
      </c>
      <c r="AH47">
        <v>1865620.04</v>
      </c>
      <c r="AI47">
        <v>68303.62</v>
      </c>
      <c r="AM47">
        <v>169931.44</v>
      </c>
      <c r="AO47" s="123">
        <f t="shared" si="5"/>
        <v>549892.74</v>
      </c>
      <c r="AP47" s="129">
        <f t="shared" si="6"/>
        <v>84828.49</v>
      </c>
      <c r="AQ47" s="142">
        <f t="shared" si="7"/>
        <v>465064.25</v>
      </c>
      <c r="AR47" s="143">
        <f t="shared" si="8"/>
        <v>5263883.080000001</v>
      </c>
      <c r="AS47" s="143">
        <f t="shared" si="9"/>
        <v>4827646.2600000007</v>
      </c>
      <c r="AT47" s="125">
        <f t="shared" si="4"/>
        <v>436236.8200000003</v>
      </c>
    </row>
    <row r="48" spans="1:46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617</v>
      </c>
      <c r="E48" t="s">
        <v>2176</v>
      </c>
      <c r="F48">
        <v>625329.86</v>
      </c>
      <c r="G48">
        <v>541409</v>
      </c>
      <c r="H48">
        <v>563824.87</v>
      </c>
      <c r="I48"/>
      <c r="J48"/>
      <c r="K48">
        <v>3</v>
      </c>
      <c r="L48">
        <v>144953.84</v>
      </c>
      <c r="M48"/>
      <c r="N48"/>
      <c r="O48">
        <v>10200</v>
      </c>
      <c r="P48">
        <v>96082.5</v>
      </c>
      <c r="Q48"/>
      <c r="R48">
        <v>13242</v>
      </c>
      <c r="S48"/>
      <c r="T48"/>
      <c r="U48"/>
      <c r="V48">
        <v>-1703676.56</v>
      </c>
      <c r="W48">
        <v>1985151.03</v>
      </c>
      <c r="X48"/>
      <c r="Y48">
        <v>2007722.26</v>
      </c>
      <c r="Z48">
        <v>777990</v>
      </c>
      <c r="AA48">
        <v>34.68</v>
      </c>
      <c r="AB48"/>
      <c r="AC48">
        <v>2906869.8</v>
      </c>
      <c r="AD48">
        <v>362830</v>
      </c>
      <c r="AE48">
        <v>3379395.3</v>
      </c>
      <c r="AF48"/>
      <c r="AG48">
        <v>14194</v>
      </c>
      <c r="AH48">
        <v>1032791.34</v>
      </c>
      <c r="AI48">
        <v>141344.5</v>
      </c>
      <c r="AJ48"/>
      <c r="AK48"/>
      <c r="AL48"/>
      <c r="AM48">
        <v>13200</v>
      </c>
      <c r="AN48"/>
      <c r="AO48" s="123">
        <f t="shared" si="5"/>
        <v>1730563.73</v>
      </c>
      <c r="AP48" s="129">
        <f t="shared" si="6"/>
        <v>119524.5</v>
      </c>
      <c r="AQ48" s="142">
        <f t="shared" si="7"/>
        <v>1611039.23</v>
      </c>
      <c r="AR48" s="143">
        <f t="shared" si="8"/>
        <v>6055446.7400000002</v>
      </c>
      <c r="AS48" s="143">
        <f t="shared" si="9"/>
        <v>4580925.1399999997</v>
      </c>
      <c r="AT48" s="125">
        <f t="shared" si="4"/>
        <v>1474521.6000000006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618</v>
      </c>
      <c r="E49" t="s">
        <v>2177</v>
      </c>
      <c r="F49">
        <v>408682.19</v>
      </c>
      <c r="G49">
        <v>78142.66</v>
      </c>
      <c r="H49">
        <v>175603.24</v>
      </c>
      <c r="I49"/>
      <c r="J49"/>
      <c r="K49">
        <v>437792.24</v>
      </c>
      <c r="L49">
        <v>90269.48</v>
      </c>
      <c r="M49"/>
      <c r="N49"/>
      <c r="O49">
        <v>44800</v>
      </c>
      <c r="P49">
        <v>34552.5</v>
      </c>
      <c r="Q49"/>
      <c r="R49">
        <v>761.59</v>
      </c>
      <c r="S49"/>
      <c r="T49">
        <v>250</v>
      </c>
      <c r="U49">
        <v>-1073643.94</v>
      </c>
      <c r="V49">
        <v>1824443.93</v>
      </c>
      <c r="W49"/>
      <c r="X49">
        <v>29149.02</v>
      </c>
      <c r="Y49">
        <v>1082855.43</v>
      </c>
      <c r="Z49">
        <v>876939.13</v>
      </c>
      <c r="AA49">
        <v>712.47</v>
      </c>
      <c r="AB49"/>
      <c r="AC49">
        <v>1033802</v>
      </c>
      <c r="AD49">
        <v>731182</v>
      </c>
      <c r="AE49">
        <v>2197507.88</v>
      </c>
      <c r="AF49"/>
      <c r="AG49">
        <v>9640</v>
      </c>
      <c r="AH49">
        <v>1068479.53</v>
      </c>
      <c r="AI49">
        <v>90386.09</v>
      </c>
      <c r="AJ49"/>
      <c r="AK49"/>
      <c r="AL49"/>
      <c r="AM49">
        <v>29300.82</v>
      </c>
      <c r="AN49"/>
      <c r="AO49" s="123">
        <f t="shared" si="5"/>
        <v>662428.09</v>
      </c>
      <c r="AP49" s="129">
        <f t="shared" si="6"/>
        <v>80114.09</v>
      </c>
      <c r="AQ49" s="142">
        <f t="shared" si="7"/>
        <v>582314</v>
      </c>
      <c r="AR49" s="143">
        <f t="shared" si="8"/>
        <v>3754640.05</v>
      </c>
      <c r="AS49" s="143">
        <f t="shared" si="9"/>
        <v>3395314.32</v>
      </c>
      <c r="AT49" s="125">
        <f t="shared" si="4"/>
        <v>359325.73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619</v>
      </c>
      <c r="E50" t="s">
        <v>2178</v>
      </c>
      <c r="F50">
        <v>306062.89</v>
      </c>
      <c r="G50">
        <v>242059.14</v>
      </c>
      <c r="H50">
        <v>333334.73</v>
      </c>
      <c r="I50"/>
      <c r="J50"/>
      <c r="K50">
        <v>407592.15</v>
      </c>
      <c r="L50">
        <v>686361.53</v>
      </c>
      <c r="M50"/>
      <c r="N50"/>
      <c r="O50">
        <v>20200</v>
      </c>
      <c r="P50">
        <v>63644.38</v>
      </c>
      <c r="Q50"/>
      <c r="R50">
        <v>1894</v>
      </c>
      <c r="S50"/>
      <c r="T50">
        <v>118506</v>
      </c>
      <c r="U50"/>
      <c r="V50">
        <v>437098.83</v>
      </c>
      <c r="W50">
        <v>1260400.73</v>
      </c>
      <c r="X50"/>
      <c r="Y50">
        <v>1360405.19</v>
      </c>
      <c r="Z50">
        <v>186956</v>
      </c>
      <c r="AA50"/>
      <c r="AB50"/>
      <c r="AC50">
        <v>3534749.5</v>
      </c>
      <c r="AD50"/>
      <c r="AE50">
        <v>3830778.86</v>
      </c>
      <c r="AF50">
        <v>12644</v>
      </c>
      <c r="AG50"/>
      <c r="AH50">
        <v>1092143.3700000001</v>
      </c>
      <c r="AI50">
        <v>70651.789999999994</v>
      </c>
      <c r="AJ50"/>
      <c r="AK50"/>
      <c r="AL50"/>
      <c r="AM50">
        <v>2226.17</v>
      </c>
      <c r="AN50"/>
      <c r="AO50" s="123">
        <f t="shared" si="5"/>
        <v>881456.76</v>
      </c>
      <c r="AP50" s="129">
        <f t="shared" si="6"/>
        <v>85738.38</v>
      </c>
      <c r="AQ50" s="142">
        <f t="shared" si="7"/>
        <v>795718.38</v>
      </c>
      <c r="AR50" s="143">
        <f t="shared" si="8"/>
        <v>5082110.6899999995</v>
      </c>
      <c r="AS50" s="143">
        <f t="shared" si="9"/>
        <v>5008444.1900000004</v>
      </c>
      <c r="AT50" s="125">
        <f t="shared" si="4"/>
        <v>73666.499999999069</v>
      </c>
    </row>
    <row r="51" spans="1:46" ht="14.4" thickBot="1" x14ac:dyDescent="0.3">
      <c r="A51" s="115" t="s">
        <v>11</v>
      </c>
      <c r="B51" s="115" t="s">
        <v>12</v>
      </c>
      <c r="C51" s="116">
        <v>2213</v>
      </c>
      <c r="D51" s="117" t="s">
        <v>620</v>
      </c>
      <c r="E51" t="s">
        <v>2179</v>
      </c>
      <c r="F51">
        <v>579080.06000000006</v>
      </c>
      <c r="G51">
        <v>804493.55</v>
      </c>
      <c r="H51">
        <v>223330.88</v>
      </c>
      <c r="K51">
        <v>3</v>
      </c>
      <c r="L51">
        <v>240682.54</v>
      </c>
      <c r="O51">
        <v>2000</v>
      </c>
      <c r="P51">
        <v>35000.9</v>
      </c>
      <c r="R51">
        <v>1957.88</v>
      </c>
      <c r="T51">
        <v>50</v>
      </c>
      <c r="V51">
        <v>826049.55</v>
      </c>
      <c r="Y51">
        <v>1824349.88</v>
      </c>
      <c r="Z51">
        <v>401052</v>
      </c>
      <c r="AA51">
        <v>528.66999999999996</v>
      </c>
      <c r="AB51">
        <v>350</v>
      </c>
      <c r="AC51">
        <v>1462700</v>
      </c>
      <c r="AD51">
        <v>141200</v>
      </c>
      <c r="AE51">
        <v>2035972.1</v>
      </c>
      <c r="AF51">
        <v>1680</v>
      </c>
      <c r="AH51">
        <v>760432.52</v>
      </c>
      <c r="AI51">
        <v>47761.4</v>
      </c>
      <c r="AL51">
        <v>350</v>
      </c>
      <c r="AM51">
        <v>1452.83</v>
      </c>
      <c r="AO51" s="123">
        <f t="shared" si="5"/>
        <v>1606904.4900000002</v>
      </c>
      <c r="AP51" s="129">
        <f t="shared" si="6"/>
        <v>38958.78</v>
      </c>
      <c r="AQ51" s="142">
        <f t="shared" si="7"/>
        <v>1567945.7100000002</v>
      </c>
      <c r="AR51" s="143">
        <f t="shared" si="8"/>
        <v>3830180.55</v>
      </c>
      <c r="AS51" s="143">
        <f t="shared" si="9"/>
        <v>2847648.85</v>
      </c>
      <c r="AT51" s="125">
        <f t="shared" si="4"/>
        <v>982531.69999999972</v>
      </c>
    </row>
    <row r="52" spans="1:46" ht="14.4" thickBot="1" x14ac:dyDescent="0.3">
      <c r="A52" s="115" t="s">
        <v>11</v>
      </c>
      <c r="B52" s="115" t="s">
        <v>12</v>
      </c>
      <c r="C52" s="116">
        <v>2562</v>
      </c>
      <c r="D52" s="117" t="s">
        <v>621</v>
      </c>
      <c r="E52" t="s">
        <v>2180</v>
      </c>
      <c r="F52">
        <v>255990.59</v>
      </c>
      <c r="G52">
        <v>160565.16</v>
      </c>
      <c r="H52">
        <v>106365.24</v>
      </c>
      <c r="K52">
        <v>768017.44</v>
      </c>
      <c r="L52">
        <v>463883.1</v>
      </c>
      <c r="P52">
        <v>50722.6</v>
      </c>
      <c r="V52">
        <v>-371965.77</v>
      </c>
      <c r="W52">
        <v>1936400.69</v>
      </c>
      <c r="Y52">
        <v>1922577.21</v>
      </c>
      <c r="AC52">
        <v>871420</v>
      </c>
      <c r="AE52">
        <v>1229030</v>
      </c>
      <c r="AG52">
        <v>14984</v>
      </c>
      <c r="AH52">
        <v>1272462.1399999999</v>
      </c>
      <c r="AI52">
        <v>137857.06</v>
      </c>
      <c r="AO52" s="123">
        <f t="shared" si="5"/>
        <v>522920.99</v>
      </c>
      <c r="AP52" s="129">
        <f t="shared" si="6"/>
        <v>50722.6</v>
      </c>
      <c r="AQ52" s="142">
        <f t="shared" si="7"/>
        <v>472198.39</v>
      </c>
      <c r="AR52" s="143">
        <f t="shared" si="8"/>
        <v>2793997.21</v>
      </c>
      <c r="AS52" s="143">
        <f t="shared" si="9"/>
        <v>2654333.1999999997</v>
      </c>
      <c r="AT52" s="125">
        <f t="shared" si="4"/>
        <v>139664.01000000024</v>
      </c>
    </row>
    <row r="53" spans="1:46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622</v>
      </c>
      <c r="E53" t="s">
        <v>2181</v>
      </c>
      <c r="F53">
        <v>1218262.31</v>
      </c>
      <c r="G53">
        <v>172340</v>
      </c>
      <c r="H53">
        <v>607867.54</v>
      </c>
      <c r="I53"/>
      <c r="J53"/>
      <c r="K53">
        <v>-8557.9500000000007</v>
      </c>
      <c r="L53">
        <v>764711.05</v>
      </c>
      <c r="M53"/>
      <c r="N53"/>
      <c r="O53">
        <v>2500</v>
      </c>
      <c r="P53">
        <v>113571.44</v>
      </c>
      <c r="Q53"/>
      <c r="R53">
        <v>5322.92</v>
      </c>
      <c r="S53"/>
      <c r="T53"/>
      <c r="U53">
        <v>560218.99</v>
      </c>
      <c r="V53">
        <v>-503376.91</v>
      </c>
      <c r="W53">
        <v>1262941.0900000001</v>
      </c>
      <c r="X53"/>
      <c r="Y53">
        <v>3272220.35</v>
      </c>
      <c r="Z53">
        <v>854734</v>
      </c>
      <c r="AA53">
        <v>2707.33</v>
      </c>
      <c r="AB53"/>
      <c r="AC53">
        <v>3264910</v>
      </c>
      <c r="AD53">
        <v>221600</v>
      </c>
      <c r="AE53">
        <v>4053086.96</v>
      </c>
      <c r="AF53">
        <v>38311.43</v>
      </c>
      <c r="AG53"/>
      <c r="AH53">
        <v>2172263.63</v>
      </c>
      <c r="AI53">
        <v>29064.240000000002</v>
      </c>
      <c r="AJ53"/>
      <c r="AK53"/>
      <c r="AL53"/>
      <c r="AM53">
        <v>10000</v>
      </c>
      <c r="AN53"/>
      <c r="AO53" s="123">
        <f t="shared" si="5"/>
        <v>1998469.85</v>
      </c>
      <c r="AP53" s="129">
        <f t="shared" si="6"/>
        <v>121394.36</v>
      </c>
      <c r="AQ53" s="142">
        <f t="shared" si="7"/>
        <v>1877075.49</v>
      </c>
      <c r="AR53" s="143">
        <f t="shared" si="8"/>
        <v>7616171.6799999997</v>
      </c>
      <c r="AS53" s="143">
        <f t="shared" si="9"/>
        <v>6302726.2599999998</v>
      </c>
      <c r="AT53" s="125">
        <f t="shared" si="4"/>
        <v>1313445.42</v>
      </c>
    </row>
    <row r="54" spans="1:46" ht="14.4" thickBot="1" x14ac:dyDescent="0.3">
      <c r="A54" s="115" t="s">
        <v>11</v>
      </c>
      <c r="B54" s="115" t="s">
        <v>12</v>
      </c>
      <c r="C54" s="116">
        <v>6804</v>
      </c>
      <c r="D54" s="117" t="s">
        <v>623</v>
      </c>
      <c r="E54" t="s">
        <v>2182</v>
      </c>
      <c r="F54">
        <v>327853.56</v>
      </c>
      <c r="G54">
        <v>199135.39</v>
      </c>
      <c r="H54">
        <v>77798.62</v>
      </c>
      <c r="K54">
        <v>139862.74</v>
      </c>
      <c r="L54">
        <v>608506.86</v>
      </c>
      <c r="O54">
        <v>3500</v>
      </c>
      <c r="P54">
        <v>150519.5</v>
      </c>
      <c r="R54">
        <v>2162</v>
      </c>
      <c r="V54">
        <v>-634023.07999999996</v>
      </c>
      <c r="W54">
        <v>1603718.32</v>
      </c>
      <c r="Y54">
        <v>1563069.7</v>
      </c>
      <c r="Z54">
        <v>304998</v>
      </c>
      <c r="AA54">
        <v>575.24</v>
      </c>
      <c r="AD54">
        <v>2642563</v>
      </c>
      <c r="AE54">
        <v>3138718</v>
      </c>
      <c r="AG54">
        <v>46988</v>
      </c>
      <c r="AH54">
        <v>1004169.51</v>
      </c>
      <c r="AI54">
        <v>94050</v>
      </c>
      <c r="AO54" s="123">
        <f t="shared" si="5"/>
        <v>604787.56999999995</v>
      </c>
      <c r="AP54" s="129">
        <f t="shared" si="6"/>
        <v>156181.5</v>
      </c>
      <c r="AQ54" s="142">
        <f t="shared" si="7"/>
        <v>448606.06999999995</v>
      </c>
      <c r="AR54" s="143">
        <f t="shared" si="8"/>
        <v>4511205.9399999995</v>
      </c>
      <c r="AS54" s="143">
        <f t="shared" si="9"/>
        <v>4283925.51</v>
      </c>
      <c r="AT54" s="125">
        <f t="shared" si="4"/>
        <v>227280.4299999997</v>
      </c>
    </row>
    <row r="55" spans="1:46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624</v>
      </c>
      <c r="E55" t="s">
        <v>2183</v>
      </c>
      <c r="F55">
        <v>668714.12</v>
      </c>
      <c r="G55">
        <v>354350.67</v>
      </c>
      <c r="H55">
        <v>621753.44999999995</v>
      </c>
      <c r="I55"/>
      <c r="J55"/>
      <c r="K55">
        <v>-137706.75</v>
      </c>
      <c r="L55">
        <v>256238.62</v>
      </c>
      <c r="M55"/>
      <c r="N55"/>
      <c r="O55"/>
      <c r="P55">
        <v>100546.25</v>
      </c>
      <c r="Q55"/>
      <c r="R55">
        <v>0</v>
      </c>
      <c r="S55"/>
      <c r="T55">
        <v>99034</v>
      </c>
      <c r="U55"/>
      <c r="V55">
        <v>-1788289.16</v>
      </c>
      <c r="W55">
        <v>2378594.3199999998</v>
      </c>
      <c r="X55"/>
      <c r="Y55">
        <v>2290901.71</v>
      </c>
      <c r="Z55">
        <v>753100</v>
      </c>
      <c r="AA55">
        <v>1340.09</v>
      </c>
      <c r="AB55"/>
      <c r="AC55">
        <v>1848489.5</v>
      </c>
      <c r="AD55"/>
      <c r="AE55">
        <v>2250117.5</v>
      </c>
      <c r="AF55">
        <v>12722</v>
      </c>
      <c r="AG55">
        <v>4760</v>
      </c>
      <c r="AH55">
        <v>1472148.03</v>
      </c>
      <c r="AI55">
        <v>130189.07</v>
      </c>
      <c r="AJ55">
        <v>50430</v>
      </c>
      <c r="AK55"/>
      <c r="AL55"/>
      <c r="AM55"/>
      <c r="AN55"/>
      <c r="AO55" s="123">
        <f t="shared" si="5"/>
        <v>1644818.24</v>
      </c>
      <c r="AP55" s="129">
        <f t="shared" si="6"/>
        <v>100546.25</v>
      </c>
      <c r="AQ55" s="142">
        <f t="shared" si="7"/>
        <v>1544271.99</v>
      </c>
      <c r="AR55" s="143">
        <f t="shared" si="8"/>
        <v>4893831.3</v>
      </c>
      <c r="AS55" s="143">
        <f t="shared" si="9"/>
        <v>3920366.6</v>
      </c>
      <c r="AT55" s="125">
        <f t="shared" si="4"/>
        <v>973464.69999999972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625</v>
      </c>
      <c r="E56" t="s">
        <v>2184</v>
      </c>
      <c r="F56">
        <v>279678.38</v>
      </c>
      <c r="G56">
        <v>151986.51</v>
      </c>
      <c r="H56">
        <v>525773.71</v>
      </c>
      <c r="I56"/>
      <c r="J56"/>
      <c r="K56">
        <v>1497939.96</v>
      </c>
      <c r="L56">
        <v>218907.12</v>
      </c>
      <c r="M56"/>
      <c r="N56"/>
      <c r="O56">
        <v>15000</v>
      </c>
      <c r="P56">
        <v>232424.01</v>
      </c>
      <c r="Q56">
        <v>5095</v>
      </c>
      <c r="R56">
        <v>943</v>
      </c>
      <c r="S56"/>
      <c r="T56">
        <v>5820</v>
      </c>
      <c r="U56"/>
      <c r="V56">
        <v>-2466118.14</v>
      </c>
      <c r="W56">
        <v>4446748.38</v>
      </c>
      <c r="X56"/>
      <c r="Y56">
        <v>1006341.29</v>
      </c>
      <c r="Z56">
        <v>687768</v>
      </c>
      <c r="AA56">
        <v>557.23</v>
      </c>
      <c r="AB56"/>
      <c r="AC56">
        <v>2234963.5</v>
      </c>
      <c r="AD56">
        <v>62150</v>
      </c>
      <c r="AE56">
        <v>2587055.5</v>
      </c>
      <c r="AF56">
        <v>6660</v>
      </c>
      <c r="AG56"/>
      <c r="AH56">
        <v>904839.4</v>
      </c>
      <c r="AI56">
        <v>49500</v>
      </c>
      <c r="AJ56"/>
      <c r="AK56"/>
      <c r="AL56"/>
      <c r="AM56">
        <v>9351.69</v>
      </c>
      <c r="AN56"/>
      <c r="AO56" s="123">
        <f t="shared" si="5"/>
        <v>957438.6</v>
      </c>
      <c r="AP56" s="129">
        <f t="shared" si="6"/>
        <v>253462.01</v>
      </c>
      <c r="AQ56" s="142">
        <f t="shared" si="7"/>
        <v>703976.59</v>
      </c>
      <c r="AR56" s="143">
        <f t="shared" si="8"/>
        <v>3991780.02</v>
      </c>
      <c r="AS56" s="143">
        <f t="shared" si="9"/>
        <v>3557406.59</v>
      </c>
      <c r="AT56" s="125">
        <f t="shared" si="4"/>
        <v>434373.43000000017</v>
      </c>
    </row>
    <row r="57" spans="1:46" ht="14.4" thickBot="1" x14ac:dyDescent="0.3">
      <c r="A57" s="115" t="s">
        <v>13</v>
      </c>
      <c r="B57" s="115" t="s">
        <v>14</v>
      </c>
      <c r="C57" s="116">
        <v>4721</v>
      </c>
      <c r="D57" s="117" t="s">
        <v>626</v>
      </c>
      <c r="E57" t="s">
        <v>2185</v>
      </c>
      <c r="F57">
        <v>2319865.79</v>
      </c>
      <c r="G57">
        <v>868178.76</v>
      </c>
      <c r="H57">
        <v>192026.27</v>
      </c>
      <c r="K57">
        <v>714452.67</v>
      </c>
      <c r="L57">
        <v>730600.42</v>
      </c>
      <c r="O57">
        <v>8810.7000000000007</v>
      </c>
      <c r="P57">
        <v>320792.78999999998</v>
      </c>
      <c r="R57">
        <v>6240.84</v>
      </c>
      <c r="T57">
        <v>1083704</v>
      </c>
      <c r="V57">
        <v>3562837.31</v>
      </c>
      <c r="W57">
        <v>2222830.41</v>
      </c>
      <c r="Y57">
        <v>2568589.86</v>
      </c>
      <c r="Z57">
        <v>205755</v>
      </c>
      <c r="AA57">
        <v>6920.8</v>
      </c>
      <c r="AC57">
        <v>915838</v>
      </c>
      <c r="AD57">
        <v>34500</v>
      </c>
      <c r="AE57">
        <v>2193081.64</v>
      </c>
      <c r="AF57">
        <v>16222</v>
      </c>
      <c r="AH57">
        <v>3115478.51</v>
      </c>
      <c r="AI57">
        <v>308413.65000000002</v>
      </c>
      <c r="AM57">
        <v>478500</v>
      </c>
      <c r="AO57" s="123">
        <f t="shared" si="5"/>
        <v>3380070.82</v>
      </c>
      <c r="AP57" s="129">
        <f t="shared" si="6"/>
        <v>335844.33</v>
      </c>
      <c r="AQ57" s="142">
        <f t="shared" si="7"/>
        <v>3044226.4899999998</v>
      </c>
      <c r="AR57" s="143">
        <f t="shared" si="8"/>
        <v>3731603.6599999997</v>
      </c>
      <c r="AS57" s="143">
        <f t="shared" si="9"/>
        <v>6111695.8000000007</v>
      </c>
      <c r="AT57" s="125">
        <f t="shared" si="4"/>
        <v>-2380092.1400000011</v>
      </c>
    </row>
    <row r="58" spans="1:46" ht="14.4" thickBot="1" x14ac:dyDescent="0.3">
      <c r="A58" s="115" t="s">
        <v>13</v>
      </c>
      <c r="B58" s="115" t="s">
        <v>14</v>
      </c>
      <c r="C58" s="149">
        <v>8384</v>
      </c>
      <c r="D58" s="150" t="s">
        <v>627</v>
      </c>
      <c r="E58" t="s">
        <v>2186</v>
      </c>
      <c r="F58">
        <v>2357868.52</v>
      </c>
      <c r="G58">
        <v>509036.15</v>
      </c>
      <c r="H58">
        <v>126393.93</v>
      </c>
      <c r="K58">
        <v>1903998.84</v>
      </c>
      <c r="L58">
        <v>3641333.32</v>
      </c>
      <c r="M58">
        <v>9900</v>
      </c>
      <c r="O58">
        <v>55500</v>
      </c>
      <c r="P58">
        <v>87427.37</v>
      </c>
      <c r="R58">
        <v>6511.96</v>
      </c>
      <c r="V58">
        <v>1463883.23</v>
      </c>
      <c r="W58">
        <v>7696912.6699999999</v>
      </c>
      <c r="Y58">
        <v>3550209.11</v>
      </c>
      <c r="Z58">
        <v>2476960</v>
      </c>
      <c r="AA58">
        <v>10628.79</v>
      </c>
      <c r="AC58">
        <v>4242831</v>
      </c>
      <c r="AD58">
        <v>186000</v>
      </c>
      <c r="AE58">
        <v>4681464</v>
      </c>
      <c r="AF58">
        <v>273326</v>
      </c>
      <c r="AH58">
        <v>6104342.7999999998</v>
      </c>
      <c r="AI58">
        <v>169200.57</v>
      </c>
      <c r="AO58" s="123">
        <f t="shared" si="5"/>
        <v>2993298.6</v>
      </c>
      <c r="AP58" s="129">
        <f t="shared" si="6"/>
        <v>149439.32999999999</v>
      </c>
      <c r="AQ58" s="142">
        <f t="shared" si="7"/>
        <v>2843859.27</v>
      </c>
      <c r="AR58" s="143">
        <f t="shared" si="8"/>
        <v>10466628.899999999</v>
      </c>
      <c r="AS58" s="143">
        <f t="shared" si="9"/>
        <v>11228333.370000001</v>
      </c>
      <c r="AT58" s="125">
        <f t="shared" si="4"/>
        <v>-761704.47000000253</v>
      </c>
    </row>
    <row r="59" spans="1:46" ht="14.4" thickBot="1" x14ac:dyDescent="0.3">
      <c r="A59" s="115" t="s">
        <v>13</v>
      </c>
      <c r="B59" s="115" t="s">
        <v>14</v>
      </c>
      <c r="C59" s="149">
        <v>4586</v>
      </c>
      <c r="D59" s="150" t="s">
        <v>628</v>
      </c>
      <c r="E59" t="s">
        <v>2187</v>
      </c>
      <c r="F59">
        <v>1692886.07</v>
      </c>
      <c r="G59">
        <v>945882.38</v>
      </c>
      <c r="H59">
        <v>712243.05</v>
      </c>
      <c r="K59">
        <v>187882.62</v>
      </c>
      <c r="L59">
        <v>775863.61</v>
      </c>
      <c r="P59">
        <v>580091.48</v>
      </c>
      <c r="R59">
        <v>1499.52</v>
      </c>
      <c r="V59">
        <v>2155633.0699999998</v>
      </c>
      <c r="W59">
        <v>2082375.6799999999</v>
      </c>
      <c r="Y59">
        <v>1556355.27</v>
      </c>
      <c r="Z59">
        <v>306630</v>
      </c>
      <c r="AA59">
        <v>5997.99</v>
      </c>
      <c r="AC59">
        <v>721726.5</v>
      </c>
      <c r="AE59">
        <v>1345362.5</v>
      </c>
      <c r="AF59">
        <v>5242</v>
      </c>
      <c r="AH59">
        <v>1514616.88</v>
      </c>
      <c r="AI59">
        <v>230330.4</v>
      </c>
      <c r="AO59" s="123">
        <f t="shared" si="5"/>
        <v>3351011.5</v>
      </c>
      <c r="AP59" s="129">
        <f t="shared" si="6"/>
        <v>581591</v>
      </c>
      <c r="AQ59" s="142">
        <f t="shared" si="7"/>
        <v>2769420.5</v>
      </c>
      <c r="AR59" s="143">
        <f t="shared" si="8"/>
        <v>2590709.7599999998</v>
      </c>
      <c r="AS59" s="143">
        <f t="shared" si="9"/>
        <v>3095551.78</v>
      </c>
      <c r="AT59" s="125">
        <f t="shared" si="4"/>
        <v>-504842.02</v>
      </c>
    </row>
    <row r="60" spans="1:46" ht="14.4" thickBot="1" x14ac:dyDescent="0.3">
      <c r="A60" s="115" t="s">
        <v>13</v>
      </c>
      <c r="B60" s="115" t="s">
        <v>14</v>
      </c>
      <c r="C60" s="149">
        <v>3004</v>
      </c>
      <c r="D60" s="150" t="s">
        <v>629</v>
      </c>
      <c r="E60" t="s">
        <v>2188</v>
      </c>
      <c r="F60">
        <v>485880.01</v>
      </c>
      <c r="G60">
        <v>333512.53999999998</v>
      </c>
      <c r="H60">
        <v>111956.06</v>
      </c>
      <c r="K60">
        <v>3727.67</v>
      </c>
      <c r="L60">
        <v>1007439.88</v>
      </c>
      <c r="O60">
        <v>1500</v>
      </c>
      <c r="P60">
        <v>55603.48</v>
      </c>
      <c r="R60">
        <v>1617.49</v>
      </c>
      <c r="U60">
        <v>1121351.25</v>
      </c>
      <c r="V60">
        <v>170027.75</v>
      </c>
      <c r="W60">
        <v>817347.69</v>
      </c>
      <c r="Y60">
        <v>1382536.15</v>
      </c>
      <c r="Z60">
        <v>308840</v>
      </c>
      <c r="AA60">
        <v>1767.39</v>
      </c>
      <c r="AC60">
        <v>1966690</v>
      </c>
      <c r="AD60">
        <v>114100</v>
      </c>
      <c r="AE60">
        <v>2324808</v>
      </c>
      <c r="AF60">
        <v>10642</v>
      </c>
      <c r="AH60">
        <v>1342817.75</v>
      </c>
      <c r="AI60">
        <v>319997.28999999998</v>
      </c>
      <c r="AL60">
        <v>600</v>
      </c>
      <c r="AO60" s="123">
        <f t="shared" si="5"/>
        <v>931348.6100000001</v>
      </c>
      <c r="AP60" s="129">
        <f t="shared" si="6"/>
        <v>58720.97</v>
      </c>
      <c r="AQ60" s="142">
        <f t="shared" si="7"/>
        <v>872627.64000000013</v>
      </c>
      <c r="AR60" s="143">
        <f t="shared" si="8"/>
        <v>3773933.54</v>
      </c>
      <c r="AS60" s="143">
        <f t="shared" si="9"/>
        <v>3998865.04</v>
      </c>
      <c r="AT60" s="125">
        <f t="shared" si="4"/>
        <v>-224931.5</v>
      </c>
    </row>
    <row r="61" spans="1:46" ht="14.4" thickBot="1" x14ac:dyDescent="0.3">
      <c r="A61" s="115" t="s">
        <v>13</v>
      </c>
      <c r="B61" s="115" t="s">
        <v>14</v>
      </c>
      <c r="C61" s="149">
        <v>7236</v>
      </c>
      <c r="D61" s="150" t="s">
        <v>630</v>
      </c>
      <c r="E61" t="s">
        <v>2189</v>
      </c>
      <c r="F61">
        <v>1606141.13</v>
      </c>
      <c r="G61">
        <v>959734.54</v>
      </c>
      <c r="H61">
        <v>30848.37</v>
      </c>
      <c r="K61">
        <v>56980.98</v>
      </c>
      <c r="L61">
        <v>639137.16</v>
      </c>
      <c r="O61">
        <v>5936</v>
      </c>
      <c r="P61">
        <v>50427.3</v>
      </c>
      <c r="R61">
        <v>864.19</v>
      </c>
      <c r="V61">
        <v>2247969.2999999998</v>
      </c>
      <c r="W61">
        <v>1799262.21</v>
      </c>
      <c r="Y61">
        <v>2100693.2200000002</v>
      </c>
      <c r="Z61">
        <v>553437</v>
      </c>
      <c r="AA61">
        <v>4391.79</v>
      </c>
      <c r="AC61">
        <v>1679876</v>
      </c>
      <c r="AD61">
        <v>211200</v>
      </c>
      <c r="AE61">
        <v>2463259.2799999998</v>
      </c>
      <c r="AF61">
        <v>10400</v>
      </c>
      <c r="AG61">
        <v>9194</v>
      </c>
      <c r="AH61">
        <v>2638588.92</v>
      </c>
      <c r="AI61">
        <v>131772.63</v>
      </c>
      <c r="AM61">
        <v>108000</v>
      </c>
      <c r="AO61" s="123">
        <f t="shared" si="5"/>
        <v>2596724.04</v>
      </c>
      <c r="AP61" s="129">
        <f t="shared" si="6"/>
        <v>57227.490000000005</v>
      </c>
      <c r="AQ61" s="142">
        <f t="shared" si="7"/>
        <v>2539496.5499999998</v>
      </c>
      <c r="AR61" s="143">
        <f t="shared" si="8"/>
        <v>4549598.01</v>
      </c>
      <c r="AS61" s="143">
        <f t="shared" si="9"/>
        <v>5361214.8299999991</v>
      </c>
      <c r="AT61" s="125">
        <f t="shared" si="4"/>
        <v>-811616.81999999937</v>
      </c>
    </row>
    <row r="62" spans="1:46" ht="14.4" thickBot="1" x14ac:dyDescent="0.3">
      <c r="A62" s="115" t="s">
        <v>13</v>
      </c>
      <c r="B62" s="115" t="s">
        <v>14</v>
      </c>
      <c r="C62" s="149">
        <v>5706</v>
      </c>
      <c r="D62" s="150" t="s">
        <v>631</v>
      </c>
      <c r="E62" t="s">
        <v>2190</v>
      </c>
      <c r="F62">
        <v>1216586.21</v>
      </c>
      <c r="G62">
        <v>3243913.18</v>
      </c>
      <c r="H62">
        <v>220462.31</v>
      </c>
      <c r="K62">
        <v>299346.83</v>
      </c>
      <c r="L62">
        <v>1114648.1200000001</v>
      </c>
      <c r="O62">
        <v>9000</v>
      </c>
      <c r="P62">
        <v>340110.35</v>
      </c>
      <c r="R62">
        <v>8488.82</v>
      </c>
      <c r="V62">
        <v>1438043.64</v>
      </c>
      <c r="W62">
        <v>2590732.39</v>
      </c>
      <c r="Y62">
        <v>3761290.06</v>
      </c>
      <c r="Z62">
        <v>770283</v>
      </c>
      <c r="AA62">
        <v>2568.04</v>
      </c>
      <c r="AC62">
        <v>2782549</v>
      </c>
      <c r="AE62">
        <v>3133189</v>
      </c>
      <c r="AF62">
        <v>14374.92</v>
      </c>
      <c r="AH62">
        <v>2407965.61</v>
      </c>
      <c r="AI62">
        <v>52579.12</v>
      </c>
      <c r="AO62" s="123">
        <f t="shared" si="5"/>
        <v>4680961.7</v>
      </c>
      <c r="AP62" s="129">
        <f t="shared" si="6"/>
        <v>357599.17</v>
      </c>
      <c r="AQ62" s="142">
        <f t="shared" si="7"/>
        <v>4323362.53</v>
      </c>
      <c r="AR62" s="143">
        <f t="shared" si="8"/>
        <v>7316690.1000000006</v>
      </c>
      <c r="AS62" s="143">
        <f t="shared" si="9"/>
        <v>5608108.6499999994</v>
      </c>
      <c r="AT62" s="125">
        <f t="shared" si="4"/>
        <v>1708581.4500000011</v>
      </c>
    </row>
    <row r="63" spans="1:46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632</v>
      </c>
      <c r="E63" t="s">
        <v>2191</v>
      </c>
      <c r="F63">
        <v>2162935.37</v>
      </c>
      <c r="G63">
        <v>101175.53</v>
      </c>
      <c r="H63">
        <v>51100.65</v>
      </c>
      <c r="I63"/>
      <c r="J63"/>
      <c r="K63">
        <v>514985.29</v>
      </c>
      <c r="L63">
        <v>990531.98</v>
      </c>
      <c r="M63"/>
      <c r="N63"/>
      <c r="O63">
        <v>4000</v>
      </c>
      <c r="P63">
        <v>42883.24</v>
      </c>
      <c r="Q63"/>
      <c r="R63">
        <v>683.82</v>
      </c>
      <c r="S63"/>
      <c r="T63"/>
      <c r="U63"/>
      <c r="V63">
        <v>731408.64</v>
      </c>
      <c r="W63">
        <v>2642678.98</v>
      </c>
      <c r="X63"/>
      <c r="Y63">
        <v>2239303.5</v>
      </c>
      <c r="Z63"/>
      <c r="AA63">
        <v>4301.87</v>
      </c>
      <c r="AB63"/>
      <c r="AC63">
        <v>2111769</v>
      </c>
      <c r="AD63">
        <v>169000</v>
      </c>
      <c r="AE63">
        <v>2325064</v>
      </c>
      <c r="AF63">
        <v>3490</v>
      </c>
      <c r="AG63">
        <v>6812</v>
      </c>
      <c r="AH63">
        <v>1229568</v>
      </c>
      <c r="AI63">
        <v>421165.33</v>
      </c>
      <c r="AJ63"/>
      <c r="AK63">
        <v>114200.9</v>
      </c>
      <c r="AL63"/>
      <c r="AM63">
        <v>25000</v>
      </c>
      <c r="AN63"/>
      <c r="AO63" s="123">
        <f t="shared" si="5"/>
        <v>2315211.5499999998</v>
      </c>
      <c r="AP63" s="129">
        <f t="shared" si="6"/>
        <v>47567.06</v>
      </c>
      <c r="AQ63" s="142">
        <f t="shared" si="7"/>
        <v>2267644.4899999998</v>
      </c>
      <c r="AR63" s="143">
        <f t="shared" si="8"/>
        <v>4524374.37</v>
      </c>
      <c r="AS63" s="143">
        <f t="shared" si="9"/>
        <v>4125300.23</v>
      </c>
      <c r="AT63" s="125">
        <f t="shared" si="4"/>
        <v>399074.14000000013</v>
      </c>
    </row>
    <row r="64" spans="1:46" ht="14.4" thickBot="1" x14ac:dyDescent="0.3">
      <c r="A64" s="115" t="s">
        <v>13</v>
      </c>
      <c r="B64" s="115" t="s">
        <v>14</v>
      </c>
      <c r="C64" s="149">
        <v>3449</v>
      </c>
      <c r="D64" s="150" t="s">
        <v>633</v>
      </c>
      <c r="E64" t="s">
        <v>2192</v>
      </c>
      <c r="F64">
        <v>1252987.76</v>
      </c>
      <c r="G64">
        <v>57793.71</v>
      </c>
      <c r="H64">
        <v>160496.68</v>
      </c>
      <c r="K64">
        <v>335823</v>
      </c>
      <c r="L64">
        <v>1174812.1599999999</v>
      </c>
      <c r="O64">
        <v>2000</v>
      </c>
      <c r="P64">
        <v>180661.04</v>
      </c>
      <c r="R64">
        <v>4992.82</v>
      </c>
      <c r="V64">
        <v>15840</v>
      </c>
      <c r="W64">
        <v>2996104.65</v>
      </c>
      <c r="Y64">
        <v>1435579.87</v>
      </c>
      <c r="Z64">
        <v>765746</v>
      </c>
      <c r="AA64">
        <v>3445.71</v>
      </c>
      <c r="AC64">
        <v>2258635.5</v>
      </c>
      <c r="AD64">
        <v>211200</v>
      </c>
      <c r="AE64">
        <v>2582674.5</v>
      </c>
      <c r="AF64">
        <v>5742</v>
      </c>
      <c r="AH64">
        <v>1974423.77</v>
      </c>
      <c r="AI64">
        <v>106931</v>
      </c>
      <c r="AK64">
        <v>222521.01</v>
      </c>
      <c r="AO64" s="123">
        <f t="shared" si="5"/>
        <v>1471278.15</v>
      </c>
      <c r="AP64" s="129">
        <f t="shared" si="6"/>
        <v>187653.86000000002</v>
      </c>
      <c r="AQ64" s="142">
        <f t="shared" si="7"/>
        <v>1283624.2899999998</v>
      </c>
      <c r="AR64" s="143">
        <f t="shared" si="8"/>
        <v>4674607.08</v>
      </c>
      <c r="AS64" s="143">
        <f t="shared" si="9"/>
        <v>4892292.2799999993</v>
      </c>
      <c r="AT64" s="125">
        <f t="shared" si="4"/>
        <v>-217685.19999999925</v>
      </c>
    </row>
    <row r="65" spans="1:46" ht="14.4" thickBot="1" x14ac:dyDescent="0.3">
      <c r="A65" s="115" t="s">
        <v>13</v>
      </c>
      <c r="B65" s="115" t="s">
        <v>14</v>
      </c>
      <c r="C65" s="149">
        <v>4604</v>
      </c>
      <c r="D65" s="150" t="s">
        <v>634</v>
      </c>
      <c r="E65" t="s">
        <v>2193</v>
      </c>
      <c r="F65">
        <v>751847.19</v>
      </c>
      <c r="G65">
        <v>28649.34</v>
      </c>
      <c r="H65">
        <v>152310.32</v>
      </c>
      <c r="K65">
        <v>1024461.01</v>
      </c>
      <c r="L65">
        <v>811167.02</v>
      </c>
      <c r="O65">
        <v>3810</v>
      </c>
      <c r="P65">
        <v>195893.57</v>
      </c>
      <c r="R65">
        <v>10636.37</v>
      </c>
      <c r="V65">
        <v>-808967.66</v>
      </c>
      <c r="W65">
        <v>3470807.24</v>
      </c>
      <c r="Y65">
        <v>1438435.14</v>
      </c>
      <c r="Z65">
        <v>107847</v>
      </c>
      <c r="AA65">
        <v>1651.84</v>
      </c>
      <c r="AC65">
        <v>1891423.5</v>
      </c>
      <c r="AD65">
        <v>291584.5</v>
      </c>
      <c r="AE65">
        <v>2487655.5</v>
      </c>
      <c r="AF65">
        <v>35432</v>
      </c>
      <c r="AH65">
        <v>1247403.1200000001</v>
      </c>
      <c r="AI65">
        <v>64196</v>
      </c>
      <c r="AO65" s="123">
        <f t="shared" si="5"/>
        <v>932806.84999999986</v>
      </c>
      <c r="AP65" s="129">
        <f t="shared" si="6"/>
        <v>210339.94</v>
      </c>
      <c r="AQ65" s="142">
        <f t="shared" si="7"/>
        <v>722466.90999999992</v>
      </c>
      <c r="AR65" s="143">
        <f t="shared" si="8"/>
        <v>3730941.98</v>
      </c>
      <c r="AS65" s="143">
        <f t="shared" si="9"/>
        <v>3834686.62</v>
      </c>
      <c r="AT65" s="125">
        <f t="shared" si="4"/>
        <v>-103744.64000000013</v>
      </c>
    </row>
    <row r="66" spans="1:46" ht="14.4" thickBot="1" x14ac:dyDescent="0.3">
      <c r="A66" s="115" t="s">
        <v>13</v>
      </c>
      <c r="B66" s="115" t="s">
        <v>14</v>
      </c>
      <c r="C66" s="149">
        <v>2993</v>
      </c>
      <c r="D66" s="150" t="s">
        <v>635</v>
      </c>
      <c r="E66" t="s">
        <v>2194</v>
      </c>
      <c r="F66">
        <v>882625.57</v>
      </c>
      <c r="G66">
        <v>1812608.77</v>
      </c>
      <c r="H66">
        <v>97212.35</v>
      </c>
      <c r="K66">
        <v>104937.48</v>
      </c>
      <c r="L66">
        <v>1261017.49</v>
      </c>
      <c r="O66">
        <v>54270</v>
      </c>
      <c r="P66">
        <v>107963.65</v>
      </c>
      <c r="R66">
        <v>4826.2</v>
      </c>
      <c r="T66">
        <v>1277294</v>
      </c>
      <c r="U66">
        <v>1000</v>
      </c>
      <c r="V66">
        <v>2026628.6</v>
      </c>
      <c r="W66">
        <v>1569595.32</v>
      </c>
      <c r="Y66">
        <v>1560767.24</v>
      </c>
      <c r="Z66">
        <v>157100</v>
      </c>
      <c r="AA66">
        <v>746.54</v>
      </c>
      <c r="AC66">
        <v>795448.5</v>
      </c>
      <c r="AD66">
        <v>500</v>
      </c>
      <c r="AE66">
        <v>1418390.5</v>
      </c>
      <c r="AF66">
        <v>7000</v>
      </c>
      <c r="AH66">
        <v>1716927.55</v>
      </c>
      <c r="AI66">
        <v>207100.34</v>
      </c>
      <c r="AM66">
        <v>48320</v>
      </c>
      <c r="AO66" s="123">
        <f t="shared" si="5"/>
        <v>2792446.69</v>
      </c>
      <c r="AP66" s="129">
        <f t="shared" si="6"/>
        <v>167059.85</v>
      </c>
      <c r="AQ66" s="142">
        <f t="shared" si="7"/>
        <v>2625386.84</v>
      </c>
      <c r="AR66" s="143">
        <f t="shared" si="8"/>
        <v>2514562.2800000003</v>
      </c>
      <c r="AS66" s="143">
        <f t="shared" si="9"/>
        <v>3397738.3899999997</v>
      </c>
      <c r="AT66" s="125">
        <f t="shared" ref="AT66:AT129" si="10">AR66-AS66</f>
        <v>-883176.1099999994</v>
      </c>
    </row>
    <row r="67" spans="1:46" ht="14.4" thickBot="1" x14ac:dyDescent="0.3">
      <c r="A67" s="115" t="s">
        <v>13</v>
      </c>
      <c r="B67" s="115" t="s">
        <v>14</v>
      </c>
      <c r="C67" s="149">
        <v>4393</v>
      </c>
      <c r="D67" s="150" t="s">
        <v>636</v>
      </c>
      <c r="E67" t="s">
        <v>2195</v>
      </c>
      <c r="F67">
        <v>1052199.73</v>
      </c>
      <c r="G67">
        <v>659785.55000000005</v>
      </c>
      <c r="H67">
        <v>746218.95</v>
      </c>
      <c r="K67">
        <v>584067.36</v>
      </c>
      <c r="L67">
        <v>828216.05</v>
      </c>
      <c r="O67">
        <v>3500</v>
      </c>
      <c r="P67">
        <v>172608.76</v>
      </c>
      <c r="R67">
        <v>3690.44</v>
      </c>
      <c r="T67">
        <v>884565.7</v>
      </c>
      <c r="V67">
        <v>2367289.0699999998</v>
      </c>
      <c r="W67">
        <v>934454.85</v>
      </c>
      <c r="Y67">
        <v>1639349.4</v>
      </c>
      <c r="AA67">
        <v>100</v>
      </c>
      <c r="AC67">
        <v>1944680</v>
      </c>
      <c r="AD67">
        <v>296627.84999999998</v>
      </c>
      <c r="AE67">
        <v>2436585</v>
      </c>
      <c r="AF67">
        <v>4060</v>
      </c>
      <c r="AH67">
        <v>1927055.84</v>
      </c>
      <c r="AI67">
        <v>8677.59</v>
      </c>
      <c r="AO67" s="123">
        <f t="shared" si="5"/>
        <v>2458204.23</v>
      </c>
      <c r="AP67" s="129">
        <f t="shared" si="6"/>
        <v>179799.2</v>
      </c>
      <c r="AQ67" s="142">
        <f t="shared" si="7"/>
        <v>2278405.0299999998</v>
      </c>
      <c r="AR67" s="143">
        <f t="shared" si="8"/>
        <v>3880757.25</v>
      </c>
      <c r="AS67" s="143">
        <f t="shared" si="9"/>
        <v>4376378.43</v>
      </c>
      <c r="AT67" s="125">
        <f t="shared" si="10"/>
        <v>-495621.1799999997</v>
      </c>
    </row>
    <row r="68" spans="1:46" ht="14.4" thickBot="1" x14ac:dyDescent="0.3">
      <c r="A68" s="115" t="s">
        <v>13</v>
      </c>
      <c r="B68" s="115" t="s">
        <v>14</v>
      </c>
      <c r="C68" s="149">
        <v>2760</v>
      </c>
      <c r="D68" s="150" t="s">
        <v>637</v>
      </c>
      <c r="E68" t="s">
        <v>2196</v>
      </c>
      <c r="F68">
        <v>537553.16</v>
      </c>
      <c r="G68">
        <v>1183207.6200000001</v>
      </c>
      <c r="H68">
        <v>122509.35</v>
      </c>
      <c r="K68">
        <v>719.57</v>
      </c>
      <c r="L68">
        <v>1088687.3</v>
      </c>
      <c r="O68">
        <v>6500</v>
      </c>
      <c r="P68">
        <v>36860</v>
      </c>
      <c r="R68">
        <v>805</v>
      </c>
      <c r="T68">
        <v>353828</v>
      </c>
      <c r="V68">
        <v>921518.57</v>
      </c>
      <c r="W68">
        <v>1881601.57</v>
      </c>
      <c r="Y68">
        <v>1946700.77</v>
      </c>
      <c r="AA68">
        <v>2589.79</v>
      </c>
      <c r="AC68">
        <v>1600876.7</v>
      </c>
      <c r="AD68">
        <v>179300</v>
      </c>
      <c r="AE68">
        <v>2060177.7</v>
      </c>
      <c r="AF68">
        <v>5000</v>
      </c>
      <c r="AH68">
        <v>1706565.65</v>
      </c>
      <c r="AI68">
        <v>226160.05</v>
      </c>
      <c r="AO68" s="123">
        <f t="shared" si="5"/>
        <v>1843270.1300000004</v>
      </c>
      <c r="AP68" s="129">
        <f t="shared" si="6"/>
        <v>44165</v>
      </c>
      <c r="AQ68" s="142">
        <f t="shared" si="7"/>
        <v>1799105.1300000004</v>
      </c>
      <c r="AR68" s="143">
        <f t="shared" si="8"/>
        <v>3729467.26</v>
      </c>
      <c r="AS68" s="143">
        <f t="shared" si="9"/>
        <v>3997903.3999999994</v>
      </c>
      <c r="AT68" s="125">
        <f t="shared" si="10"/>
        <v>-268436.13999999966</v>
      </c>
    </row>
    <row r="69" spans="1:46" ht="14.4" thickBot="1" x14ac:dyDescent="0.3">
      <c r="A69" s="115" t="s">
        <v>13</v>
      </c>
      <c r="B69" s="115" t="s">
        <v>14</v>
      </c>
      <c r="C69" s="149">
        <v>4335</v>
      </c>
      <c r="D69" s="150" t="s">
        <v>638</v>
      </c>
      <c r="E69" t="s">
        <v>2197</v>
      </c>
      <c r="F69">
        <v>955789.04</v>
      </c>
      <c r="G69">
        <v>294508.23</v>
      </c>
      <c r="H69">
        <v>42445.47</v>
      </c>
      <c r="K69">
        <v>8</v>
      </c>
      <c r="L69">
        <v>448727.38</v>
      </c>
      <c r="O69">
        <v>5500</v>
      </c>
      <c r="P69">
        <v>66836.009999999995</v>
      </c>
      <c r="R69">
        <v>1569</v>
      </c>
      <c r="V69">
        <v>-777739.35</v>
      </c>
      <c r="W69">
        <v>2618687.59</v>
      </c>
      <c r="Y69">
        <v>1346254.27</v>
      </c>
      <c r="Z69">
        <v>83530</v>
      </c>
      <c r="AA69">
        <v>2320.1799999999998</v>
      </c>
      <c r="AC69">
        <v>876920</v>
      </c>
      <c r="AD69">
        <v>100300</v>
      </c>
      <c r="AE69">
        <v>1334518</v>
      </c>
      <c r="AH69">
        <v>1055159.44</v>
      </c>
      <c r="AI69">
        <v>188422.14</v>
      </c>
      <c r="AM69">
        <v>4600</v>
      </c>
      <c r="AO69" s="123">
        <f t="shared" si="5"/>
        <v>1292742.74</v>
      </c>
      <c r="AP69" s="129">
        <f t="shared" si="6"/>
        <v>73905.009999999995</v>
      </c>
      <c r="AQ69" s="142">
        <f t="shared" si="7"/>
        <v>1218837.73</v>
      </c>
      <c r="AR69" s="143">
        <f t="shared" si="8"/>
        <v>2409324.4500000002</v>
      </c>
      <c r="AS69" s="143">
        <f t="shared" si="9"/>
        <v>2582699.58</v>
      </c>
      <c r="AT69" s="125">
        <f t="shared" si="10"/>
        <v>-173375.12999999989</v>
      </c>
    </row>
    <row r="70" spans="1:46" ht="14.4" thickBot="1" x14ac:dyDescent="0.3">
      <c r="A70" s="115" t="s">
        <v>13</v>
      </c>
      <c r="B70" s="115" t="s">
        <v>14</v>
      </c>
      <c r="C70" s="149">
        <v>2477</v>
      </c>
      <c r="D70" s="150" t="s">
        <v>639</v>
      </c>
      <c r="E70" t="s">
        <v>2198</v>
      </c>
      <c r="F70">
        <v>471020.83</v>
      </c>
      <c r="G70">
        <v>874847.01</v>
      </c>
      <c r="H70">
        <v>36218.050000000003</v>
      </c>
      <c r="K70">
        <v>5839.6</v>
      </c>
      <c r="L70">
        <v>414241.89</v>
      </c>
      <c r="O70">
        <v>3000</v>
      </c>
      <c r="P70">
        <v>73691.509999999995</v>
      </c>
      <c r="R70">
        <v>859.67</v>
      </c>
      <c r="T70">
        <v>447400</v>
      </c>
      <c r="V70">
        <v>-986997.98</v>
      </c>
      <c r="W70">
        <v>2255161.35</v>
      </c>
      <c r="Y70">
        <v>1237568.46</v>
      </c>
      <c r="Z70">
        <v>537736</v>
      </c>
      <c r="AA70">
        <v>1532.97</v>
      </c>
      <c r="AC70">
        <v>1546441.5</v>
      </c>
      <c r="AD70">
        <v>405400</v>
      </c>
      <c r="AE70">
        <v>1861769.5</v>
      </c>
      <c r="AH70">
        <v>1621387.39</v>
      </c>
      <c r="AI70">
        <v>236469.21</v>
      </c>
      <c r="AO70" s="123">
        <f t="shared" si="5"/>
        <v>1382085.8900000001</v>
      </c>
      <c r="AP70" s="129">
        <f t="shared" si="6"/>
        <v>77551.179999999993</v>
      </c>
      <c r="AQ70" s="142">
        <f t="shared" si="7"/>
        <v>1304534.7100000002</v>
      </c>
      <c r="AR70" s="143">
        <f t="shared" si="8"/>
        <v>3728678.9299999997</v>
      </c>
      <c r="AS70" s="143">
        <f t="shared" si="9"/>
        <v>3719626.0999999996</v>
      </c>
      <c r="AT70" s="125">
        <f t="shared" si="10"/>
        <v>9052.8300000000745</v>
      </c>
    </row>
    <row r="71" spans="1:46" ht="14.4" thickBot="1" x14ac:dyDescent="0.3">
      <c r="A71" s="115" t="s">
        <v>13</v>
      </c>
      <c r="B71" s="115" t="s">
        <v>14</v>
      </c>
      <c r="C71" s="149">
        <v>5216</v>
      </c>
      <c r="D71" s="150" t="s">
        <v>640</v>
      </c>
      <c r="E71" t="s">
        <v>2199</v>
      </c>
      <c r="F71">
        <v>1123518.6200000001</v>
      </c>
      <c r="G71">
        <v>2747526.76</v>
      </c>
      <c r="H71">
        <v>128204.87</v>
      </c>
      <c r="K71">
        <v>271618.49</v>
      </c>
      <c r="L71">
        <v>2908046.32</v>
      </c>
      <c r="O71">
        <v>2000</v>
      </c>
      <c r="P71">
        <v>182247.12</v>
      </c>
      <c r="R71">
        <v>12487.5</v>
      </c>
      <c r="T71">
        <v>1446754</v>
      </c>
      <c r="V71">
        <v>4383097.9000000004</v>
      </c>
      <c r="W71">
        <v>2065017.96</v>
      </c>
      <c r="Y71">
        <v>2560894.7400000002</v>
      </c>
      <c r="AA71">
        <v>3231.76</v>
      </c>
      <c r="AC71">
        <v>1102222</v>
      </c>
      <c r="AE71">
        <v>2326508</v>
      </c>
      <c r="AH71">
        <v>2128030.6</v>
      </c>
      <c r="AI71">
        <v>124499.32</v>
      </c>
      <c r="AO71" s="123">
        <f t="shared" si="5"/>
        <v>3999250.25</v>
      </c>
      <c r="AP71" s="129">
        <f t="shared" si="6"/>
        <v>196734.62</v>
      </c>
      <c r="AQ71" s="142">
        <f t="shared" si="7"/>
        <v>3802515.63</v>
      </c>
      <c r="AR71" s="143">
        <f t="shared" si="8"/>
        <v>3666348.5</v>
      </c>
      <c r="AS71" s="143">
        <f t="shared" si="9"/>
        <v>4579037.92</v>
      </c>
      <c r="AT71" s="125">
        <f t="shared" si="10"/>
        <v>-912689.41999999993</v>
      </c>
    </row>
    <row r="72" spans="1:46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641</v>
      </c>
      <c r="E72" t="s">
        <v>2200</v>
      </c>
      <c r="F72">
        <v>2065544.54</v>
      </c>
      <c r="G72">
        <v>1035808.29</v>
      </c>
      <c r="H72">
        <v>526691.85</v>
      </c>
      <c r="I72"/>
      <c r="J72"/>
      <c r="K72">
        <v>290318.59000000003</v>
      </c>
      <c r="L72">
        <v>935062.93</v>
      </c>
      <c r="M72"/>
      <c r="N72"/>
      <c r="O72">
        <v>17499.900000000001</v>
      </c>
      <c r="P72">
        <v>426318.04</v>
      </c>
      <c r="Q72"/>
      <c r="R72">
        <v>9870.65</v>
      </c>
      <c r="S72"/>
      <c r="T72">
        <v>62400.01</v>
      </c>
      <c r="U72"/>
      <c r="V72">
        <v>2725491.93</v>
      </c>
      <c r="W72">
        <v>2127187.88</v>
      </c>
      <c r="X72"/>
      <c r="Y72">
        <v>1992706.24</v>
      </c>
      <c r="Z72">
        <v>23100</v>
      </c>
      <c r="AA72">
        <v>5619.28</v>
      </c>
      <c r="AB72"/>
      <c r="AC72">
        <v>1095344.6000000001</v>
      </c>
      <c r="AD72"/>
      <c r="AE72">
        <v>1935637.53</v>
      </c>
      <c r="AF72">
        <v>22496</v>
      </c>
      <c r="AG72"/>
      <c r="AH72">
        <v>1606492.1</v>
      </c>
      <c r="AI72">
        <v>66751.47</v>
      </c>
      <c r="AJ72"/>
      <c r="AK72"/>
      <c r="AL72"/>
      <c r="AM72">
        <v>735.23</v>
      </c>
      <c r="AN72"/>
      <c r="AO72" s="123">
        <f t="shared" si="5"/>
        <v>3628044.68</v>
      </c>
      <c r="AP72" s="129">
        <f t="shared" si="6"/>
        <v>453688.59</v>
      </c>
      <c r="AQ72" s="142">
        <f t="shared" si="7"/>
        <v>3174356.0900000003</v>
      </c>
      <c r="AR72" s="143">
        <f t="shared" si="8"/>
        <v>3116770.12</v>
      </c>
      <c r="AS72" s="143">
        <f t="shared" si="9"/>
        <v>3632112.33</v>
      </c>
      <c r="AT72" s="125">
        <f t="shared" si="10"/>
        <v>-515342.20999999996</v>
      </c>
    </row>
    <row r="73" spans="1:46" ht="14.4" thickBot="1" x14ac:dyDescent="0.3">
      <c r="A73" s="115" t="s">
        <v>13</v>
      </c>
      <c r="B73" s="115" t="s">
        <v>14</v>
      </c>
      <c r="C73" s="149">
        <v>2866</v>
      </c>
      <c r="D73" s="150" t="s">
        <v>642</v>
      </c>
      <c r="E73" t="s">
        <v>2201</v>
      </c>
      <c r="F73">
        <v>888496.88</v>
      </c>
      <c r="G73">
        <v>551188.31999999995</v>
      </c>
      <c r="H73">
        <v>104332.94</v>
      </c>
      <c r="K73">
        <v>97286.59</v>
      </c>
      <c r="L73">
        <v>330132.28999999998</v>
      </c>
      <c r="O73">
        <v>22800</v>
      </c>
      <c r="P73">
        <v>53606.51</v>
      </c>
      <c r="R73">
        <v>6987.08</v>
      </c>
      <c r="T73">
        <v>644084</v>
      </c>
      <c r="V73">
        <v>-1610598.13</v>
      </c>
      <c r="W73">
        <v>3692657.78</v>
      </c>
      <c r="Y73">
        <v>1121864.49</v>
      </c>
      <c r="Z73">
        <v>427022</v>
      </c>
      <c r="AA73">
        <v>3542.92</v>
      </c>
      <c r="AC73">
        <v>2643638.2999999998</v>
      </c>
      <c r="AD73">
        <v>158400</v>
      </c>
      <c r="AE73">
        <v>3122254.3</v>
      </c>
      <c r="AH73">
        <v>1722818.46</v>
      </c>
      <c r="AI73">
        <v>347495.17</v>
      </c>
      <c r="AO73" s="123">
        <f t="shared" si="5"/>
        <v>1544018.14</v>
      </c>
      <c r="AP73" s="129">
        <f t="shared" si="6"/>
        <v>83393.590000000011</v>
      </c>
      <c r="AQ73" s="142">
        <f t="shared" si="7"/>
        <v>1460624.5499999998</v>
      </c>
      <c r="AR73" s="143">
        <f t="shared" si="8"/>
        <v>4354467.71</v>
      </c>
      <c r="AS73" s="143">
        <f t="shared" si="9"/>
        <v>5192567.93</v>
      </c>
      <c r="AT73" s="125">
        <f t="shared" si="10"/>
        <v>-838100.21999999974</v>
      </c>
    </row>
    <row r="74" spans="1:46" ht="14.4" thickBot="1" x14ac:dyDescent="0.3">
      <c r="A74" s="115" t="s">
        <v>15</v>
      </c>
      <c r="B74" s="115" t="s">
        <v>16</v>
      </c>
      <c r="C74" s="149">
        <v>3680</v>
      </c>
      <c r="D74" s="150" t="s">
        <v>643</v>
      </c>
      <c r="E74" t="s">
        <v>2202</v>
      </c>
      <c r="F74">
        <v>736274.27</v>
      </c>
      <c r="G74">
        <v>159709</v>
      </c>
      <c r="H74">
        <v>80711.199999999997</v>
      </c>
      <c r="K74">
        <v>1335245.92</v>
      </c>
      <c r="L74">
        <v>480206.04</v>
      </c>
      <c r="O74">
        <v>0</v>
      </c>
      <c r="P74">
        <v>56218</v>
      </c>
      <c r="R74">
        <v>279</v>
      </c>
      <c r="V74">
        <v>742453.58</v>
      </c>
      <c r="W74">
        <v>2241713.0099999998</v>
      </c>
      <c r="Y74">
        <v>1775526.06</v>
      </c>
      <c r="Z74">
        <v>778730</v>
      </c>
      <c r="AA74">
        <v>3095.93</v>
      </c>
      <c r="AC74">
        <v>1418571</v>
      </c>
      <c r="AD74">
        <v>200730</v>
      </c>
      <c r="AE74">
        <v>2131518</v>
      </c>
      <c r="AG74">
        <v>5640</v>
      </c>
      <c r="AH74">
        <v>1905984.22</v>
      </c>
      <c r="AI74">
        <v>382027.93</v>
      </c>
      <c r="AO74" s="123">
        <f t="shared" si="5"/>
        <v>976694.47</v>
      </c>
      <c r="AP74" s="129">
        <f t="shared" si="6"/>
        <v>56497</v>
      </c>
      <c r="AQ74" s="142">
        <f t="shared" si="7"/>
        <v>920197.47</v>
      </c>
      <c r="AR74" s="143">
        <f t="shared" si="8"/>
        <v>4176652.99</v>
      </c>
      <c r="AS74" s="143">
        <f t="shared" si="9"/>
        <v>4425170.1499999994</v>
      </c>
      <c r="AT74" s="125">
        <f t="shared" si="10"/>
        <v>-248517.15999999922</v>
      </c>
    </row>
    <row r="75" spans="1:46" ht="14.4" thickBot="1" x14ac:dyDescent="0.3">
      <c r="A75" s="115" t="s">
        <v>15</v>
      </c>
      <c r="B75" s="115" t="s">
        <v>16</v>
      </c>
      <c r="C75" s="149">
        <v>5005</v>
      </c>
      <c r="D75" s="150" t="s">
        <v>644</v>
      </c>
      <c r="E75" t="s">
        <v>2203</v>
      </c>
      <c r="F75">
        <v>491587.45</v>
      </c>
      <c r="G75">
        <v>391055</v>
      </c>
      <c r="H75">
        <v>43286.55</v>
      </c>
      <c r="K75">
        <v>464117.78</v>
      </c>
      <c r="L75">
        <v>291795.53999999998</v>
      </c>
      <c r="O75">
        <v>4500</v>
      </c>
      <c r="P75">
        <v>73666.600000000006</v>
      </c>
      <c r="Q75">
        <v>121660</v>
      </c>
      <c r="R75">
        <v>32084.94</v>
      </c>
      <c r="T75">
        <v>444</v>
      </c>
      <c r="V75">
        <v>329073.73</v>
      </c>
      <c r="W75">
        <v>1881918.88</v>
      </c>
      <c r="Y75">
        <v>2671390.33</v>
      </c>
      <c r="AA75">
        <v>2895.51</v>
      </c>
      <c r="AC75">
        <v>1726879</v>
      </c>
      <c r="AE75">
        <v>2122863</v>
      </c>
      <c r="AF75">
        <v>13780</v>
      </c>
      <c r="AH75">
        <v>2520343.46</v>
      </c>
      <c r="AI75">
        <v>125824.21</v>
      </c>
      <c r="AJ75">
        <v>379860</v>
      </c>
      <c r="AO75" s="123">
        <f t="shared" ref="AO75:AO138" si="11">SUM(F75:I75)</f>
        <v>925929</v>
      </c>
      <c r="AP75" s="129">
        <f t="shared" ref="AP75:AP138" si="12">SUM(O75:S75)</f>
        <v>231911.54</v>
      </c>
      <c r="AQ75" s="142">
        <f t="shared" ref="AQ75:AQ138" si="13">AO75-AP75</f>
        <v>694017.46</v>
      </c>
      <c r="AR75" s="143">
        <f t="shared" ref="AR75:AR138" si="14">SUM(X75:AD75)</f>
        <v>4401164.84</v>
      </c>
      <c r="AS75" s="143">
        <f t="shared" ref="AS75:AS138" si="15">SUM(AE75:AN75)</f>
        <v>5162670.67</v>
      </c>
      <c r="AT75" s="125">
        <f t="shared" si="10"/>
        <v>-761505.83000000007</v>
      </c>
    </row>
    <row r="76" spans="1:46" ht="14.4" thickBot="1" x14ac:dyDescent="0.3">
      <c r="A76" s="115" t="s">
        <v>15</v>
      </c>
      <c r="B76" s="115" t="s">
        <v>16</v>
      </c>
      <c r="C76" s="149">
        <v>3048</v>
      </c>
      <c r="D76" s="150" t="s">
        <v>645</v>
      </c>
      <c r="E76" t="s">
        <v>2204</v>
      </c>
      <c r="F76">
        <v>316528.40999999997</v>
      </c>
      <c r="G76">
        <v>203050.7</v>
      </c>
      <c r="H76">
        <v>60126.03</v>
      </c>
      <c r="K76">
        <v>124326.16</v>
      </c>
      <c r="L76">
        <v>1045260.71</v>
      </c>
      <c r="P76">
        <v>58317.4</v>
      </c>
      <c r="Q76">
        <v>45000</v>
      </c>
      <c r="R76">
        <v>15.4</v>
      </c>
      <c r="V76">
        <v>68340.13</v>
      </c>
      <c r="W76">
        <v>1941230.36</v>
      </c>
      <c r="Y76">
        <v>1669441.6</v>
      </c>
      <c r="AA76">
        <v>400</v>
      </c>
      <c r="AC76">
        <v>823553.5</v>
      </c>
      <c r="AD76">
        <v>136498.25</v>
      </c>
      <c r="AE76">
        <v>1671128.5</v>
      </c>
      <c r="AF76">
        <v>17415</v>
      </c>
      <c r="AH76">
        <v>784786.59</v>
      </c>
      <c r="AI76">
        <v>520174.54</v>
      </c>
      <c r="AO76" s="123">
        <f t="shared" si="11"/>
        <v>579705.14</v>
      </c>
      <c r="AP76" s="129">
        <f t="shared" si="12"/>
        <v>103332.79999999999</v>
      </c>
      <c r="AQ76" s="142">
        <f t="shared" si="13"/>
        <v>476372.34</v>
      </c>
      <c r="AR76" s="143">
        <f t="shared" si="14"/>
        <v>2629893.35</v>
      </c>
      <c r="AS76" s="143">
        <f t="shared" si="15"/>
        <v>2993504.63</v>
      </c>
      <c r="AT76" s="125">
        <f t="shared" si="10"/>
        <v>-363611.2799999998</v>
      </c>
    </row>
    <row r="77" spans="1:46" ht="14.4" thickBot="1" x14ac:dyDescent="0.3">
      <c r="A77" s="115" t="s">
        <v>15</v>
      </c>
      <c r="B77" s="115" t="s">
        <v>16</v>
      </c>
      <c r="C77" s="149">
        <v>6117</v>
      </c>
      <c r="D77" s="150" t="s">
        <v>646</v>
      </c>
      <c r="E77" t="s">
        <v>2205</v>
      </c>
      <c r="F77">
        <v>14094.1</v>
      </c>
      <c r="G77">
        <v>1453240.7</v>
      </c>
      <c r="H77">
        <v>90954.31</v>
      </c>
      <c r="K77">
        <v>494862.08000000002</v>
      </c>
      <c r="L77">
        <v>822792.56</v>
      </c>
      <c r="O77">
        <v>113805</v>
      </c>
      <c r="P77">
        <v>204454.75</v>
      </c>
      <c r="R77">
        <v>7043.7</v>
      </c>
      <c r="T77">
        <v>5000</v>
      </c>
      <c r="V77">
        <v>54644.08</v>
      </c>
      <c r="W77">
        <v>1940061.77</v>
      </c>
      <c r="Y77">
        <v>3563500.9</v>
      </c>
      <c r="Z77">
        <v>2069054</v>
      </c>
      <c r="AC77">
        <v>1680646</v>
      </c>
      <c r="AD77">
        <v>2556132.61</v>
      </c>
      <c r="AE77">
        <v>2633423</v>
      </c>
      <c r="AF77">
        <v>14980</v>
      </c>
      <c r="AH77">
        <v>4129106.72</v>
      </c>
      <c r="AI77">
        <v>2440889.34</v>
      </c>
      <c r="AM77">
        <v>100000</v>
      </c>
      <c r="AO77" s="123">
        <f t="shared" si="11"/>
        <v>1558289.11</v>
      </c>
      <c r="AP77" s="129">
        <f t="shared" si="12"/>
        <v>325303.45</v>
      </c>
      <c r="AQ77" s="142">
        <f t="shared" si="13"/>
        <v>1232985.6600000001</v>
      </c>
      <c r="AR77" s="143">
        <f t="shared" si="14"/>
        <v>9869333.5099999998</v>
      </c>
      <c r="AS77" s="143">
        <f t="shared" si="15"/>
        <v>9318399.0600000005</v>
      </c>
      <c r="AT77" s="125">
        <f t="shared" si="10"/>
        <v>550934.44999999925</v>
      </c>
    </row>
    <row r="78" spans="1:46" ht="14.4" thickBot="1" x14ac:dyDescent="0.3">
      <c r="A78" s="115" t="s">
        <v>15</v>
      </c>
      <c r="B78" s="115" t="s">
        <v>16</v>
      </c>
      <c r="C78" s="149">
        <v>3261</v>
      </c>
      <c r="D78" s="150" t="s">
        <v>647</v>
      </c>
      <c r="E78" t="s">
        <v>2206</v>
      </c>
      <c r="F78">
        <v>1129901.76</v>
      </c>
      <c r="G78">
        <v>385923</v>
      </c>
      <c r="H78">
        <v>14338.51</v>
      </c>
      <c r="K78">
        <v>285004</v>
      </c>
      <c r="L78">
        <v>957790.97</v>
      </c>
      <c r="P78">
        <v>174181.7</v>
      </c>
      <c r="R78">
        <v>6117</v>
      </c>
      <c r="V78">
        <v>222049.93</v>
      </c>
      <c r="W78">
        <v>2076384.94</v>
      </c>
      <c r="Y78">
        <v>1514467.73</v>
      </c>
      <c r="Z78">
        <v>996128</v>
      </c>
      <c r="AC78">
        <v>912796.5</v>
      </c>
      <c r="AE78">
        <v>1691827.5</v>
      </c>
      <c r="AH78">
        <v>1426340.06</v>
      </c>
      <c r="AI78">
        <v>11000</v>
      </c>
      <c r="AO78" s="123">
        <f t="shared" si="11"/>
        <v>1530163.27</v>
      </c>
      <c r="AP78" s="129">
        <f t="shared" si="12"/>
        <v>180298.7</v>
      </c>
      <c r="AQ78" s="142">
        <f t="shared" si="13"/>
        <v>1349864.57</v>
      </c>
      <c r="AR78" s="143">
        <f t="shared" si="14"/>
        <v>3423392.23</v>
      </c>
      <c r="AS78" s="143">
        <f t="shared" si="15"/>
        <v>3129167.56</v>
      </c>
      <c r="AT78" s="125">
        <f t="shared" si="10"/>
        <v>294224.66999999993</v>
      </c>
    </row>
    <row r="79" spans="1:46" ht="14.4" thickBot="1" x14ac:dyDescent="0.3">
      <c r="A79" s="115" t="s">
        <v>15</v>
      </c>
      <c r="B79" s="115" t="s">
        <v>16</v>
      </c>
      <c r="C79" s="149">
        <v>2381</v>
      </c>
      <c r="D79" s="150" t="s">
        <v>648</v>
      </c>
      <c r="E79" t="s">
        <v>2207</v>
      </c>
      <c r="F79">
        <v>332934.8</v>
      </c>
      <c r="G79">
        <v>0</v>
      </c>
      <c r="H79">
        <v>65905.22</v>
      </c>
      <c r="K79">
        <v>1807187.74</v>
      </c>
      <c r="L79">
        <v>329604.12</v>
      </c>
      <c r="O79">
        <v>0</v>
      </c>
      <c r="P79">
        <v>59308</v>
      </c>
      <c r="Q79">
        <v>370040</v>
      </c>
      <c r="R79">
        <v>0</v>
      </c>
      <c r="T79">
        <v>10000</v>
      </c>
      <c r="V79">
        <v>-2821297.43</v>
      </c>
      <c r="W79">
        <v>1879892.65</v>
      </c>
      <c r="Y79">
        <v>1449906.62</v>
      </c>
      <c r="Z79">
        <v>671710</v>
      </c>
      <c r="AA79">
        <v>446.11</v>
      </c>
      <c r="AC79">
        <v>1191652</v>
      </c>
      <c r="AD79">
        <v>5200882.8899999997</v>
      </c>
      <c r="AE79">
        <v>1750253</v>
      </c>
      <c r="AF79">
        <v>9015</v>
      </c>
      <c r="AH79">
        <v>1601482.21</v>
      </c>
      <c r="AI79">
        <v>2116158.75</v>
      </c>
      <c r="AO79" s="123">
        <f t="shared" si="11"/>
        <v>398840.02</v>
      </c>
      <c r="AP79" s="129">
        <f t="shared" si="12"/>
        <v>429348</v>
      </c>
      <c r="AQ79" s="142">
        <f t="shared" si="13"/>
        <v>-30507.979999999981</v>
      </c>
      <c r="AR79" s="143">
        <f t="shared" si="14"/>
        <v>8514597.6199999992</v>
      </c>
      <c r="AS79" s="143">
        <f t="shared" si="15"/>
        <v>5476908.96</v>
      </c>
      <c r="AT79" s="125">
        <f t="shared" si="10"/>
        <v>3037688.6599999992</v>
      </c>
    </row>
    <row r="80" spans="1:46" ht="14.4" thickBot="1" x14ac:dyDescent="0.3">
      <c r="A80" s="115" t="s">
        <v>15</v>
      </c>
      <c r="B80" s="115" t="s">
        <v>16</v>
      </c>
      <c r="C80" s="149">
        <v>2712</v>
      </c>
      <c r="D80" s="150" t="s">
        <v>649</v>
      </c>
      <c r="E80" t="s">
        <v>2208</v>
      </c>
      <c r="F80">
        <v>9792.06</v>
      </c>
      <c r="G80">
        <v>1344555.88</v>
      </c>
      <c r="H80">
        <v>25947.07</v>
      </c>
      <c r="I80">
        <v>0</v>
      </c>
      <c r="J80">
        <v>0</v>
      </c>
      <c r="K80">
        <v>473343.88</v>
      </c>
      <c r="L80">
        <v>493269.48</v>
      </c>
      <c r="M80">
        <v>0</v>
      </c>
      <c r="N80">
        <v>0</v>
      </c>
      <c r="O80">
        <v>2500</v>
      </c>
      <c r="P80">
        <v>89501.23</v>
      </c>
      <c r="Q80">
        <v>0</v>
      </c>
      <c r="R80">
        <v>2620</v>
      </c>
      <c r="S80">
        <v>0</v>
      </c>
      <c r="T80">
        <v>0</v>
      </c>
      <c r="U80">
        <v>0</v>
      </c>
      <c r="V80">
        <v>-1107018.95</v>
      </c>
      <c r="W80">
        <v>1840507.51</v>
      </c>
      <c r="Y80">
        <v>2407932.19</v>
      </c>
      <c r="Z80">
        <v>712670</v>
      </c>
      <c r="AC80">
        <v>1091640</v>
      </c>
      <c r="AD80">
        <v>1122818</v>
      </c>
      <c r="AE80">
        <v>1924235.5</v>
      </c>
      <c r="AF80">
        <v>10230</v>
      </c>
      <c r="AH80">
        <v>1449513.75</v>
      </c>
      <c r="AI80">
        <v>432282.36</v>
      </c>
      <c r="AO80" s="123">
        <f t="shared" si="11"/>
        <v>1380295.01</v>
      </c>
      <c r="AP80" s="129">
        <f t="shared" si="12"/>
        <v>94621.23</v>
      </c>
      <c r="AQ80" s="142">
        <f t="shared" si="13"/>
        <v>1285673.78</v>
      </c>
      <c r="AR80" s="143">
        <f t="shared" si="14"/>
        <v>5335060.1899999995</v>
      </c>
      <c r="AS80" s="143">
        <f t="shared" si="15"/>
        <v>3816261.61</v>
      </c>
      <c r="AT80" s="125">
        <f t="shared" si="10"/>
        <v>1518798.5799999996</v>
      </c>
    </row>
    <row r="81" spans="1:46" ht="14.4" thickBot="1" x14ac:dyDescent="0.3">
      <c r="A81" s="115" t="s">
        <v>15</v>
      </c>
      <c r="B81" s="115" t="s">
        <v>16</v>
      </c>
      <c r="C81" s="149">
        <v>1686</v>
      </c>
      <c r="D81" s="150" t="s">
        <v>650</v>
      </c>
      <c r="E81" t="s">
        <v>2209</v>
      </c>
      <c r="F81">
        <v>234560.22</v>
      </c>
      <c r="G81">
        <v>273347.34999999998</v>
      </c>
      <c r="H81">
        <v>14681.25</v>
      </c>
      <c r="K81">
        <v>1384609.01</v>
      </c>
      <c r="L81">
        <v>25867.41</v>
      </c>
      <c r="O81">
        <v>0</v>
      </c>
      <c r="P81">
        <v>33280</v>
      </c>
      <c r="R81">
        <v>4258</v>
      </c>
      <c r="V81">
        <v>-363719.49</v>
      </c>
      <c r="W81">
        <v>2241713.0099999998</v>
      </c>
      <c r="Y81">
        <v>892254.15</v>
      </c>
      <c r="Z81">
        <v>467238</v>
      </c>
      <c r="AA81">
        <v>669.76</v>
      </c>
      <c r="AC81">
        <v>90809.1</v>
      </c>
      <c r="AD81">
        <v>309400</v>
      </c>
      <c r="AE81">
        <v>605810.1</v>
      </c>
      <c r="AF81">
        <v>12340</v>
      </c>
      <c r="AH81">
        <v>861516.19</v>
      </c>
      <c r="AI81">
        <v>263171</v>
      </c>
      <c r="AO81" s="123">
        <f t="shared" si="11"/>
        <v>522588.81999999995</v>
      </c>
      <c r="AP81" s="129">
        <f t="shared" si="12"/>
        <v>37538</v>
      </c>
      <c r="AQ81" s="142">
        <f t="shared" si="13"/>
        <v>485050.81999999995</v>
      </c>
      <c r="AR81" s="143">
        <f t="shared" si="14"/>
        <v>1760371.01</v>
      </c>
      <c r="AS81" s="143">
        <f t="shared" si="15"/>
        <v>1742837.29</v>
      </c>
      <c r="AT81" s="125">
        <f t="shared" si="10"/>
        <v>17533.719999999972</v>
      </c>
    </row>
    <row r="82" spans="1:46" ht="14.4" thickBot="1" x14ac:dyDescent="0.3">
      <c r="A82" s="115" t="s">
        <v>15</v>
      </c>
      <c r="B82" s="115" t="s">
        <v>16</v>
      </c>
      <c r="C82" s="149">
        <v>2512</v>
      </c>
      <c r="D82" s="150" t="s">
        <v>651</v>
      </c>
      <c r="E82" t="s">
        <v>2210</v>
      </c>
      <c r="F82">
        <v>252491.93</v>
      </c>
      <c r="G82">
        <v>428431.59</v>
      </c>
      <c r="H82">
        <v>37479.870000000003</v>
      </c>
      <c r="K82">
        <v>78902</v>
      </c>
      <c r="L82">
        <v>118663.63</v>
      </c>
      <c r="O82">
        <v>0</v>
      </c>
      <c r="P82">
        <v>51667.54</v>
      </c>
      <c r="R82">
        <v>675.34</v>
      </c>
      <c r="V82">
        <v>-2586478.85</v>
      </c>
      <c r="W82">
        <v>3200752.69</v>
      </c>
      <c r="Y82">
        <v>1457370.68</v>
      </c>
      <c r="Z82">
        <v>419124</v>
      </c>
      <c r="AA82">
        <v>952.59</v>
      </c>
      <c r="AC82">
        <v>2091443.4</v>
      </c>
      <c r="AD82">
        <v>140300</v>
      </c>
      <c r="AE82">
        <v>2578134.4</v>
      </c>
      <c r="AG82">
        <v>25340</v>
      </c>
      <c r="AH82">
        <v>1144827.3700000001</v>
      </c>
      <c r="AI82">
        <v>111536.6</v>
      </c>
      <c r="AO82" s="123">
        <f t="shared" si="11"/>
        <v>718403.39</v>
      </c>
      <c r="AP82" s="129">
        <f t="shared" si="12"/>
        <v>52342.879999999997</v>
      </c>
      <c r="AQ82" s="142">
        <f t="shared" si="13"/>
        <v>666060.51</v>
      </c>
      <c r="AR82" s="143">
        <f t="shared" si="14"/>
        <v>4109190.67</v>
      </c>
      <c r="AS82" s="143">
        <f t="shared" si="15"/>
        <v>3859838.37</v>
      </c>
      <c r="AT82" s="125">
        <f t="shared" si="10"/>
        <v>249352.29999999981</v>
      </c>
    </row>
    <row r="83" spans="1:46" ht="14.4" thickBot="1" x14ac:dyDescent="0.3">
      <c r="A83" s="115" t="s">
        <v>255</v>
      </c>
      <c r="B83" s="115" t="s">
        <v>26</v>
      </c>
      <c r="C83" s="149">
        <v>3664</v>
      </c>
      <c r="D83" s="150" t="s">
        <v>652</v>
      </c>
      <c r="E83" t="s">
        <v>2211</v>
      </c>
      <c r="F83">
        <v>711419.89</v>
      </c>
      <c r="G83">
        <v>186161.34</v>
      </c>
      <c r="H83">
        <v>67014.09</v>
      </c>
      <c r="K83">
        <v>-535743.43999999994</v>
      </c>
      <c r="L83">
        <v>1305059.42</v>
      </c>
      <c r="O83">
        <v>2200</v>
      </c>
      <c r="P83">
        <v>59564.49</v>
      </c>
      <c r="R83">
        <v>991.12</v>
      </c>
      <c r="T83">
        <v>0</v>
      </c>
      <c r="V83">
        <v>1407304.42</v>
      </c>
      <c r="W83">
        <v>1037408.38</v>
      </c>
      <c r="Y83">
        <v>1217336.82</v>
      </c>
      <c r="AA83">
        <v>1945.82</v>
      </c>
      <c r="AC83">
        <v>1734959.3</v>
      </c>
      <c r="AD83">
        <v>46137</v>
      </c>
      <c r="AE83">
        <v>2157509.2999999998</v>
      </c>
      <c r="AF83">
        <v>26982</v>
      </c>
      <c r="AH83">
        <v>1176803.71</v>
      </c>
      <c r="AI83">
        <v>275143.18</v>
      </c>
      <c r="AM83">
        <v>137497.85999999999</v>
      </c>
      <c r="AO83" s="123">
        <f t="shared" si="11"/>
        <v>964595.32</v>
      </c>
      <c r="AP83" s="129">
        <f t="shared" si="12"/>
        <v>62755.61</v>
      </c>
      <c r="AQ83" s="142">
        <f t="shared" si="13"/>
        <v>901839.71</v>
      </c>
      <c r="AR83" s="143">
        <f t="shared" si="14"/>
        <v>3000378.9400000004</v>
      </c>
      <c r="AS83" s="143">
        <f t="shared" si="15"/>
        <v>3773936.05</v>
      </c>
      <c r="AT83" s="125">
        <f t="shared" si="10"/>
        <v>-773557.1099999994</v>
      </c>
    </row>
    <row r="84" spans="1:46" ht="14.4" thickBot="1" x14ac:dyDescent="0.3">
      <c r="A84" s="115" t="s">
        <v>255</v>
      </c>
      <c r="B84" s="115" t="s">
        <v>26</v>
      </c>
      <c r="C84" s="149">
        <v>7927</v>
      </c>
      <c r="D84" s="150" t="s">
        <v>653</v>
      </c>
      <c r="E84" t="s">
        <v>2212</v>
      </c>
      <c r="F84">
        <v>1943449.37</v>
      </c>
      <c r="G84">
        <v>84259.81</v>
      </c>
      <c r="H84">
        <v>147243.16</v>
      </c>
      <c r="K84">
        <v>1112619.3400000001</v>
      </c>
      <c r="L84">
        <v>915565.62</v>
      </c>
      <c r="O84">
        <v>93772.22</v>
      </c>
      <c r="P84">
        <v>114273.93</v>
      </c>
      <c r="R84">
        <v>108104.04</v>
      </c>
      <c r="V84">
        <v>1518473.25</v>
      </c>
      <c r="W84">
        <v>3848145.72</v>
      </c>
      <c r="Y84">
        <v>3217180.44</v>
      </c>
      <c r="Z84">
        <v>1109920</v>
      </c>
      <c r="AA84">
        <v>7171.36</v>
      </c>
      <c r="AC84">
        <v>2435738</v>
      </c>
      <c r="AD84">
        <v>56422.77</v>
      </c>
      <c r="AE84">
        <v>3486766.25</v>
      </c>
      <c r="AF84">
        <v>39703.9</v>
      </c>
      <c r="AH84">
        <v>3983297.24</v>
      </c>
      <c r="AI84">
        <v>595907.42000000004</v>
      </c>
      <c r="AM84">
        <v>200389.62</v>
      </c>
      <c r="AO84" s="123">
        <f t="shared" si="11"/>
        <v>2174952.3400000003</v>
      </c>
      <c r="AP84" s="129">
        <f t="shared" si="12"/>
        <v>316150.19</v>
      </c>
      <c r="AQ84" s="142">
        <f t="shared" si="13"/>
        <v>1858802.1500000004</v>
      </c>
      <c r="AR84" s="143">
        <f t="shared" si="14"/>
        <v>6826432.5699999994</v>
      </c>
      <c r="AS84" s="143">
        <f t="shared" si="15"/>
        <v>8306064.4300000006</v>
      </c>
      <c r="AT84" s="125">
        <f t="shared" si="10"/>
        <v>-1479631.8600000013</v>
      </c>
    </row>
    <row r="85" spans="1:46" ht="14.4" thickBot="1" x14ac:dyDescent="0.3">
      <c r="A85" s="115" t="s">
        <v>255</v>
      </c>
      <c r="B85" s="115" t="s">
        <v>26</v>
      </c>
      <c r="C85" s="149">
        <v>7609</v>
      </c>
      <c r="D85" s="150" t="s">
        <v>654</v>
      </c>
      <c r="E85" t="s">
        <v>2213</v>
      </c>
      <c r="F85">
        <v>4913181.6399999997</v>
      </c>
      <c r="G85">
        <v>169188.48000000001</v>
      </c>
      <c r="H85">
        <v>146128.32000000001</v>
      </c>
      <c r="K85">
        <v>823531.08</v>
      </c>
      <c r="L85">
        <v>967261.15</v>
      </c>
      <c r="O85">
        <v>3550</v>
      </c>
      <c r="P85">
        <v>59980.95</v>
      </c>
      <c r="R85">
        <v>1017528.7</v>
      </c>
      <c r="T85">
        <v>44220</v>
      </c>
      <c r="V85">
        <v>3934861.65</v>
      </c>
      <c r="W85">
        <v>2477300.52</v>
      </c>
      <c r="Y85">
        <v>2632649.2599999998</v>
      </c>
      <c r="Z85">
        <v>12000</v>
      </c>
      <c r="AA85">
        <v>12596.84</v>
      </c>
      <c r="AC85">
        <v>1860138.7</v>
      </c>
      <c r="AD85">
        <v>71000</v>
      </c>
      <c r="AE85">
        <v>2507533.7000000002</v>
      </c>
      <c r="AF85">
        <v>53377.24</v>
      </c>
      <c r="AH85">
        <v>2093108.25</v>
      </c>
      <c r="AI85">
        <v>277364.59000000003</v>
      </c>
      <c r="AL85">
        <v>30000</v>
      </c>
      <c r="AM85">
        <v>145152.17000000001</v>
      </c>
      <c r="AO85" s="123">
        <f t="shared" si="11"/>
        <v>5228498.4400000004</v>
      </c>
      <c r="AP85" s="129">
        <f t="shared" si="12"/>
        <v>1081059.6499999999</v>
      </c>
      <c r="AQ85" s="142">
        <f t="shared" si="13"/>
        <v>4147438.7900000005</v>
      </c>
      <c r="AR85" s="143">
        <f t="shared" si="14"/>
        <v>4588384.8</v>
      </c>
      <c r="AS85" s="143">
        <f t="shared" si="15"/>
        <v>5106535.95</v>
      </c>
      <c r="AT85" s="125">
        <f t="shared" si="10"/>
        <v>-518151.15000000037</v>
      </c>
    </row>
    <row r="86" spans="1:46" ht="14.4" thickBot="1" x14ac:dyDescent="0.3">
      <c r="A86" s="115" t="s">
        <v>255</v>
      </c>
      <c r="B86" s="115" t="s">
        <v>26</v>
      </c>
      <c r="C86" s="149">
        <v>6471</v>
      </c>
      <c r="D86" s="150" t="s">
        <v>655</v>
      </c>
      <c r="E86" t="s">
        <v>2214</v>
      </c>
      <c r="F86">
        <v>1071380.99</v>
      </c>
      <c r="G86">
        <v>90208.51</v>
      </c>
      <c r="H86">
        <v>258858.12</v>
      </c>
      <c r="K86">
        <v>591732</v>
      </c>
      <c r="L86">
        <v>565946.38</v>
      </c>
      <c r="O86">
        <v>2300</v>
      </c>
      <c r="P86">
        <v>77638.09</v>
      </c>
      <c r="R86">
        <v>7712.67</v>
      </c>
      <c r="T86">
        <v>1161392.8</v>
      </c>
      <c r="U86">
        <v>736.99</v>
      </c>
      <c r="V86">
        <v>373010.27</v>
      </c>
      <c r="W86">
        <v>1537645.9</v>
      </c>
      <c r="Y86">
        <v>2368999.56</v>
      </c>
      <c r="Z86">
        <v>175500</v>
      </c>
      <c r="AA86">
        <v>1846.87</v>
      </c>
      <c r="AC86">
        <v>2244440.4</v>
      </c>
      <c r="AD86">
        <v>77000</v>
      </c>
      <c r="AE86">
        <v>3047453.4</v>
      </c>
      <c r="AG86">
        <v>26454</v>
      </c>
      <c r="AH86">
        <v>1953606.19</v>
      </c>
      <c r="AI86">
        <v>309157.07</v>
      </c>
      <c r="AJ86">
        <v>10000</v>
      </c>
      <c r="AM86">
        <v>103426.89</v>
      </c>
      <c r="AO86" s="123">
        <f t="shared" si="11"/>
        <v>1420447.62</v>
      </c>
      <c r="AP86" s="129">
        <f t="shared" si="12"/>
        <v>87650.76</v>
      </c>
      <c r="AQ86" s="142">
        <f t="shared" si="13"/>
        <v>1332796.8600000001</v>
      </c>
      <c r="AR86" s="143">
        <f t="shared" si="14"/>
        <v>4867786.83</v>
      </c>
      <c r="AS86" s="143">
        <f t="shared" si="15"/>
        <v>5450097.5499999998</v>
      </c>
      <c r="AT86" s="125">
        <f t="shared" si="10"/>
        <v>-582310.71999999974</v>
      </c>
    </row>
    <row r="87" spans="1:46" ht="14.4" thickBot="1" x14ac:dyDescent="0.3">
      <c r="A87" s="115" t="s">
        <v>255</v>
      </c>
      <c r="B87" s="115" t="s">
        <v>26</v>
      </c>
      <c r="C87" s="149">
        <v>4146</v>
      </c>
      <c r="D87" s="150" t="s">
        <v>656</v>
      </c>
      <c r="E87" t="s">
        <v>2215</v>
      </c>
      <c r="F87">
        <v>881162.13</v>
      </c>
      <c r="G87">
        <v>303402.8</v>
      </c>
      <c r="H87">
        <v>52803.63</v>
      </c>
      <c r="K87">
        <v>1936624.73</v>
      </c>
      <c r="L87">
        <v>685903.2</v>
      </c>
      <c r="O87">
        <v>0</v>
      </c>
      <c r="P87">
        <v>103480</v>
      </c>
      <c r="R87">
        <v>846110.04</v>
      </c>
      <c r="T87">
        <v>2814.5</v>
      </c>
      <c r="V87">
        <v>2394386.0699999998</v>
      </c>
      <c r="W87">
        <v>1677376.63</v>
      </c>
      <c r="Y87">
        <v>1799658.55</v>
      </c>
      <c r="Z87">
        <v>85800</v>
      </c>
      <c r="AA87">
        <v>1523.58</v>
      </c>
      <c r="AC87">
        <v>1999244.7</v>
      </c>
      <c r="AD87">
        <v>75400</v>
      </c>
      <c r="AE87">
        <v>2921542.7</v>
      </c>
      <c r="AG87">
        <v>16357</v>
      </c>
      <c r="AH87">
        <v>1755650.94</v>
      </c>
      <c r="AI87">
        <v>372177.07</v>
      </c>
      <c r="AL87">
        <v>3880</v>
      </c>
      <c r="AM87">
        <v>56289.87</v>
      </c>
      <c r="AO87" s="123">
        <f t="shared" si="11"/>
        <v>1237368.5599999998</v>
      </c>
      <c r="AP87" s="129">
        <f t="shared" si="12"/>
        <v>949590.04</v>
      </c>
      <c r="AQ87" s="142">
        <f t="shared" si="13"/>
        <v>287778.51999999979</v>
      </c>
      <c r="AR87" s="143">
        <f t="shared" si="14"/>
        <v>3961626.83</v>
      </c>
      <c r="AS87" s="143">
        <f t="shared" si="15"/>
        <v>5125897.580000001</v>
      </c>
      <c r="AT87" s="125">
        <f t="shared" si="10"/>
        <v>-1164270.7500000009</v>
      </c>
    </row>
    <row r="88" spans="1:46" ht="14.4" thickBot="1" x14ac:dyDescent="0.3">
      <c r="A88" s="115" t="s">
        <v>255</v>
      </c>
      <c r="B88" s="115" t="s">
        <v>26</v>
      </c>
      <c r="C88" s="149">
        <v>8209</v>
      </c>
      <c r="D88" s="150" t="s">
        <v>657</v>
      </c>
      <c r="E88" t="s">
        <v>2216</v>
      </c>
      <c r="F88">
        <v>2089227.55</v>
      </c>
      <c r="G88">
        <v>363908.93</v>
      </c>
      <c r="H88">
        <v>217372.83</v>
      </c>
      <c r="K88">
        <v>428412.95</v>
      </c>
      <c r="L88">
        <v>1185020.8799999999</v>
      </c>
      <c r="O88">
        <v>0</v>
      </c>
      <c r="P88">
        <v>126524</v>
      </c>
      <c r="R88">
        <v>145873.39000000001</v>
      </c>
      <c r="V88">
        <v>3215269.81</v>
      </c>
      <c r="W88">
        <v>1937621.24</v>
      </c>
      <c r="Y88">
        <v>2879885.76</v>
      </c>
      <c r="Z88">
        <v>448860</v>
      </c>
      <c r="AA88">
        <v>5058.8500000000004</v>
      </c>
      <c r="AC88">
        <v>2338324</v>
      </c>
      <c r="AD88">
        <v>103900</v>
      </c>
      <c r="AE88">
        <v>3293602</v>
      </c>
      <c r="AF88">
        <v>29714</v>
      </c>
      <c r="AH88">
        <v>2851240.52</v>
      </c>
      <c r="AI88">
        <v>451180.61</v>
      </c>
      <c r="AL88">
        <v>300</v>
      </c>
      <c r="AM88">
        <v>291336.78000000003</v>
      </c>
      <c r="AO88" s="123">
        <f t="shared" si="11"/>
        <v>2670509.31</v>
      </c>
      <c r="AP88" s="129">
        <f t="shared" si="12"/>
        <v>272397.39</v>
      </c>
      <c r="AQ88" s="142">
        <f t="shared" si="13"/>
        <v>2398111.92</v>
      </c>
      <c r="AR88" s="143">
        <f t="shared" si="14"/>
        <v>5776028.6099999994</v>
      </c>
      <c r="AS88" s="143">
        <f t="shared" si="15"/>
        <v>6917373.9100000001</v>
      </c>
      <c r="AT88" s="125">
        <f t="shared" si="10"/>
        <v>-1141345.3000000007</v>
      </c>
    </row>
    <row r="89" spans="1:46" ht="14.4" thickBot="1" x14ac:dyDescent="0.3">
      <c r="A89" s="115" t="s">
        <v>255</v>
      </c>
      <c r="B89" s="115" t="s">
        <v>26</v>
      </c>
      <c r="C89" s="149">
        <v>4164</v>
      </c>
      <c r="D89" s="150" t="s">
        <v>658</v>
      </c>
      <c r="E89" t="s">
        <v>2217</v>
      </c>
      <c r="F89">
        <v>1145658.52</v>
      </c>
      <c r="G89">
        <v>35775.22</v>
      </c>
      <c r="H89">
        <v>207734.37</v>
      </c>
      <c r="K89">
        <v>386449.6</v>
      </c>
      <c r="L89">
        <v>691148.62</v>
      </c>
      <c r="O89">
        <v>4720</v>
      </c>
      <c r="P89">
        <v>149130</v>
      </c>
      <c r="Q89">
        <v>113679.16</v>
      </c>
      <c r="R89">
        <v>1000031.32</v>
      </c>
      <c r="T89">
        <v>132392.32999999999</v>
      </c>
      <c r="U89">
        <v>-267452.31</v>
      </c>
      <c r="V89">
        <v>-2375817.0299999998</v>
      </c>
      <c r="W89">
        <v>4355323.6100000003</v>
      </c>
      <c r="Y89">
        <v>1920075.46</v>
      </c>
      <c r="Z89">
        <v>122002.02</v>
      </c>
      <c r="AA89">
        <v>4020.59</v>
      </c>
      <c r="AC89">
        <v>1408704</v>
      </c>
      <c r="AD89">
        <v>16500</v>
      </c>
      <c r="AE89">
        <v>2030733</v>
      </c>
      <c r="AF89">
        <v>73533</v>
      </c>
      <c r="AH89">
        <v>1613818.94</v>
      </c>
      <c r="AI89">
        <v>294034.96000000002</v>
      </c>
      <c r="AM89">
        <v>104422.92</v>
      </c>
      <c r="AO89" s="123">
        <f t="shared" si="11"/>
        <v>1389168.1099999999</v>
      </c>
      <c r="AP89" s="129">
        <f t="shared" si="12"/>
        <v>1267560.48</v>
      </c>
      <c r="AQ89" s="142">
        <f t="shared" si="13"/>
        <v>121607.62999999989</v>
      </c>
      <c r="AR89" s="143">
        <f t="shared" si="14"/>
        <v>3471302.0700000003</v>
      </c>
      <c r="AS89" s="143">
        <f t="shared" si="15"/>
        <v>4116542.82</v>
      </c>
      <c r="AT89" s="125">
        <f t="shared" si="10"/>
        <v>-645240.74999999953</v>
      </c>
    </row>
    <row r="90" spans="1:46" ht="14.4" thickBot="1" x14ac:dyDescent="0.3">
      <c r="A90" s="115" t="s">
        <v>255</v>
      </c>
      <c r="B90" s="115" t="s">
        <v>26</v>
      </c>
      <c r="C90" s="149">
        <v>5920</v>
      </c>
      <c r="D90" s="150" t="s">
        <v>659</v>
      </c>
      <c r="E90" t="s">
        <v>2218</v>
      </c>
      <c r="F90">
        <v>1946171.11</v>
      </c>
      <c r="G90">
        <v>116898.27</v>
      </c>
      <c r="H90">
        <v>116695.18</v>
      </c>
      <c r="K90">
        <v>540444.96</v>
      </c>
      <c r="L90">
        <v>1222088.3799999999</v>
      </c>
      <c r="O90">
        <v>105120</v>
      </c>
      <c r="P90">
        <v>102897.09</v>
      </c>
      <c r="R90">
        <v>287779.21000000002</v>
      </c>
      <c r="V90">
        <v>1678719.19</v>
      </c>
      <c r="W90">
        <v>2312272.9300000002</v>
      </c>
      <c r="Y90">
        <v>2718462.98</v>
      </c>
      <c r="Z90">
        <v>115500</v>
      </c>
      <c r="AC90">
        <v>3248857.99</v>
      </c>
      <c r="AD90">
        <v>69500</v>
      </c>
      <c r="AE90">
        <v>4065800.33</v>
      </c>
      <c r="AF90">
        <v>13877</v>
      </c>
      <c r="AH90">
        <v>2211044.2000000002</v>
      </c>
      <c r="AI90">
        <v>204271.96</v>
      </c>
      <c r="AJ90">
        <v>10000</v>
      </c>
      <c r="AM90">
        <v>191818</v>
      </c>
      <c r="AO90" s="123">
        <f t="shared" si="11"/>
        <v>2179764.56</v>
      </c>
      <c r="AP90" s="129">
        <f t="shared" si="12"/>
        <v>495796.30000000005</v>
      </c>
      <c r="AQ90" s="142">
        <f t="shared" si="13"/>
        <v>1683968.26</v>
      </c>
      <c r="AR90" s="143">
        <f t="shared" si="14"/>
        <v>6152320.9700000007</v>
      </c>
      <c r="AS90" s="143">
        <f t="shared" si="15"/>
        <v>6696811.4900000002</v>
      </c>
      <c r="AT90" s="125">
        <f t="shared" si="10"/>
        <v>-544490.51999999955</v>
      </c>
    </row>
    <row r="91" spans="1:46" ht="14.4" thickBot="1" x14ac:dyDescent="0.3">
      <c r="A91" s="115" t="s">
        <v>255</v>
      </c>
      <c r="B91" s="115" t="s">
        <v>26</v>
      </c>
      <c r="C91" s="149">
        <v>4614</v>
      </c>
      <c r="D91" s="150" t="s">
        <v>660</v>
      </c>
      <c r="E91" t="s">
        <v>2219</v>
      </c>
      <c r="F91">
        <v>1690225.59</v>
      </c>
      <c r="G91">
        <v>104449.61</v>
      </c>
      <c r="H91">
        <v>80662.3</v>
      </c>
      <c r="K91">
        <v>611825.31000000006</v>
      </c>
      <c r="L91">
        <v>561450.29</v>
      </c>
      <c r="O91">
        <v>3000</v>
      </c>
      <c r="P91">
        <v>64445.35</v>
      </c>
      <c r="R91">
        <v>67548.5</v>
      </c>
      <c r="V91">
        <v>2335052.71</v>
      </c>
      <c r="W91">
        <v>1586779.38</v>
      </c>
      <c r="Y91">
        <v>1411369.58</v>
      </c>
      <c r="Z91">
        <v>236518</v>
      </c>
      <c r="AA91">
        <v>5009.67</v>
      </c>
      <c r="AC91">
        <v>1975174</v>
      </c>
      <c r="AD91">
        <v>65620</v>
      </c>
      <c r="AE91">
        <v>2529829</v>
      </c>
      <c r="AF91">
        <v>11152</v>
      </c>
      <c r="AH91">
        <v>1694162.34</v>
      </c>
      <c r="AI91">
        <v>341692.51</v>
      </c>
      <c r="AM91">
        <v>125068.24</v>
      </c>
      <c r="AO91" s="123">
        <f t="shared" si="11"/>
        <v>1875337.5000000002</v>
      </c>
      <c r="AP91" s="129">
        <f t="shared" si="12"/>
        <v>134993.85</v>
      </c>
      <c r="AQ91" s="142">
        <f t="shared" si="13"/>
        <v>1740343.6500000001</v>
      </c>
      <c r="AR91" s="143">
        <f t="shared" si="14"/>
        <v>3693691.25</v>
      </c>
      <c r="AS91" s="143">
        <f t="shared" si="15"/>
        <v>4701904.09</v>
      </c>
      <c r="AT91" s="125">
        <f t="shared" si="10"/>
        <v>-1008212.8399999999</v>
      </c>
    </row>
    <row r="92" spans="1:46" ht="14.4" thickBot="1" x14ac:dyDescent="0.3">
      <c r="A92" s="115" t="s">
        <v>255</v>
      </c>
      <c r="B92" s="115" t="s">
        <v>26</v>
      </c>
      <c r="C92" s="149">
        <v>6523</v>
      </c>
      <c r="D92" s="150" t="s">
        <v>661</v>
      </c>
      <c r="E92" t="s">
        <v>2220</v>
      </c>
      <c r="F92">
        <v>2793016.63</v>
      </c>
      <c r="G92">
        <v>201015.5</v>
      </c>
      <c r="H92">
        <v>213997.74</v>
      </c>
      <c r="K92">
        <v>1011845.17</v>
      </c>
      <c r="L92">
        <v>811095.03</v>
      </c>
      <c r="O92">
        <v>1380</v>
      </c>
      <c r="P92">
        <v>54217.23</v>
      </c>
      <c r="R92">
        <v>443.81</v>
      </c>
      <c r="V92">
        <v>1119362.8400000001</v>
      </c>
      <c r="W92">
        <v>4249528.84</v>
      </c>
      <c r="Y92">
        <v>2099610.9900000002</v>
      </c>
      <c r="Z92">
        <v>274.27</v>
      </c>
      <c r="AA92">
        <v>5588.66</v>
      </c>
      <c r="AC92">
        <v>1956272.5</v>
      </c>
      <c r="AD92">
        <v>32000</v>
      </c>
      <c r="AE92">
        <v>2432605.5</v>
      </c>
      <c r="AF92">
        <v>8892</v>
      </c>
      <c r="AH92">
        <v>1592954.73</v>
      </c>
      <c r="AI92">
        <v>377586.25</v>
      </c>
      <c r="AM92">
        <v>75670.59</v>
      </c>
      <c r="AO92" s="123">
        <f t="shared" si="11"/>
        <v>3208029.87</v>
      </c>
      <c r="AP92" s="129">
        <f t="shared" si="12"/>
        <v>56041.04</v>
      </c>
      <c r="AQ92" s="142">
        <f t="shared" si="13"/>
        <v>3151988.83</v>
      </c>
      <c r="AR92" s="143">
        <f t="shared" si="14"/>
        <v>4093746.4200000004</v>
      </c>
      <c r="AS92" s="143">
        <f t="shared" si="15"/>
        <v>4487709.07</v>
      </c>
      <c r="AT92" s="125">
        <f t="shared" si="10"/>
        <v>-393962.64999999991</v>
      </c>
    </row>
    <row r="93" spans="1:46" ht="14.4" thickBot="1" x14ac:dyDescent="0.3">
      <c r="A93" s="115" t="s">
        <v>255</v>
      </c>
      <c r="B93" s="115" t="s">
        <v>26</v>
      </c>
      <c r="C93" s="149">
        <v>4131</v>
      </c>
      <c r="D93" s="150" t="s">
        <v>662</v>
      </c>
      <c r="E93" t="s">
        <v>2221</v>
      </c>
      <c r="F93">
        <v>1874147.58</v>
      </c>
      <c r="G93">
        <v>130863.24</v>
      </c>
      <c r="H93">
        <v>107079.09</v>
      </c>
      <c r="K93">
        <v>277487.24</v>
      </c>
      <c r="L93">
        <v>973435.38</v>
      </c>
      <c r="O93">
        <v>2500</v>
      </c>
      <c r="P93">
        <v>93881.93</v>
      </c>
      <c r="R93">
        <v>36920.800000000003</v>
      </c>
      <c r="V93">
        <v>1482713.01</v>
      </c>
      <c r="W93">
        <v>1939533.85</v>
      </c>
      <c r="Y93">
        <v>1911134.64</v>
      </c>
      <c r="Z93">
        <v>266338</v>
      </c>
      <c r="AA93">
        <v>4497.45</v>
      </c>
      <c r="AC93">
        <v>1569128.7</v>
      </c>
      <c r="AD93">
        <v>72250</v>
      </c>
      <c r="AE93">
        <v>2295183.7000000002</v>
      </c>
      <c r="AF93">
        <v>29117</v>
      </c>
      <c r="AH93">
        <v>1152786.67</v>
      </c>
      <c r="AI93">
        <v>399123.98</v>
      </c>
      <c r="AL93">
        <v>160</v>
      </c>
      <c r="AM93">
        <v>139514.5</v>
      </c>
      <c r="AO93" s="123">
        <f t="shared" si="11"/>
        <v>2112089.91</v>
      </c>
      <c r="AP93" s="129">
        <f t="shared" si="12"/>
        <v>133302.72999999998</v>
      </c>
      <c r="AQ93" s="142">
        <f t="shared" si="13"/>
        <v>1978787.1800000002</v>
      </c>
      <c r="AR93" s="143">
        <f t="shared" si="14"/>
        <v>3823348.79</v>
      </c>
      <c r="AS93" s="143">
        <f t="shared" si="15"/>
        <v>4015885.85</v>
      </c>
      <c r="AT93" s="125">
        <f t="shared" si="10"/>
        <v>-192537.06000000006</v>
      </c>
    </row>
    <row r="94" spans="1:46" ht="14.4" thickBot="1" x14ac:dyDescent="0.3">
      <c r="A94" s="115" t="s">
        <v>255</v>
      </c>
      <c r="B94" s="115" t="s">
        <v>26</v>
      </c>
      <c r="C94" s="149">
        <v>5378</v>
      </c>
      <c r="D94" s="150" t="s">
        <v>663</v>
      </c>
      <c r="E94" t="s">
        <v>2222</v>
      </c>
      <c r="F94">
        <v>860934.88</v>
      </c>
      <c r="G94">
        <v>223133.7</v>
      </c>
      <c r="H94">
        <v>90175.67</v>
      </c>
      <c r="K94">
        <v>1217596.3500000001</v>
      </c>
      <c r="L94">
        <v>895090.6</v>
      </c>
      <c r="O94">
        <v>5920</v>
      </c>
      <c r="P94">
        <v>64822.2</v>
      </c>
      <c r="R94">
        <v>110306.55</v>
      </c>
      <c r="V94">
        <v>680102.67</v>
      </c>
      <c r="W94">
        <v>2506558.63</v>
      </c>
      <c r="Y94">
        <v>2440840.79</v>
      </c>
      <c r="Z94">
        <v>32390</v>
      </c>
      <c r="AA94">
        <v>1165.73</v>
      </c>
      <c r="AC94">
        <v>1445539</v>
      </c>
      <c r="AD94">
        <v>86900</v>
      </c>
      <c r="AE94">
        <v>2273126</v>
      </c>
      <c r="AG94">
        <v>7412</v>
      </c>
      <c r="AH94">
        <v>1359315.5</v>
      </c>
      <c r="AI94">
        <v>372472.69</v>
      </c>
      <c r="AM94">
        <v>75288.179999999993</v>
      </c>
      <c r="AO94" s="123">
        <f t="shared" si="11"/>
        <v>1174244.25</v>
      </c>
      <c r="AP94" s="129">
        <f t="shared" si="12"/>
        <v>181048.75</v>
      </c>
      <c r="AQ94" s="142">
        <f t="shared" si="13"/>
        <v>993195.5</v>
      </c>
      <c r="AR94" s="143">
        <f t="shared" si="14"/>
        <v>4006835.52</v>
      </c>
      <c r="AS94" s="143">
        <f t="shared" si="15"/>
        <v>4087614.37</v>
      </c>
      <c r="AT94" s="125">
        <f t="shared" si="10"/>
        <v>-80778.850000000093</v>
      </c>
    </row>
    <row r="95" spans="1:46" ht="14.4" thickBot="1" x14ac:dyDescent="0.3">
      <c r="A95" s="115" t="s">
        <v>255</v>
      </c>
      <c r="B95" s="115" t="s">
        <v>26</v>
      </c>
      <c r="C95" s="149">
        <v>4212</v>
      </c>
      <c r="D95" s="150" t="s">
        <v>664</v>
      </c>
      <c r="E95" t="s">
        <v>2223</v>
      </c>
      <c r="F95">
        <v>1243487.05</v>
      </c>
      <c r="G95">
        <v>361481.98</v>
      </c>
      <c r="H95">
        <v>150695.38</v>
      </c>
      <c r="K95">
        <v>2059678.82</v>
      </c>
      <c r="L95">
        <v>823557.59</v>
      </c>
      <c r="O95">
        <v>17120</v>
      </c>
      <c r="P95">
        <v>84398.95</v>
      </c>
      <c r="R95">
        <v>37754.199999999997</v>
      </c>
      <c r="V95">
        <v>3834626.03</v>
      </c>
      <c r="W95">
        <v>1606333.65</v>
      </c>
      <c r="Y95">
        <v>2417050.69</v>
      </c>
      <c r="Z95">
        <v>180710</v>
      </c>
      <c r="AA95">
        <v>4509.21</v>
      </c>
      <c r="AC95">
        <v>2570053.5</v>
      </c>
      <c r="AD95">
        <v>95759.5</v>
      </c>
      <c r="AE95">
        <v>3477810</v>
      </c>
      <c r="AF95">
        <v>18423</v>
      </c>
      <c r="AH95">
        <v>2130676.9</v>
      </c>
      <c r="AI95">
        <v>432986.12</v>
      </c>
      <c r="AM95">
        <v>149518.89000000001</v>
      </c>
      <c r="AO95" s="123">
        <f t="shared" si="11"/>
        <v>1755664.4100000001</v>
      </c>
      <c r="AP95" s="129">
        <f t="shared" si="12"/>
        <v>139273.15</v>
      </c>
      <c r="AQ95" s="142">
        <f t="shared" si="13"/>
        <v>1616391.2600000002</v>
      </c>
      <c r="AR95" s="143">
        <f t="shared" si="14"/>
        <v>5268082.9000000004</v>
      </c>
      <c r="AS95" s="143">
        <f t="shared" si="15"/>
        <v>6209414.9100000001</v>
      </c>
      <c r="AT95" s="125">
        <f t="shared" si="10"/>
        <v>-941332.00999999978</v>
      </c>
    </row>
    <row r="96" spans="1:46" ht="14.4" thickBot="1" x14ac:dyDescent="0.3">
      <c r="A96" s="115" t="s">
        <v>255</v>
      </c>
      <c r="B96" s="115" t="s">
        <v>26</v>
      </c>
      <c r="C96" s="149">
        <v>3326</v>
      </c>
      <c r="D96" s="150" t="s">
        <v>665</v>
      </c>
      <c r="E96" t="s">
        <v>2224</v>
      </c>
      <c r="F96">
        <v>1517783.12</v>
      </c>
      <c r="G96">
        <v>135782.9</v>
      </c>
      <c r="H96">
        <v>74769.06</v>
      </c>
      <c r="K96">
        <v>742535.38</v>
      </c>
      <c r="L96">
        <v>691493.04</v>
      </c>
      <c r="O96">
        <v>2200</v>
      </c>
      <c r="P96">
        <v>109623.72</v>
      </c>
      <c r="R96">
        <v>59227.15</v>
      </c>
      <c r="V96">
        <v>1022213.67</v>
      </c>
      <c r="W96">
        <v>2538238.23</v>
      </c>
      <c r="Y96">
        <v>2332001.59</v>
      </c>
      <c r="Z96">
        <v>241840</v>
      </c>
      <c r="AA96">
        <v>3965.78</v>
      </c>
      <c r="AC96">
        <v>1236789.8999999999</v>
      </c>
      <c r="AD96">
        <v>78207.5</v>
      </c>
      <c r="AE96">
        <v>2178713.9</v>
      </c>
      <c r="AF96">
        <v>16062</v>
      </c>
      <c r="AH96">
        <v>1847322.71</v>
      </c>
      <c r="AI96">
        <v>333731.77</v>
      </c>
      <c r="AM96">
        <v>86113.66</v>
      </c>
      <c r="AO96" s="123">
        <f t="shared" si="11"/>
        <v>1728335.08</v>
      </c>
      <c r="AP96" s="129">
        <f t="shared" si="12"/>
        <v>171050.87</v>
      </c>
      <c r="AQ96" s="142">
        <f t="shared" si="13"/>
        <v>1557284.21</v>
      </c>
      <c r="AR96" s="143">
        <f t="shared" si="14"/>
        <v>3892804.7699999996</v>
      </c>
      <c r="AS96" s="143">
        <f t="shared" si="15"/>
        <v>4461944.04</v>
      </c>
      <c r="AT96" s="125">
        <f t="shared" si="10"/>
        <v>-569139.27000000048</v>
      </c>
    </row>
    <row r="97" spans="1:46" ht="14.4" thickBot="1" x14ac:dyDescent="0.3">
      <c r="A97" s="115" t="s">
        <v>258</v>
      </c>
      <c r="B97" s="115" t="s">
        <v>27</v>
      </c>
      <c r="C97" s="149">
        <v>2523</v>
      </c>
      <c r="D97" s="150" t="s">
        <v>666</v>
      </c>
      <c r="E97" t="s">
        <v>2225</v>
      </c>
      <c r="F97">
        <v>890208.11</v>
      </c>
      <c r="G97">
        <v>49187.96</v>
      </c>
      <c r="H97">
        <v>137620.65</v>
      </c>
      <c r="K97">
        <v>1016567</v>
      </c>
      <c r="L97">
        <v>251351.3</v>
      </c>
      <c r="O97">
        <v>0</v>
      </c>
      <c r="P97">
        <v>31110</v>
      </c>
      <c r="R97">
        <v>0</v>
      </c>
      <c r="T97">
        <v>82262</v>
      </c>
      <c r="V97">
        <v>359443.23</v>
      </c>
      <c r="W97">
        <v>1774553.91</v>
      </c>
      <c r="Y97">
        <v>1501121.97</v>
      </c>
      <c r="Z97">
        <v>116600</v>
      </c>
      <c r="AA97">
        <v>2301.42</v>
      </c>
      <c r="AC97">
        <v>1052898</v>
      </c>
      <c r="AD97">
        <v>168500</v>
      </c>
      <c r="AE97">
        <v>1552052</v>
      </c>
      <c r="AF97">
        <v>2500</v>
      </c>
      <c r="AG97">
        <v>4272</v>
      </c>
      <c r="AH97">
        <v>980469.39</v>
      </c>
      <c r="AI97">
        <v>171438.04</v>
      </c>
      <c r="AM97">
        <v>33124.080000000002</v>
      </c>
      <c r="AO97" s="123">
        <f t="shared" si="11"/>
        <v>1077016.72</v>
      </c>
      <c r="AP97" s="129">
        <f t="shared" si="12"/>
        <v>31110</v>
      </c>
      <c r="AQ97" s="142">
        <f t="shared" si="13"/>
        <v>1045906.72</v>
      </c>
      <c r="AR97" s="143">
        <f t="shared" si="14"/>
        <v>2841421.3899999997</v>
      </c>
      <c r="AS97" s="143">
        <f t="shared" si="15"/>
        <v>2743855.5100000002</v>
      </c>
      <c r="AT97" s="125">
        <f t="shared" si="10"/>
        <v>97565.879999999423</v>
      </c>
    </row>
    <row r="98" spans="1:46" ht="14.4" thickBot="1" x14ac:dyDescent="0.3">
      <c r="A98" s="115" t="s">
        <v>258</v>
      </c>
      <c r="B98" s="115" t="s">
        <v>27</v>
      </c>
      <c r="C98" s="149">
        <v>5391</v>
      </c>
      <c r="D98" s="150" t="s">
        <v>667</v>
      </c>
      <c r="E98" t="s">
        <v>2226</v>
      </c>
      <c r="F98">
        <v>1366761.02</v>
      </c>
      <c r="G98">
        <v>100225.3</v>
      </c>
      <c r="H98">
        <v>138648.25</v>
      </c>
      <c r="K98">
        <v>676957.29</v>
      </c>
      <c r="L98">
        <v>418164.53</v>
      </c>
      <c r="O98">
        <v>0</v>
      </c>
      <c r="P98">
        <v>65375</v>
      </c>
      <c r="R98">
        <v>0</v>
      </c>
      <c r="V98">
        <v>3497709.47</v>
      </c>
      <c r="W98">
        <v>1563007.5</v>
      </c>
      <c r="Y98">
        <v>2084413.09</v>
      </c>
      <c r="Z98">
        <v>427022</v>
      </c>
      <c r="AA98">
        <v>5172.79</v>
      </c>
      <c r="AC98">
        <v>2158134</v>
      </c>
      <c r="AD98">
        <v>232300</v>
      </c>
      <c r="AE98">
        <v>2850509.57</v>
      </c>
      <c r="AF98">
        <v>24957.82</v>
      </c>
      <c r="AH98">
        <v>2174317.5499999998</v>
      </c>
      <c r="AI98">
        <v>2183907.0299999998</v>
      </c>
      <c r="AM98">
        <v>98685.49</v>
      </c>
      <c r="AO98" s="123">
        <f t="shared" si="11"/>
        <v>1605634.57</v>
      </c>
      <c r="AP98" s="129">
        <f t="shared" si="12"/>
        <v>65375</v>
      </c>
      <c r="AQ98" s="142">
        <f t="shared" si="13"/>
        <v>1540259.57</v>
      </c>
      <c r="AR98" s="143">
        <f t="shared" si="14"/>
        <v>4907041.88</v>
      </c>
      <c r="AS98" s="143">
        <f t="shared" si="15"/>
        <v>7332377.459999999</v>
      </c>
      <c r="AT98" s="125">
        <f t="shared" si="10"/>
        <v>-2425335.5799999991</v>
      </c>
    </row>
    <row r="99" spans="1:46" ht="14.4" thickBot="1" x14ac:dyDescent="0.3">
      <c r="A99" s="115" t="s">
        <v>258</v>
      </c>
      <c r="B99" s="115" t="s">
        <v>27</v>
      </c>
      <c r="C99" s="149">
        <v>2709</v>
      </c>
      <c r="D99" s="150" t="s">
        <v>668</v>
      </c>
      <c r="E99" t="s">
        <v>2227</v>
      </c>
      <c r="F99">
        <v>483168.58</v>
      </c>
      <c r="G99">
        <v>71758.7</v>
      </c>
      <c r="H99">
        <v>22262.92</v>
      </c>
      <c r="K99">
        <v>771096.61</v>
      </c>
      <c r="L99">
        <v>438871.97</v>
      </c>
      <c r="O99">
        <v>0</v>
      </c>
      <c r="P99">
        <v>34814.26</v>
      </c>
      <c r="R99">
        <v>0</v>
      </c>
      <c r="V99">
        <v>-24354.68</v>
      </c>
      <c r="W99">
        <v>2046781.46</v>
      </c>
      <c r="Y99">
        <v>1248262.58</v>
      </c>
      <c r="Z99">
        <v>280295</v>
      </c>
      <c r="AA99">
        <v>1550.63</v>
      </c>
      <c r="AC99">
        <v>1715298.08</v>
      </c>
      <c r="AD99">
        <v>22800</v>
      </c>
      <c r="AE99">
        <v>2237639.84</v>
      </c>
      <c r="AF99">
        <v>4860</v>
      </c>
      <c r="AH99">
        <v>1053770.42</v>
      </c>
      <c r="AI99">
        <v>241498.29</v>
      </c>
      <c r="AM99">
        <v>520</v>
      </c>
      <c r="AO99" s="123">
        <f t="shared" si="11"/>
        <v>577190.20000000007</v>
      </c>
      <c r="AP99" s="129">
        <f t="shared" si="12"/>
        <v>34814.26</v>
      </c>
      <c r="AQ99" s="142">
        <f t="shared" si="13"/>
        <v>542375.94000000006</v>
      </c>
      <c r="AR99" s="143">
        <f t="shared" si="14"/>
        <v>3268206.29</v>
      </c>
      <c r="AS99" s="143">
        <f t="shared" si="15"/>
        <v>3538288.55</v>
      </c>
      <c r="AT99" s="125">
        <f t="shared" si="10"/>
        <v>-270082.25999999978</v>
      </c>
    </row>
    <row r="100" spans="1:46" ht="14.4" thickBot="1" x14ac:dyDescent="0.3">
      <c r="A100" s="115" t="s">
        <v>258</v>
      </c>
      <c r="B100" s="115" t="s">
        <v>27</v>
      </c>
      <c r="C100" s="149">
        <v>3276</v>
      </c>
      <c r="D100" s="150" t="s">
        <v>669</v>
      </c>
      <c r="E100" t="s">
        <v>2228</v>
      </c>
      <c r="F100">
        <v>831272.54</v>
      </c>
      <c r="G100">
        <v>39217.83</v>
      </c>
      <c r="H100">
        <v>32628.15</v>
      </c>
      <c r="K100">
        <v>864727.57</v>
      </c>
      <c r="L100">
        <v>414557.31</v>
      </c>
      <c r="O100">
        <v>450</v>
      </c>
      <c r="P100">
        <v>57365.5</v>
      </c>
      <c r="R100">
        <v>498.92</v>
      </c>
      <c r="V100">
        <v>-1349950.51</v>
      </c>
      <c r="W100">
        <v>3243756.17</v>
      </c>
      <c r="Y100">
        <v>1088896.43</v>
      </c>
      <c r="Z100">
        <v>390342</v>
      </c>
      <c r="AA100">
        <v>1467.32</v>
      </c>
      <c r="AC100">
        <v>1954056.5</v>
      </c>
      <c r="AD100">
        <v>211700</v>
      </c>
      <c r="AE100">
        <v>2345939.5</v>
      </c>
      <c r="AF100">
        <v>18812</v>
      </c>
      <c r="AH100">
        <v>799001.49</v>
      </c>
      <c r="AI100">
        <v>212143.34</v>
      </c>
      <c r="AM100">
        <v>40282.6</v>
      </c>
      <c r="AO100" s="123">
        <f t="shared" si="11"/>
        <v>903118.52</v>
      </c>
      <c r="AP100" s="129">
        <f t="shared" si="12"/>
        <v>58314.42</v>
      </c>
      <c r="AQ100" s="142">
        <f t="shared" si="13"/>
        <v>844804.1</v>
      </c>
      <c r="AR100" s="143">
        <f t="shared" si="14"/>
        <v>3646462.25</v>
      </c>
      <c r="AS100" s="143">
        <f t="shared" si="15"/>
        <v>3416178.93</v>
      </c>
      <c r="AT100" s="125">
        <f t="shared" si="10"/>
        <v>230283.31999999983</v>
      </c>
    </row>
    <row r="101" spans="1:46" ht="14.4" thickBot="1" x14ac:dyDescent="0.3">
      <c r="A101" s="115" t="s">
        <v>258</v>
      </c>
      <c r="B101" s="115" t="s">
        <v>27</v>
      </c>
      <c r="C101" s="149">
        <v>1694</v>
      </c>
      <c r="D101" s="150" t="s">
        <v>670</v>
      </c>
      <c r="E101" t="s">
        <v>2229</v>
      </c>
      <c r="F101">
        <v>548312.15</v>
      </c>
      <c r="G101">
        <v>87763.56</v>
      </c>
      <c r="H101">
        <v>32337.03</v>
      </c>
      <c r="K101">
        <v>391577.82</v>
      </c>
      <c r="L101">
        <v>137413.81</v>
      </c>
      <c r="M101">
        <v>-132361.76999999999</v>
      </c>
      <c r="O101">
        <v>0</v>
      </c>
      <c r="P101">
        <v>36231.949999999997</v>
      </c>
      <c r="Q101">
        <v>234446</v>
      </c>
      <c r="R101">
        <v>0</v>
      </c>
      <c r="V101">
        <v>-263089.64</v>
      </c>
      <c r="W101">
        <v>1111772.6200000001</v>
      </c>
      <c r="Y101">
        <v>971842.05</v>
      </c>
      <c r="Z101">
        <v>288943</v>
      </c>
      <c r="AA101">
        <v>1684.5</v>
      </c>
      <c r="AC101">
        <v>1326461.5</v>
      </c>
      <c r="AD101">
        <v>152000</v>
      </c>
      <c r="AE101">
        <v>1581620.5</v>
      </c>
      <c r="AF101">
        <v>4960</v>
      </c>
      <c r="AH101">
        <v>1020041.39</v>
      </c>
      <c r="AI101">
        <v>188627.49</v>
      </c>
      <c r="AO101" s="123">
        <f t="shared" si="11"/>
        <v>668412.74</v>
      </c>
      <c r="AP101" s="129">
        <f t="shared" si="12"/>
        <v>270677.95</v>
      </c>
      <c r="AQ101" s="142">
        <f t="shared" si="13"/>
        <v>397734.79</v>
      </c>
      <c r="AR101" s="143">
        <f t="shared" si="14"/>
        <v>2740931.05</v>
      </c>
      <c r="AS101" s="143">
        <f t="shared" si="15"/>
        <v>2795249.38</v>
      </c>
      <c r="AT101" s="125">
        <f t="shared" si="10"/>
        <v>-54318.330000000075</v>
      </c>
    </row>
    <row r="102" spans="1:46" ht="14.4" thickBot="1" x14ac:dyDescent="0.3">
      <c r="A102" s="115" t="s">
        <v>258</v>
      </c>
      <c r="B102" s="115" t="s">
        <v>27</v>
      </c>
      <c r="C102" s="149">
        <v>2072</v>
      </c>
      <c r="D102" s="150" t="s">
        <v>671</v>
      </c>
      <c r="E102" t="s">
        <v>2230</v>
      </c>
      <c r="F102">
        <v>347474.47</v>
      </c>
      <c r="G102">
        <v>131853.06</v>
      </c>
      <c r="H102">
        <v>29233.279999999999</v>
      </c>
      <c r="K102">
        <v>630528.69999999995</v>
      </c>
      <c r="L102">
        <v>116835.76</v>
      </c>
      <c r="O102">
        <v>0</v>
      </c>
      <c r="P102">
        <v>29985.84</v>
      </c>
      <c r="R102">
        <v>0</v>
      </c>
      <c r="V102">
        <v>-405960.91</v>
      </c>
      <c r="W102">
        <v>1695120.4</v>
      </c>
      <c r="Y102">
        <v>954327.27</v>
      </c>
      <c r="Z102">
        <v>203242</v>
      </c>
      <c r="AA102">
        <v>839.07</v>
      </c>
      <c r="AC102">
        <v>2216352.5</v>
      </c>
      <c r="AD102">
        <v>31413</v>
      </c>
      <c r="AE102">
        <v>2527794.5</v>
      </c>
      <c r="AF102">
        <v>500</v>
      </c>
      <c r="AH102">
        <v>757166.8</v>
      </c>
      <c r="AI102">
        <v>177495.23</v>
      </c>
      <c r="AM102">
        <v>6437.37</v>
      </c>
      <c r="AO102" s="123">
        <f t="shared" si="11"/>
        <v>508560.80999999994</v>
      </c>
      <c r="AP102" s="129">
        <f t="shared" si="12"/>
        <v>29985.84</v>
      </c>
      <c r="AQ102" s="142">
        <f t="shared" si="13"/>
        <v>478574.96999999991</v>
      </c>
      <c r="AR102" s="143">
        <f t="shared" si="14"/>
        <v>3406173.84</v>
      </c>
      <c r="AS102" s="143">
        <f t="shared" si="15"/>
        <v>3469393.9</v>
      </c>
      <c r="AT102" s="125">
        <f t="shared" si="10"/>
        <v>-63220.060000000056</v>
      </c>
    </row>
    <row r="103" spans="1:46" ht="14.4" thickBot="1" x14ac:dyDescent="0.3">
      <c r="A103" s="115" t="s">
        <v>17</v>
      </c>
      <c r="B103" s="115" t="s">
        <v>18</v>
      </c>
      <c r="C103" s="149">
        <v>2599</v>
      </c>
      <c r="D103" s="150" t="s">
        <v>672</v>
      </c>
      <c r="E103" t="s">
        <v>2231</v>
      </c>
      <c r="F103">
        <v>608378.02</v>
      </c>
      <c r="G103">
        <v>125102.25</v>
      </c>
      <c r="H103">
        <v>109375.25</v>
      </c>
      <c r="K103">
        <v>652223.30000000005</v>
      </c>
      <c r="L103">
        <v>341757.91</v>
      </c>
      <c r="O103">
        <v>11500</v>
      </c>
      <c r="P103">
        <v>12400</v>
      </c>
      <c r="R103">
        <v>1379.28</v>
      </c>
      <c r="V103">
        <v>396179.66</v>
      </c>
      <c r="W103">
        <v>1187793.3799999999</v>
      </c>
      <c r="Y103">
        <v>770531.17</v>
      </c>
      <c r="Z103">
        <v>263392</v>
      </c>
      <c r="AA103">
        <v>1120</v>
      </c>
      <c r="AC103">
        <v>1532960</v>
      </c>
      <c r="AD103">
        <v>701347.19</v>
      </c>
      <c r="AE103">
        <v>1807268</v>
      </c>
      <c r="AH103">
        <v>947726.04</v>
      </c>
      <c r="AI103">
        <v>269911.90999999997</v>
      </c>
      <c r="AM103">
        <v>16860</v>
      </c>
      <c r="AO103" s="123">
        <f t="shared" si="11"/>
        <v>842855.52</v>
      </c>
      <c r="AP103" s="129">
        <f t="shared" si="12"/>
        <v>25279.279999999999</v>
      </c>
      <c r="AQ103" s="142">
        <f t="shared" si="13"/>
        <v>817576.24</v>
      </c>
      <c r="AR103" s="143">
        <f t="shared" si="14"/>
        <v>3269350.36</v>
      </c>
      <c r="AS103" s="143">
        <f t="shared" si="15"/>
        <v>3041765.95</v>
      </c>
      <c r="AT103" s="125">
        <f t="shared" si="10"/>
        <v>227584.40999999968</v>
      </c>
    </row>
    <row r="104" spans="1:46" ht="14.4" thickBot="1" x14ac:dyDescent="0.3">
      <c r="A104" s="115" t="s">
        <v>17</v>
      </c>
      <c r="B104" s="115" t="s">
        <v>18</v>
      </c>
      <c r="C104" s="149">
        <v>7351</v>
      </c>
      <c r="D104" s="150" t="s">
        <v>673</v>
      </c>
      <c r="E104" t="s">
        <v>2232</v>
      </c>
      <c r="F104">
        <v>1525004.49</v>
      </c>
      <c r="G104">
        <v>16371.45</v>
      </c>
      <c r="H104">
        <v>172187.48</v>
      </c>
      <c r="K104">
        <v>-12386786.66</v>
      </c>
      <c r="L104">
        <v>716620.77</v>
      </c>
      <c r="O104">
        <v>9000</v>
      </c>
      <c r="P104">
        <v>178105</v>
      </c>
      <c r="R104">
        <v>10021.9</v>
      </c>
      <c r="V104">
        <v>-15003842.539999999</v>
      </c>
      <c r="W104">
        <v>4005245.62</v>
      </c>
      <c r="Y104">
        <v>4064937.59</v>
      </c>
      <c r="Z104">
        <v>293581</v>
      </c>
      <c r="AA104">
        <v>2046.07</v>
      </c>
      <c r="AC104">
        <v>2539210</v>
      </c>
      <c r="AD104">
        <v>219102</v>
      </c>
      <c r="AE104">
        <v>3694166</v>
      </c>
      <c r="AF104">
        <v>60837.71</v>
      </c>
      <c r="AH104">
        <v>2019419.58</v>
      </c>
      <c r="AI104">
        <v>131518.92000000001</v>
      </c>
      <c r="AL104">
        <v>368066.9</v>
      </c>
      <c r="AO104" s="123">
        <f t="shared" si="11"/>
        <v>1713563.42</v>
      </c>
      <c r="AP104" s="129">
        <f t="shared" si="12"/>
        <v>197126.9</v>
      </c>
      <c r="AQ104" s="142">
        <f t="shared" si="13"/>
        <v>1516436.52</v>
      </c>
      <c r="AR104" s="143">
        <f t="shared" si="14"/>
        <v>7118876.6600000001</v>
      </c>
      <c r="AS104" s="143">
        <f t="shared" si="15"/>
        <v>6274009.1100000003</v>
      </c>
      <c r="AT104" s="125">
        <f t="shared" si="10"/>
        <v>844867.54999999981</v>
      </c>
    </row>
    <row r="105" spans="1:46" ht="14.4" thickBot="1" x14ac:dyDescent="0.3">
      <c r="A105" s="115" t="s">
        <v>17</v>
      </c>
      <c r="B105" s="115" t="s">
        <v>18</v>
      </c>
      <c r="C105" s="149">
        <v>6204</v>
      </c>
      <c r="D105" s="150" t="s">
        <v>674</v>
      </c>
      <c r="E105" t="s">
        <v>2233</v>
      </c>
      <c r="F105">
        <v>353306.55</v>
      </c>
      <c r="G105">
        <v>366881.71</v>
      </c>
      <c r="H105">
        <v>264233.57</v>
      </c>
      <c r="K105">
        <v>1040633.41</v>
      </c>
      <c r="L105">
        <v>350717.91</v>
      </c>
      <c r="O105">
        <v>43360</v>
      </c>
      <c r="P105">
        <v>27232.7</v>
      </c>
      <c r="Q105">
        <v>150</v>
      </c>
      <c r="R105">
        <v>5174.1000000000004</v>
      </c>
      <c r="V105">
        <v>-661274.67000000004</v>
      </c>
      <c r="W105">
        <v>2324775.44</v>
      </c>
      <c r="Y105">
        <v>2175481.4300000002</v>
      </c>
      <c r="Z105">
        <v>28950</v>
      </c>
      <c r="AA105">
        <v>311.10000000000002</v>
      </c>
      <c r="AC105">
        <v>2603020</v>
      </c>
      <c r="AD105">
        <v>111300</v>
      </c>
      <c r="AE105">
        <v>3099269</v>
      </c>
      <c r="AH105">
        <v>963574.9</v>
      </c>
      <c r="AI105">
        <v>219863.05</v>
      </c>
      <c r="AO105" s="123">
        <f t="shared" si="11"/>
        <v>984421.83000000007</v>
      </c>
      <c r="AP105" s="129">
        <f t="shared" si="12"/>
        <v>75916.800000000003</v>
      </c>
      <c r="AQ105" s="142">
        <f t="shared" si="13"/>
        <v>908505.03</v>
      </c>
      <c r="AR105" s="143">
        <f t="shared" si="14"/>
        <v>4919062.53</v>
      </c>
      <c r="AS105" s="143">
        <f t="shared" si="15"/>
        <v>4282706.95</v>
      </c>
      <c r="AT105" s="125">
        <f t="shared" si="10"/>
        <v>636355.58000000007</v>
      </c>
    </row>
    <row r="106" spans="1:46" ht="14.4" thickBot="1" x14ac:dyDescent="0.3">
      <c r="A106" s="115" t="s">
        <v>17</v>
      </c>
      <c r="B106" s="115" t="s">
        <v>18</v>
      </c>
      <c r="C106" s="149">
        <v>5587</v>
      </c>
      <c r="D106" s="150" t="s">
        <v>675</v>
      </c>
      <c r="E106" t="s">
        <v>2234</v>
      </c>
      <c r="F106">
        <v>396136.94</v>
      </c>
      <c r="G106">
        <v>316595.25</v>
      </c>
      <c r="H106">
        <v>181489.19</v>
      </c>
      <c r="K106">
        <v>491598.43</v>
      </c>
      <c r="L106">
        <v>502028.32</v>
      </c>
      <c r="O106">
        <v>26960</v>
      </c>
      <c r="P106">
        <v>36878.93</v>
      </c>
      <c r="Q106">
        <v>200</v>
      </c>
      <c r="R106">
        <v>808.79</v>
      </c>
      <c r="V106">
        <v>-1057585.03</v>
      </c>
      <c r="W106">
        <v>2620032.73</v>
      </c>
      <c r="Y106">
        <v>1655523.54</v>
      </c>
      <c r="AA106">
        <v>422.81</v>
      </c>
      <c r="AC106">
        <v>1043870</v>
      </c>
      <c r="AD106">
        <v>2100400.39</v>
      </c>
      <c r="AE106">
        <v>1918079</v>
      </c>
      <c r="AH106">
        <v>1871120.59</v>
      </c>
      <c r="AI106">
        <v>383453.49</v>
      </c>
      <c r="AJ106">
        <v>23000</v>
      </c>
      <c r="AM106">
        <v>287790.95</v>
      </c>
      <c r="AN106">
        <v>56220</v>
      </c>
      <c r="AO106" s="123">
        <f t="shared" si="11"/>
        <v>894221.37999999989</v>
      </c>
      <c r="AP106" s="129">
        <f t="shared" si="12"/>
        <v>64847.72</v>
      </c>
      <c r="AQ106" s="142">
        <f t="shared" si="13"/>
        <v>829373.65999999992</v>
      </c>
      <c r="AR106" s="143">
        <f t="shared" si="14"/>
        <v>4800216.74</v>
      </c>
      <c r="AS106" s="143">
        <f t="shared" si="15"/>
        <v>4539664.03</v>
      </c>
      <c r="AT106" s="125">
        <f t="shared" si="10"/>
        <v>260552.70999999996</v>
      </c>
    </row>
    <row r="107" spans="1:46" ht="14.4" thickBot="1" x14ac:dyDescent="0.3">
      <c r="A107" s="115" t="s">
        <v>263</v>
      </c>
      <c r="B107" s="115" t="s">
        <v>28</v>
      </c>
      <c r="C107" s="149">
        <v>3439</v>
      </c>
      <c r="D107" s="150" t="s">
        <v>676</v>
      </c>
      <c r="E107" t="s">
        <v>2235</v>
      </c>
      <c r="F107">
        <v>598533.54</v>
      </c>
      <c r="G107">
        <v>9927.57</v>
      </c>
      <c r="H107">
        <v>131168.24</v>
      </c>
      <c r="K107">
        <v>2</v>
      </c>
      <c r="L107">
        <v>103773.83</v>
      </c>
      <c r="O107">
        <v>3500</v>
      </c>
      <c r="P107">
        <v>101058.26</v>
      </c>
      <c r="R107">
        <v>3368.85</v>
      </c>
      <c r="V107">
        <v>-653288.28</v>
      </c>
      <c r="W107">
        <v>961037.76</v>
      </c>
      <c r="Y107">
        <v>1246725.93</v>
      </c>
      <c r="Z107">
        <v>970750</v>
      </c>
      <c r="AA107">
        <v>960.4</v>
      </c>
      <c r="AC107">
        <v>1203584.6000000001</v>
      </c>
      <c r="AD107">
        <v>400884.71</v>
      </c>
      <c r="AE107">
        <v>1650605.6</v>
      </c>
      <c r="AF107">
        <v>900</v>
      </c>
      <c r="AH107">
        <v>1554473.46</v>
      </c>
      <c r="AI107">
        <v>41763.08</v>
      </c>
      <c r="AM107">
        <v>147434.91</v>
      </c>
      <c r="AO107" s="123">
        <f t="shared" si="11"/>
        <v>739629.35</v>
      </c>
      <c r="AP107" s="129">
        <f t="shared" si="12"/>
        <v>107927.11</v>
      </c>
      <c r="AQ107" s="142">
        <f t="shared" si="13"/>
        <v>631702.24</v>
      </c>
      <c r="AR107" s="143">
        <f t="shared" si="14"/>
        <v>3822905.6399999997</v>
      </c>
      <c r="AS107" s="143">
        <f t="shared" si="15"/>
        <v>3395177.0500000003</v>
      </c>
      <c r="AT107" s="125">
        <f t="shared" si="10"/>
        <v>427728.58999999939</v>
      </c>
    </row>
    <row r="108" spans="1:46" ht="14.4" thickBot="1" x14ac:dyDescent="0.3">
      <c r="A108" s="115" t="s">
        <v>263</v>
      </c>
      <c r="B108" s="115" t="s">
        <v>28</v>
      </c>
      <c r="C108" s="149">
        <v>2930</v>
      </c>
      <c r="D108" s="150" t="s">
        <v>677</v>
      </c>
      <c r="E108" t="s">
        <v>2236</v>
      </c>
      <c r="F108">
        <v>486255.25</v>
      </c>
      <c r="G108">
        <v>15227</v>
      </c>
      <c r="H108">
        <v>185944.41</v>
      </c>
      <c r="K108">
        <v>2</v>
      </c>
      <c r="L108">
        <v>384306.76</v>
      </c>
      <c r="O108">
        <v>4000</v>
      </c>
      <c r="P108">
        <v>80931.44</v>
      </c>
      <c r="R108">
        <v>1204.5999999999999</v>
      </c>
      <c r="V108">
        <v>-84427.41</v>
      </c>
      <c r="W108">
        <v>852668.5</v>
      </c>
      <c r="Y108">
        <v>886763.2</v>
      </c>
      <c r="Z108">
        <v>1574860</v>
      </c>
      <c r="AA108">
        <v>2192.2199999999998</v>
      </c>
      <c r="AC108">
        <v>1647992.5</v>
      </c>
      <c r="AD108">
        <v>354212.82</v>
      </c>
      <c r="AE108">
        <v>2052884.5</v>
      </c>
      <c r="AF108">
        <v>42950</v>
      </c>
      <c r="AH108">
        <v>2023507.04</v>
      </c>
      <c r="AI108">
        <v>96278.91</v>
      </c>
      <c r="AM108">
        <v>33042</v>
      </c>
      <c r="AO108" s="123">
        <f t="shared" si="11"/>
        <v>687426.66</v>
      </c>
      <c r="AP108" s="129">
        <f t="shared" si="12"/>
        <v>86136.040000000008</v>
      </c>
      <c r="AQ108" s="142">
        <f t="shared" si="13"/>
        <v>601290.62</v>
      </c>
      <c r="AR108" s="143">
        <f t="shared" si="14"/>
        <v>4466020.74</v>
      </c>
      <c r="AS108" s="143">
        <f t="shared" si="15"/>
        <v>4248662.45</v>
      </c>
      <c r="AT108" s="125">
        <f t="shared" si="10"/>
        <v>217358.29000000004</v>
      </c>
    </row>
    <row r="109" spans="1:46" ht="14.4" thickBot="1" x14ac:dyDescent="0.3">
      <c r="A109" s="115" t="s">
        <v>263</v>
      </c>
      <c r="B109" s="115" t="s">
        <v>28</v>
      </c>
      <c r="C109" s="149">
        <v>1981</v>
      </c>
      <c r="D109" s="150" t="s">
        <v>678</v>
      </c>
      <c r="E109" t="s">
        <v>2237</v>
      </c>
      <c r="F109">
        <v>235849.07</v>
      </c>
      <c r="G109">
        <v>2197.65</v>
      </c>
      <c r="H109">
        <v>181759.96</v>
      </c>
      <c r="K109">
        <v>171234.29</v>
      </c>
      <c r="L109">
        <v>108365.59</v>
      </c>
      <c r="O109">
        <v>1000</v>
      </c>
      <c r="P109">
        <v>25522.3</v>
      </c>
      <c r="R109">
        <v>781.73</v>
      </c>
      <c r="V109">
        <v>-1102486.1499999999</v>
      </c>
      <c r="W109">
        <v>1993338.97</v>
      </c>
      <c r="Y109">
        <v>898187.31</v>
      </c>
      <c r="Z109">
        <v>749705</v>
      </c>
      <c r="AA109">
        <v>730.55</v>
      </c>
      <c r="AC109">
        <v>378185.5</v>
      </c>
      <c r="AD109">
        <v>154806.67000000001</v>
      </c>
      <c r="AE109">
        <v>693804.5</v>
      </c>
      <c r="AF109">
        <v>7060</v>
      </c>
      <c r="AH109">
        <v>1390779.19</v>
      </c>
      <c r="AI109">
        <v>104973.41</v>
      </c>
      <c r="AM109">
        <v>203748.22</v>
      </c>
      <c r="AO109" s="123">
        <f t="shared" si="11"/>
        <v>419806.68</v>
      </c>
      <c r="AP109" s="129">
        <f t="shared" si="12"/>
        <v>27304.03</v>
      </c>
      <c r="AQ109" s="142">
        <f t="shared" si="13"/>
        <v>392502.65</v>
      </c>
      <c r="AR109" s="143">
        <f t="shared" si="14"/>
        <v>2181615.0300000003</v>
      </c>
      <c r="AS109" s="143">
        <f t="shared" si="15"/>
        <v>2400365.3200000003</v>
      </c>
      <c r="AT109" s="125">
        <f t="shared" si="10"/>
        <v>-218750.29000000004</v>
      </c>
    </row>
    <row r="110" spans="1:46" ht="14.4" thickBot="1" x14ac:dyDescent="0.3">
      <c r="A110" s="115" t="s">
        <v>263</v>
      </c>
      <c r="B110" s="115" t="s">
        <v>28</v>
      </c>
      <c r="C110" s="149">
        <v>1907</v>
      </c>
      <c r="D110" s="150" t="s">
        <v>679</v>
      </c>
      <c r="E110" t="s">
        <v>2238</v>
      </c>
      <c r="F110">
        <v>422690.61</v>
      </c>
      <c r="G110">
        <v>136405.66</v>
      </c>
      <c r="H110">
        <v>418502.49</v>
      </c>
      <c r="K110">
        <v>5</v>
      </c>
      <c r="L110">
        <v>202273.81</v>
      </c>
      <c r="P110">
        <v>85010.97</v>
      </c>
      <c r="R110">
        <v>3438.09</v>
      </c>
      <c r="V110">
        <v>-2240455.35</v>
      </c>
      <c r="W110">
        <v>3276385.87</v>
      </c>
      <c r="Y110">
        <v>918370.97</v>
      </c>
      <c r="Z110">
        <v>598040</v>
      </c>
      <c r="AA110">
        <v>791.17</v>
      </c>
      <c r="AC110">
        <v>1399667.5</v>
      </c>
      <c r="AD110">
        <v>291564.25</v>
      </c>
      <c r="AE110">
        <v>1907858.5</v>
      </c>
      <c r="AF110">
        <v>5280</v>
      </c>
      <c r="AH110">
        <v>1084258.23</v>
      </c>
      <c r="AI110">
        <v>78655.67</v>
      </c>
      <c r="AM110">
        <v>76883.5</v>
      </c>
      <c r="AO110" s="123">
        <f t="shared" si="11"/>
        <v>977598.76</v>
      </c>
      <c r="AP110" s="129">
        <f t="shared" si="12"/>
        <v>88449.06</v>
      </c>
      <c r="AQ110" s="142">
        <f t="shared" si="13"/>
        <v>889149.7</v>
      </c>
      <c r="AR110" s="143">
        <f t="shared" si="14"/>
        <v>3208433.8899999997</v>
      </c>
      <c r="AS110" s="143">
        <f t="shared" si="15"/>
        <v>3152935.9</v>
      </c>
      <c r="AT110" s="125">
        <f t="shared" si="10"/>
        <v>55497.989999999758</v>
      </c>
    </row>
    <row r="111" spans="1:46" ht="14.4" thickBot="1" x14ac:dyDescent="0.3">
      <c r="A111" s="115" t="s">
        <v>263</v>
      </c>
      <c r="B111" s="115" t="s">
        <v>28</v>
      </c>
      <c r="C111" s="149">
        <v>3127</v>
      </c>
      <c r="D111" s="150" t="s">
        <v>680</v>
      </c>
      <c r="E111" t="s">
        <v>2239</v>
      </c>
      <c r="F111">
        <v>250821.61</v>
      </c>
      <c r="G111">
        <v>6300.8</v>
      </c>
      <c r="H111">
        <v>255643.68</v>
      </c>
      <c r="K111">
        <v>80938.03</v>
      </c>
      <c r="L111">
        <v>361546.72</v>
      </c>
      <c r="O111">
        <v>4000</v>
      </c>
      <c r="P111">
        <v>73821.929999999993</v>
      </c>
      <c r="R111">
        <v>1907.92</v>
      </c>
      <c r="V111">
        <v>-2332643.9700000002</v>
      </c>
      <c r="W111">
        <v>3690825.96</v>
      </c>
      <c r="Y111">
        <v>1027983.28</v>
      </c>
      <c r="Z111">
        <v>865509</v>
      </c>
      <c r="AA111">
        <v>1324.89</v>
      </c>
      <c r="AC111">
        <v>1889288.5</v>
      </c>
      <c r="AD111">
        <v>506339.45</v>
      </c>
      <c r="AE111">
        <v>2308166.5</v>
      </c>
      <c r="AF111">
        <v>67390</v>
      </c>
      <c r="AH111">
        <v>1903322.03</v>
      </c>
      <c r="AI111">
        <v>98667.25</v>
      </c>
      <c r="AM111">
        <v>395560.34</v>
      </c>
      <c r="AO111" s="123">
        <f t="shared" si="11"/>
        <v>512766.08999999997</v>
      </c>
      <c r="AP111" s="129">
        <f t="shared" si="12"/>
        <v>79729.849999999991</v>
      </c>
      <c r="AQ111" s="142">
        <f t="shared" si="13"/>
        <v>433036.24</v>
      </c>
      <c r="AR111" s="143">
        <f t="shared" si="14"/>
        <v>4290445.12</v>
      </c>
      <c r="AS111" s="143">
        <f t="shared" si="15"/>
        <v>4773106.12</v>
      </c>
      <c r="AT111" s="125">
        <f t="shared" si="10"/>
        <v>-482661</v>
      </c>
    </row>
    <row r="112" spans="1:46" ht="14.4" thickBot="1" x14ac:dyDescent="0.3">
      <c r="A112" s="115" t="s">
        <v>263</v>
      </c>
      <c r="B112" s="115" t="s">
        <v>28</v>
      </c>
      <c r="C112" s="149">
        <v>2860</v>
      </c>
      <c r="D112" s="150" t="s">
        <v>681</v>
      </c>
      <c r="E112" t="s">
        <v>2240</v>
      </c>
      <c r="F112">
        <v>289957.46000000002</v>
      </c>
      <c r="G112">
        <v>22392.3</v>
      </c>
      <c r="H112">
        <v>219732.64</v>
      </c>
      <c r="K112">
        <v>104414.73</v>
      </c>
      <c r="L112">
        <v>113445.52</v>
      </c>
      <c r="O112">
        <v>3000</v>
      </c>
      <c r="P112">
        <v>47294.16</v>
      </c>
      <c r="R112">
        <v>23.36</v>
      </c>
      <c r="V112">
        <v>-1693391.1</v>
      </c>
      <c r="W112">
        <v>1854865.59</v>
      </c>
      <c r="Y112">
        <v>1088431.76</v>
      </c>
      <c r="Z112">
        <v>668800</v>
      </c>
      <c r="AA112">
        <v>736.39</v>
      </c>
      <c r="AC112">
        <v>256756.5</v>
      </c>
      <c r="AD112">
        <v>215652.91</v>
      </c>
      <c r="AE112">
        <v>711142</v>
      </c>
      <c r="AF112">
        <v>960</v>
      </c>
      <c r="AH112">
        <v>745540.73</v>
      </c>
      <c r="AI112">
        <v>82088.47</v>
      </c>
      <c r="AM112">
        <v>152495.72</v>
      </c>
      <c r="AO112" s="123">
        <f t="shared" si="11"/>
        <v>532082.4</v>
      </c>
      <c r="AP112" s="129">
        <f t="shared" si="12"/>
        <v>50317.520000000004</v>
      </c>
      <c r="AQ112" s="142">
        <f t="shared" si="13"/>
        <v>481764.88</v>
      </c>
      <c r="AR112" s="143">
        <f t="shared" si="14"/>
        <v>2230377.56</v>
      </c>
      <c r="AS112" s="143">
        <f t="shared" si="15"/>
        <v>1692226.92</v>
      </c>
      <c r="AT112" s="125">
        <f t="shared" si="10"/>
        <v>538150.64000000013</v>
      </c>
    </row>
    <row r="113" spans="1:46" ht="14.4" thickBot="1" x14ac:dyDescent="0.3">
      <c r="A113" s="115" t="s">
        <v>263</v>
      </c>
      <c r="B113" s="115" t="s">
        <v>28</v>
      </c>
      <c r="C113" s="149">
        <v>3321</v>
      </c>
      <c r="D113" s="150" t="s">
        <v>682</v>
      </c>
      <c r="E113" t="s">
        <v>2241</v>
      </c>
      <c r="F113">
        <v>438646.11</v>
      </c>
      <c r="G113">
        <v>31222.95</v>
      </c>
      <c r="H113">
        <v>98857.68</v>
      </c>
      <c r="K113">
        <v>49828.49</v>
      </c>
      <c r="L113">
        <v>516689.93</v>
      </c>
      <c r="O113">
        <v>3000</v>
      </c>
      <c r="P113">
        <v>55022.6</v>
      </c>
      <c r="R113">
        <v>60.75</v>
      </c>
      <c r="V113">
        <v>-843743.21</v>
      </c>
      <c r="W113">
        <v>1808375.97</v>
      </c>
      <c r="Y113">
        <v>1162613.43</v>
      </c>
      <c r="Z113">
        <v>858907.8</v>
      </c>
      <c r="AA113">
        <v>1196.47</v>
      </c>
      <c r="AC113">
        <v>1422421</v>
      </c>
      <c r="AD113">
        <v>238310.62</v>
      </c>
      <c r="AE113">
        <v>1948203</v>
      </c>
      <c r="AF113">
        <v>6700</v>
      </c>
      <c r="AH113">
        <v>1336271.95</v>
      </c>
      <c r="AI113">
        <v>172370.04</v>
      </c>
      <c r="AM113">
        <v>107375.28</v>
      </c>
      <c r="AO113" s="123">
        <f t="shared" si="11"/>
        <v>568726.74</v>
      </c>
      <c r="AP113" s="129">
        <f t="shared" si="12"/>
        <v>58083.35</v>
      </c>
      <c r="AQ113" s="142">
        <f t="shared" si="13"/>
        <v>510643.39</v>
      </c>
      <c r="AR113" s="143">
        <f t="shared" si="14"/>
        <v>3683449.3200000003</v>
      </c>
      <c r="AS113" s="143">
        <f t="shared" si="15"/>
        <v>3570920.27</v>
      </c>
      <c r="AT113" s="125">
        <f t="shared" si="10"/>
        <v>112529.05000000028</v>
      </c>
    </row>
    <row r="114" spans="1:46" ht="14.4" thickBot="1" x14ac:dyDescent="0.3">
      <c r="A114" s="115" t="s">
        <v>263</v>
      </c>
      <c r="B114" s="115" t="s">
        <v>28</v>
      </c>
      <c r="C114" s="149">
        <v>3558</v>
      </c>
      <c r="D114" s="150" t="s">
        <v>683</v>
      </c>
      <c r="E114" t="s">
        <v>2242</v>
      </c>
      <c r="F114">
        <v>1338596.6299999999</v>
      </c>
      <c r="G114">
        <v>77980.149999999994</v>
      </c>
      <c r="H114">
        <v>134434.79</v>
      </c>
      <c r="K114">
        <v>204900.08</v>
      </c>
      <c r="L114">
        <v>228846.51</v>
      </c>
      <c r="O114">
        <v>4000</v>
      </c>
      <c r="P114">
        <v>68798.28</v>
      </c>
      <c r="R114">
        <v>2049</v>
      </c>
      <c r="V114">
        <v>-262853.55</v>
      </c>
      <c r="W114">
        <v>2329931.42</v>
      </c>
      <c r="Y114">
        <v>1450280.61</v>
      </c>
      <c r="Z114">
        <v>1496686</v>
      </c>
      <c r="AA114">
        <v>3809.26</v>
      </c>
      <c r="AC114">
        <v>1667781.5</v>
      </c>
      <c r="AD114">
        <v>300360.92</v>
      </c>
      <c r="AE114">
        <v>2166746.5</v>
      </c>
      <c r="AF114">
        <v>15860</v>
      </c>
      <c r="AH114">
        <v>2549512.86</v>
      </c>
      <c r="AI114">
        <v>158066.92000000001</v>
      </c>
      <c r="AM114">
        <v>185899</v>
      </c>
      <c r="AO114" s="123">
        <f t="shared" si="11"/>
        <v>1551011.5699999998</v>
      </c>
      <c r="AP114" s="129">
        <f t="shared" si="12"/>
        <v>74847.28</v>
      </c>
      <c r="AQ114" s="142">
        <f t="shared" si="13"/>
        <v>1476164.2899999998</v>
      </c>
      <c r="AR114" s="143">
        <f t="shared" si="14"/>
        <v>4918918.29</v>
      </c>
      <c r="AS114" s="143">
        <f t="shared" si="15"/>
        <v>5076085.2799999993</v>
      </c>
      <c r="AT114" s="125">
        <f t="shared" si="10"/>
        <v>-157166.98999999929</v>
      </c>
    </row>
    <row r="115" spans="1:46" ht="14.4" thickBot="1" x14ac:dyDescent="0.3">
      <c r="A115" s="115" t="s">
        <v>263</v>
      </c>
      <c r="B115" s="115" t="s">
        <v>28</v>
      </c>
      <c r="C115" s="149">
        <v>1774</v>
      </c>
      <c r="D115" s="150" t="s">
        <v>684</v>
      </c>
      <c r="E115" t="s">
        <v>2243</v>
      </c>
      <c r="F115">
        <v>982658.4</v>
      </c>
      <c r="G115">
        <v>39281.1</v>
      </c>
      <c r="H115">
        <v>83095.91</v>
      </c>
      <c r="K115">
        <v>813373.61</v>
      </c>
      <c r="L115">
        <v>134183.70000000001</v>
      </c>
      <c r="O115">
        <v>4000</v>
      </c>
      <c r="P115">
        <v>50135</v>
      </c>
      <c r="R115">
        <v>755.56</v>
      </c>
      <c r="V115">
        <v>637293.4</v>
      </c>
      <c r="W115">
        <v>857017.52</v>
      </c>
      <c r="Y115">
        <v>1636039.52</v>
      </c>
      <c r="Z115">
        <v>762006</v>
      </c>
      <c r="AA115">
        <v>1236.78</v>
      </c>
      <c r="AC115">
        <v>548160</v>
      </c>
      <c r="AD115">
        <v>211351.17</v>
      </c>
      <c r="AE115">
        <v>773169</v>
      </c>
      <c r="AH115">
        <v>1020636.04</v>
      </c>
      <c r="AI115">
        <v>182450.42</v>
      </c>
      <c r="AM115">
        <v>679146.77</v>
      </c>
      <c r="AO115" s="123">
        <f t="shared" si="11"/>
        <v>1105035.4099999999</v>
      </c>
      <c r="AP115" s="129">
        <f t="shared" si="12"/>
        <v>54890.559999999998</v>
      </c>
      <c r="AQ115" s="142">
        <f t="shared" si="13"/>
        <v>1050144.8499999999</v>
      </c>
      <c r="AR115" s="143">
        <f t="shared" si="14"/>
        <v>3158793.4699999997</v>
      </c>
      <c r="AS115" s="143">
        <f t="shared" si="15"/>
        <v>2655402.23</v>
      </c>
      <c r="AT115" s="125">
        <f t="shared" si="10"/>
        <v>503391.23999999976</v>
      </c>
    </row>
    <row r="116" spans="1:46" ht="14.4" thickBot="1" x14ac:dyDescent="0.3">
      <c r="A116" s="115" t="s">
        <v>263</v>
      </c>
      <c r="B116" s="115" t="s">
        <v>28</v>
      </c>
      <c r="C116" s="149">
        <v>1942</v>
      </c>
      <c r="D116" s="150" t="s">
        <v>685</v>
      </c>
      <c r="E116" t="s">
        <v>2244</v>
      </c>
      <c r="F116">
        <v>254299.1</v>
      </c>
      <c r="G116">
        <v>12576.57</v>
      </c>
      <c r="H116">
        <v>197353.98</v>
      </c>
      <c r="K116">
        <v>2010697.96</v>
      </c>
      <c r="L116">
        <v>36709.33</v>
      </c>
      <c r="O116">
        <v>141320</v>
      </c>
      <c r="P116">
        <v>43061.97</v>
      </c>
      <c r="R116">
        <v>1220.01</v>
      </c>
      <c r="V116">
        <v>-536880.25</v>
      </c>
      <c r="W116">
        <v>2768353.45</v>
      </c>
      <c r="Y116">
        <v>771495.56</v>
      </c>
      <c r="Z116">
        <v>669359</v>
      </c>
      <c r="AA116">
        <v>255.49</v>
      </c>
      <c r="AC116">
        <v>753406.5</v>
      </c>
      <c r="AD116">
        <v>213791.8</v>
      </c>
      <c r="AE116">
        <v>1125783.5</v>
      </c>
      <c r="AH116">
        <v>1087375.3899999999</v>
      </c>
      <c r="AI116">
        <v>74084.399999999994</v>
      </c>
      <c r="AM116">
        <v>26503.3</v>
      </c>
      <c r="AO116" s="123">
        <f t="shared" si="11"/>
        <v>464229.65</v>
      </c>
      <c r="AP116" s="129">
        <f t="shared" si="12"/>
        <v>185601.98</v>
      </c>
      <c r="AQ116" s="142">
        <f t="shared" si="13"/>
        <v>278627.67000000004</v>
      </c>
      <c r="AR116" s="143">
        <f t="shared" si="14"/>
        <v>2408308.3499999996</v>
      </c>
      <c r="AS116" s="143">
        <f t="shared" si="15"/>
        <v>2313746.5899999994</v>
      </c>
      <c r="AT116" s="125">
        <f t="shared" si="10"/>
        <v>94561.760000000242</v>
      </c>
    </row>
    <row r="117" spans="1:46" ht="14.4" thickBot="1" x14ac:dyDescent="0.3">
      <c r="A117" s="115" t="s">
        <v>263</v>
      </c>
      <c r="B117" s="115" t="s">
        <v>28</v>
      </c>
      <c r="C117" s="149">
        <v>2702</v>
      </c>
      <c r="D117" s="150" t="s">
        <v>686</v>
      </c>
      <c r="E117" t="s">
        <v>2245</v>
      </c>
      <c r="F117">
        <v>1464482.02</v>
      </c>
      <c r="G117">
        <v>11897.51</v>
      </c>
      <c r="H117">
        <v>17017.55</v>
      </c>
      <c r="K117">
        <v>115106.11</v>
      </c>
      <c r="L117">
        <v>940955.61</v>
      </c>
      <c r="O117">
        <v>697000</v>
      </c>
      <c r="P117">
        <v>78457.39</v>
      </c>
      <c r="R117">
        <v>601.07000000000005</v>
      </c>
      <c r="V117">
        <v>-2614855.41</v>
      </c>
      <c r="W117">
        <v>3313708.59</v>
      </c>
      <c r="Y117">
        <v>1766646.47</v>
      </c>
      <c r="Z117">
        <v>1034050</v>
      </c>
      <c r="AA117">
        <v>977.08</v>
      </c>
      <c r="AC117">
        <v>2405480</v>
      </c>
      <c r="AD117">
        <v>246275.81</v>
      </c>
      <c r="AE117">
        <v>2795339</v>
      </c>
      <c r="AH117">
        <v>1379231.33</v>
      </c>
      <c r="AI117">
        <v>71288.7</v>
      </c>
      <c r="AL117">
        <v>24685.97</v>
      </c>
      <c r="AM117">
        <v>108337.2</v>
      </c>
      <c r="AO117" s="123">
        <f t="shared" si="11"/>
        <v>1493397.08</v>
      </c>
      <c r="AP117" s="129">
        <f t="shared" si="12"/>
        <v>776058.46</v>
      </c>
      <c r="AQ117" s="142">
        <f t="shared" si="13"/>
        <v>717338.62000000011</v>
      </c>
      <c r="AR117" s="143">
        <f t="shared" si="14"/>
        <v>5453429.3599999994</v>
      </c>
      <c r="AS117" s="143">
        <f t="shared" si="15"/>
        <v>4378882.2</v>
      </c>
      <c r="AT117" s="125">
        <f t="shared" si="10"/>
        <v>1074547.1599999992</v>
      </c>
    </row>
    <row r="118" spans="1:46" ht="14.4" thickBot="1" x14ac:dyDescent="0.3">
      <c r="A118" s="115" t="s">
        <v>263</v>
      </c>
      <c r="B118" s="115" t="s">
        <v>28</v>
      </c>
      <c r="C118" s="149">
        <v>2772</v>
      </c>
      <c r="D118" s="150" t="s">
        <v>687</v>
      </c>
      <c r="E118" t="s">
        <v>2246</v>
      </c>
      <c r="F118">
        <v>246746.88</v>
      </c>
      <c r="G118">
        <v>54354.25</v>
      </c>
      <c r="H118">
        <v>144500.28</v>
      </c>
      <c r="K118">
        <v>79829.240000000005</v>
      </c>
      <c r="L118">
        <v>232094.14</v>
      </c>
      <c r="O118">
        <v>4000</v>
      </c>
      <c r="P118">
        <v>71255.199999999997</v>
      </c>
      <c r="R118">
        <v>645.79999999999995</v>
      </c>
      <c r="V118">
        <v>-2483618.59</v>
      </c>
      <c r="W118">
        <v>3532326.06</v>
      </c>
      <c r="Y118">
        <v>1194244.71</v>
      </c>
      <c r="Z118">
        <v>645850</v>
      </c>
      <c r="AA118">
        <v>943.54</v>
      </c>
      <c r="AC118">
        <v>546815.5</v>
      </c>
      <c r="AD118">
        <v>284175.01</v>
      </c>
      <c r="AE118">
        <v>1133367.5</v>
      </c>
      <c r="AF118">
        <v>48190</v>
      </c>
      <c r="AH118">
        <v>1629398.79</v>
      </c>
      <c r="AI118">
        <v>177931.15</v>
      </c>
      <c r="AM118">
        <v>50225</v>
      </c>
      <c r="AO118" s="123">
        <f t="shared" si="11"/>
        <v>445601.41000000003</v>
      </c>
      <c r="AP118" s="129">
        <f t="shared" si="12"/>
        <v>75901</v>
      </c>
      <c r="AQ118" s="142">
        <f t="shared" si="13"/>
        <v>369700.41000000003</v>
      </c>
      <c r="AR118" s="143">
        <f t="shared" si="14"/>
        <v>2672028.7599999998</v>
      </c>
      <c r="AS118" s="143">
        <f t="shared" si="15"/>
        <v>3039112.44</v>
      </c>
      <c r="AT118" s="125">
        <f t="shared" si="10"/>
        <v>-367083.68000000017</v>
      </c>
    </row>
    <row r="119" spans="1:46" ht="14.4" thickBot="1" x14ac:dyDescent="0.3">
      <c r="A119" s="115" t="s">
        <v>19</v>
      </c>
      <c r="B119" s="115" t="s">
        <v>20</v>
      </c>
      <c r="C119" s="149">
        <v>6140</v>
      </c>
      <c r="D119" s="150" t="s">
        <v>688</v>
      </c>
      <c r="E119" t="s">
        <v>2247</v>
      </c>
      <c r="F119">
        <v>1560130.91</v>
      </c>
      <c r="G119">
        <v>7096</v>
      </c>
      <c r="H119">
        <v>204618.54</v>
      </c>
      <c r="K119">
        <v>2</v>
      </c>
      <c r="L119">
        <v>38046.04</v>
      </c>
      <c r="O119">
        <v>0</v>
      </c>
      <c r="P119">
        <v>194987.5</v>
      </c>
      <c r="R119">
        <v>418.44</v>
      </c>
      <c r="T119">
        <v>1000</v>
      </c>
      <c r="U119">
        <v>-719964.76</v>
      </c>
      <c r="V119">
        <v>581762.75</v>
      </c>
      <c r="W119">
        <v>1454124.22</v>
      </c>
      <c r="Y119">
        <v>2956865.75</v>
      </c>
      <c r="Z119">
        <v>593274</v>
      </c>
      <c r="AA119">
        <v>4242.67</v>
      </c>
      <c r="AC119">
        <v>1788427.5</v>
      </c>
      <c r="AD119">
        <v>217800</v>
      </c>
      <c r="AE119">
        <v>2214418.5</v>
      </c>
      <c r="AG119">
        <v>9730</v>
      </c>
      <c r="AH119">
        <v>1846739.53</v>
      </c>
      <c r="AI119">
        <v>12155.63</v>
      </c>
      <c r="AM119">
        <v>1180000.92</v>
      </c>
      <c r="AO119" s="123">
        <f t="shared" si="11"/>
        <v>1771845.45</v>
      </c>
      <c r="AP119" s="129">
        <f t="shared" si="12"/>
        <v>195405.94</v>
      </c>
      <c r="AQ119" s="142">
        <f t="shared" si="13"/>
        <v>1576439.51</v>
      </c>
      <c r="AR119" s="143">
        <f t="shared" si="14"/>
        <v>5560609.9199999999</v>
      </c>
      <c r="AS119" s="143">
        <f t="shared" si="15"/>
        <v>5263044.58</v>
      </c>
      <c r="AT119" s="125">
        <f t="shared" si="10"/>
        <v>297565.33999999985</v>
      </c>
    </row>
    <row r="120" spans="1:46" ht="14.4" thickBot="1" x14ac:dyDescent="0.3">
      <c r="A120" s="115" t="s">
        <v>19</v>
      </c>
      <c r="B120" s="115" t="s">
        <v>20</v>
      </c>
      <c r="C120" s="149">
        <v>5316</v>
      </c>
      <c r="D120" s="150" t="s">
        <v>689</v>
      </c>
      <c r="E120" t="s">
        <v>2248</v>
      </c>
      <c r="F120">
        <v>573036.35</v>
      </c>
      <c r="G120">
        <v>5000</v>
      </c>
      <c r="H120">
        <v>56941.53</v>
      </c>
      <c r="K120">
        <v>129118.07</v>
      </c>
      <c r="L120">
        <v>70942.100000000006</v>
      </c>
      <c r="O120">
        <v>2870</v>
      </c>
      <c r="P120">
        <v>45331.45</v>
      </c>
      <c r="R120">
        <v>582</v>
      </c>
      <c r="U120">
        <v>355880.14</v>
      </c>
      <c r="V120">
        <v>-4508586.41</v>
      </c>
      <c r="W120">
        <v>5145573.0199999996</v>
      </c>
      <c r="Y120">
        <v>1251352.27</v>
      </c>
      <c r="Z120">
        <v>344586</v>
      </c>
      <c r="AA120">
        <v>2627.02</v>
      </c>
      <c r="AC120">
        <v>1654313.61</v>
      </c>
      <c r="AD120">
        <v>160355</v>
      </c>
      <c r="AE120">
        <v>2131931.61</v>
      </c>
      <c r="AF120">
        <v>2640</v>
      </c>
      <c r="AG120">
        <v>7624</v>
      </c>
      <c r="AH120">
        <v>1284992.8899999999</v>
      </c>
      <c r="AI120">
        <v>50432.05</v>
      </c>
      <c r="AM120">
        <v>142225.5</v>
      </c>
      <c r="AO120" s="123">
        <f t="shared" si="11"/>
        <v>634977.88</v>
      </c>
      <c r="AP120" s="129">
        <f t="shared" si="12"/>
        <v>48783.45</v>
      </c>
      <c r="AQ120" s="142">
        <f t="shared" si="13"/>
        <v>586194.43000000005</v>
      </c>
      <c r="AR120" s="143">
        <f t="shared" si="14"/>
        <v>3413233.9000000004</v>
      </c>
      <c r="AS120" s="143">
        <f t="shared" si="15"/>
        <v>3619846.05</v>
      </c>
      <c r="AT120" s="125">
        <f t="shared" si="10"/>
        <v>-206612.14999999944</v>
      </c>
    </row>
    <row r="121" spans="1:46" ht="14.4" thickBot="1" x14ac:dyDescent="0.3">
      <c r="A121" s="115" t="s">
        <v>19</v>
      </c>
      <c r="B121" s="115" t="s">
        <v>20</v>
      </c>
      <c r="C121" s="149">
        <v>1456</v>
      </c>
      <c r="D121" s="150" t="s">
        <v>690</v>
      </c>
      <c r="E121" t="s">
        <v>2249</v>
      </c>
      <c r="F121">
        <v>174322.77</v>
      </c>
      <c r="G121">
        <v>5032</v>
      </c>
      <c r="H121">
        <v>68369.62</v>
      </c>
      <c r="K121">
        <v>1</v>
      </c>
      <c r="L121">
        <v>54213.98</v>
      </c>
      <c r="P121">
        <v>31235</v>
      </c>
      <c r="R121">
        <v>78500</v>
      </c>
      <c r="U121">
        <v>2820431.71</v>
      </c>
      <c r="V121">
        <v>-5267851.72</v>
      </c>
      <c r="W121">
        <v>2682356.15</v>
      </c>
      <c r="Y121">
        <v>1437143.07</v>
      </c>
      <c r="Z121">
        <v>40000</v>
      </c>
      <c r="AA121">
        <v>771.94</v>
      </c>
      <c r="AC121">
        <v>1127610</v>
      </c>
      <c r="AD121">
        <v>103400</v>
      </c>
      <c r="AE121">
        <v>1365453</v>
      </c>
      <c r="AF121">
        <v>26752</v>
      </c>
      <c r="AH121">
        <v>799059.52</v>
      </c>
      <c r="AI121">
        <v>4583.26</v>
      </c>
      <c r="AM121">
        <v>555809</v>
      </c>
      <c r="AO121" s="123">
        <f t="shared" si="11"/>
        <v>247724.38999999998</v>
      </c>
      <c r="AP121" s="129">
        <f t="shared" si="12"/>
        <v>109735</v>
      </c>
      <c r="AQ121" s="142">
        <f t="shared" si="13"/>
        <v>137989.38999999998</v>
      </c>
      <c r="AR121" s="143">
        <f t="shared" si="14"/>
        <v>2708925.01</v>
      </c>
      <c r="AS121" s="143">
        <f t="shared" si="15"/>
        <v>2751656.78</v>
      </c>
      <c r="AT121" s="125">
        <f t="shared" si="10"/>
        <v>-42731.770000000019</v>
      </c>
    </row>
    <row r="122" spans="1:46" ht="14.4" thickBot="1" x14ac:dyDescent="0.3">
      <c r="A122" s="115" t="s">
        <v>19</v>
      </c>
      <c r="B122" s="115" t="s">
        <v>20</v>
      </c>
      <c r="C122" s="149">
        <v>2839</v>
      </c>
      <c r="D122" s="150" t="s">
        <v>691</v>
      </c>
      <c r="E122" t="s">
        <v>2250</v>
      </c>
      <c r="F122">
        <v>1146718.77</v>
      </c>
      <c r="G122">
        <v>0</v>
      </c>
      <c r="H122">
        <v>20688.8</v>
      </c>
      <c r="K122">
        <v>3.37</v>
      </c>
      <c r="L122">
        <v>96654.47</v>
      </c>
      <c r="O122">
        <v>6000</v>
      </c>
      <c r="P122">
        <v>113013.81</v>
      </c>
      <c r="R122">
        <v>1231.9000000000001</v>
      </c>
      <c r="U122">
        <v>1270310.74</v>
      </c>
      <c r="V122">
        <v>-1846260.12</v>
      </c>
      <c r="W122">
        <v>2132666.9300000002</v>
      </c>
      <c r="Y122">
        <v>1055058.31</v>
      </c>
      <c r="Z122">
        <v>50000</v>
      </c>
      <c r="AA122">
        <v>3858.09</v>
      </c>
      <c r="AC122">
        <v>876329.5</v>
      </c>
      <c r="AD122">
        <v>104400</v>
      </c>
      <c r="AE122">
        <v>1365546.5</v>
      </c>
      <c r="AF122">
        <v>1840</v>
      </c>
      <c r="AG122">
        <v>4564</v>
      </c>
      <c r="AH122">
        <v>1091411.57</v>
      </c>
      <c r="AI122">
        <v>29041.68</v>
      </c>
      <c r="AM122">
        <v>10140</v>
      </c>
      <c r="AO122" s="123">
        <f t="shared" si="11"/>
        <v>1167407.57</v>
      </c>
      <c r="AP122" s="129">
        <f t="shared" si="12"/>
        <v>120245.70999999999</v>
      </c>
      <c r="AQ122" s="142">
        <f t="shared" si="13"/>
        <v>1047161.8600000001</v>
      </c>
      <c r="AR122" s="143">
        <f t="shared" si="14"/>
        <v>2089645.9000000001</v>
      </c>
      <c r="AS122" s="143">
        <f t="shared" si="15"/>
        <v>2502543.7500000005</v>
      </c>
      <c r="AT122" s="125">
        <f t="shared" si="10"/>
        <v>-412897.85000000033</v>
      </c>
    </row>
    <row r="123" spans="1:46" ht="14.4" thickBot="1" x14ac:dyDescent="0.3">
      <c r="A123" s="115" t="s">
        <v>19</v>
      </c>
      <c r="B123" s="115" t="s">
        <v>20</v>
      </c>
      <c r="C123" s="149">
        <v>4801</v>
      </c>
      <c r="D123" s="150" t="s">
        <v>692</v>
      </c>
      <c r="E123" t="s">
        <v>2251</v>
      </c>
      <c r="F123">
        <v>998617.66</v>
      </c>
      <c r="G123">
        <v>0</v>
      </c>
      <c r="H123">
        <v>298048.93</v>
      </c>
      <c r="K123">
        <v>700394.87</v>
      </c>
      <c r="L123">
        <v>25154.9</v>
      </c>
      <c r="O123">
        <v>0</v>
      </c>
      <c r="P123">
        <v>43977</v>
      </c>
      <c r="R123">
        <v>0</v>
      </c>
      <c r="U123">
        <v>-870751.37</v>
      </c>
      <c r="W123">
        <v>2748053.22</v>
      </c>
      <c r="Y123">
        <v>2031974.97</v>
      </c>
      <c r="AA123">
        <v>2864.96</v>
      </c>
      <c r="AC123">
        <v>1293972</v>
      </c>
      <c r="AD123">
        <v>311127</v>
      </c>
      <c r="AE123">
        <v>2033542</v>
      </c>
      <c r="AF123">
        <v>9580</v>
      </c>
      <c r="AG123">
        <v>28346</v>
      </c>
      <c r="AH123">
        <v>1200518.21</v>
      </c>
      <c r="AI123">
        <v>44574.78</v>
      </c>
      <c r="AM123">
        <v>222440.43</v>
      </c>
      <c r="AO123" s="123">
        <f t="shared" si="11"/>
        <v>1296666.5900000001</v>
      </c>
      <c r="AP123" s="129">
        <f t="shared" si="12"/>
        <v>43977</v>
      </c>
      <c r="AQ123" s="142">
        <f t="shared" si="13"/>
        <v>1252689.5900000001</v>
      </c>
      <c r="AR123" s="143">
        <f t="shared" si="14"/>
        <v>3639938.9299999997</v>
      </c>
      <c r="AS123" s="143">
        <f t="shared" si="15"/>
        <v>3539001.42</v>
      </c>
      <c r="AT123" s="125">
        <f t="shared" si="10"/>
        <v>100937.50999999978</v>
      </c>
    </row>
    <row r="124" spans="1:46" ht="14.4" thickBot="1" x14ac:dyDescent="0.3">
      <c r="A124" s="115" t="s">
        <v>19</v>
      </c>
      <c r="B124" s="115" t="s">
        <v>20</v>
      </c>
      <c r="C124" s="149">
        <v>3761</v>
      </c>
      <c r="D124" s="150" t="s">
        <v>693</v>
      </c>
      <c r="E124" t="s">
        <v>2252</v>
      </c>
      <c r="F124">
        <v>788534.55</v>
      </c>
      <c r="G124">
        <v>0</v>
      </c>
      <c r="H124">
        <v>81692.800000000003</v>
      </c>
      <c r="K124">
        <v>250376.88</v>
      </c>
      <c r="L124">
        <v>413228.43</v>
      </c>
      <c r="P124">
        <v>34875</v>
      </c>
      <c r="R124">
        <v>0</v>
      </c>
      <c r="U124">
        <v>-828623.01</v>
      </c>
      <c r="W124">
        <v>2407634.36</v>
      </c>
      <c r="Y124">
        <v>1008168.75</v>
      </c>
      <c r="AA124">
        <v>2173.9299999999998</v>
      </c>
      <c r="AC124">
        <v>774081</v>
      </c>
      <c r="AD124">
        <v>387770.05</v>
      </c>
      <c r="AE124">
        <v>1126236</v>
      </c>
      <c r="AF124">
        <v>1840</v>
      </c>
      <c r="AG124">
        <v>24024</v>
      </c>
      <c r="AH124">
        <v>907098.02</v>
      </c>
      <c r="AI124">
        <v>30813.97</v>
      </c>
      <c r="AM124">
        <v>162235.43</v>
      </c>
      <c r="AO124" s="123">
        <f t="shared" si="11"/>
        <v>870227.35000000009</v>
      </c>
      <c r="AP124" s="129">
        <f t="shared" si="12"/>
        <v>34875</v>
      </c>
      <c r="AQ124" s="142">
        <f t="shared" si="13"/>
        <v>835352.35000000009</v>
      </c>
      <c r="AR124" s="143">
        <f t="shared" si="14"/>
        <v>2172193.73</v>
      </c>
      <c r="AS124" s="143">
        <f t="shared" si="15"/>
        <v>2252247.42</v>
      </c>
      <c r="AT124" s="125">
        <f t="shared" si="10"/>
        <v>-80053.689999999944</v>
      </c>
    </row>
    <row r="125" spans="1:46" ht="14.4" thickBot="1" x14ac:dyDescent="0.3">
      <c r="A125" s="115" t="s">
        <v>19</v>
      </c>
      <c r="B125" s="115" t="s">
        <v>20</v>
      </c>
      <c r="C125" s="149">
        <v>4191</v>
      </c>
      <c r="D125" s="150" t="s">
        <v>694</v>
      </c>
      <c r="E125" t="s">
        <v>2253</v>
      </c>
      <c r="F125">
        <v>736502.45</v>
      </c>
      <c r="G125">
        <v>0</v>
      </c>
      <c r="H125">
        <v>133439.29</v>
      </c>
      <c r="K125">
        <v>1949243.49</v>
      </c>
      <c r="L125">
        <v>46381.47</v>
      </c>
      <c r="O125">
        <v>3640</v>
      </c>
      <c r="P125">
        <v>31859.5</v>
      </c>
      <c r="R125">
        <v>505.33</v>
      </c>
      <c r="U125">
        <v>178772.51</v>
      </c>
      <c r="V125">
        <v>-1008830.04</v>
      </c>
      <c r="W125">
        <v>3580405.02</v>
      </c>
      <c r="Y125">
        <v>340371.51</v>
      </c>
      <c r="Z125">
        <v>666520</v>
      </c>
      <c r="AA125">
        <v>2157.0500000000002</v>
      </c>
      <c r="AC125">
        <v>824131</v>
      </c>
      <c r="AD125">
        <v>1103479.08</v>
      </c>
      <c r="AE125">
        <v>1458034</v>
      </c>
      <c r="AF125">
        <v>2630</v>
      </c>
      <c r="AG125">
        <v>2624</v>
      </c>
      <c r="AH125">
        <v>1295410.3899999999</v>
      </c>
      <c r="AI125">
        <v>67145.87</v>
      </c>
      <c r="AM125">
        <v>31600</v>
      </c>
      <c r="AO125" s="123">
        <f t="shared" si="11"/>
        <v>869941.74</v>
      </c>
      <c r="AP125" s="129">
        <f t="shared" si="12"/>
        <v>36004.83</v>
      </c>
      <c r="AQ125" s="142">
        <f t="shared" si="13"/>
        <v>833936.91</v>
      </c>
      <c r="AR125" s="143">
        <f t="shared" si="14"/>
        <v>2936658.64</v>
      </c>
      <c r="AS125" s="143">
        <f t="shared" si="15"/>
        <v>2857444.26</v>
      </c>
      <c r="AT125" s="125">
        <f t="shared" si="10"/>
        <v>79214.380000000354</v>
      </c>
    </row>
    <row r="126" spans="1:46" ht="14.4" thickBot="1" x14ac:dyDescent="0.3">
      <c r="A126" s="115" t="s">
        <v>19</v>
      </c>
      <c r="B126" s="115" t="s">
        <v>20</v>
      </c>
      <c r="C126" s="149">
        <v>1988</v>
      </c>
      <c r="D126" s="150" t="s">
        <v>695</v>
      </c>
      <c r="E126" t="s">
        <v>2254</v>
      </c>
      <c r="F126">
        <v>1564533.05</v>
      </c>
      <c r="G126">
        <v>5312</v>
      </c>
      <c r="H126">
        <v>93001.34</v>
      </c>
      <c r="K126">
        <v>0</v>
      </c>
      <c r="L126">
        <v>29001.52</v>
      </c>
      <c r="P126">
        <v>11875</v>
      </c>
      <c r="R126">
        <v>0</v>
      </c>
      <c r="U126">
        <v>1519628.46</v>
      </c>
      <c r="V126">
        <v>-2041809.05</v>
      </c>
      <c r="W126">
        <v>2242898.44</v>
      </c>
      <c r="Y126">
        <v>864767.27</v>
      </c>
      <c r="Z126">
        <v>70000</v>
      </c>
      <c r="AA126">
        <v>4260.9399999999996</v>
      </c>
      <c r="AC126">
        <v>1463600</v>
      </c>
      <c r="AD126">
        <v>101132</v>
      </c>
      <c r="AE126">
        <v>1603437</v>
      </c>
      <c r="AF126">
        <v>11204</v>
      </c>
      <c r="AH126">
        <v>925359.15</v>
      </c>
      <c r="AI126">
        <v>4235</v>
      </c>
      <c r="AM126">
        <v>270</v>
      </c>
      <c r="AO126" s="123">
        <f t="shared" si="11"/>
        <v>1662846.3900000001</v>
      </c>
      <c r="AP126" s="129">
        <f t="shared" si="12"/>
        <v>11875</v>
      </c>
      <c r="AQ126" s="142">
        <f t="shared" si="13"/>
        <v>1650971.3900000001</v>
      </c>
      <c r="AR126" s="143">
        <f t="shared" si="14"/>
        <v>2503760.21</v>
      </c>
      <c r="AS126" s="143">
        <f t="shared" si="15"/>
        <v>2544505.15</v>
      </c>
      <c r="AT126" s="125">
        <f t="shared" si="10"/>
        <v>-40744.939999999944</v>
      </c>
    </row>
    <row r="127" spans="1:46" ht="14.4" thickBot="1" x14ac:dyDescent="0.3">
      <c r="A127" s="115" t="s">
        <v>19</v>
      </c>
      <c r="B127" s="115" t="s">
        <v>20</v>
      </c>
      <c r="C127" s="149">
        <v>2809</v>
      </c>
      <c r="D127" s="150" t="s">
        <v>696</v>
      </c>
      <c r="E127" t="s">
        <v>2255</v>
      </c>
      <c r="F127">
        <v>716854.47</v>
      </c>
      <c r="G127">
        <v>7052</v>
      </c>
      <c r="H127">
        <v>111393.39</v>
      </c>
      <c r="K127">
        <v>2</v>
      </c>
      <c r="L127">
        <v>619953.22</v>
      </c>
      <c r="O127">
        <v>0</v>
      </c>
      <c r="P127">
        <v>52896.45</v>
      </c>
      <c r="R127">
        <v>1764</v>
      </c>
      <c r="U127">
        <v>-2313901.89</v>
      </c>
      <c r="W127">
        <v>3888577.4</v>
      </c>
      <c r="Y127">
        <v>623730</v>
      </c>
      <c r="Z127">
        <v>43600</v>
      </c>
      <c r="AA127">
        <v>2559.34</v>
      </c>
      <c r="AC127">
        <v>1299517.8</v>
      </c>
      <c r="AD127">
        <v>282942.40000000002</v>
      </c>
      <c r="AE127">
        <v>1492090.8</v>
      </c>
      <c r="AF127">
        <v>6500</v>
      </c>
      <c r="AG127">
        <v>2064</v>
      </c>
      <c r="AH127">
        <v>902374.62</v>
      </c>
      <c r="AI127">
        <v>23401</v>
      </c>
      <c r="AO127" s="123">
        <f t="shared" si="11"/>
        <v>835299.86</v>
      </c>
      <c r="AP127" s="129">
        <f t="shared" si="12"/>
        <v>54660.45</v>
      </c>
      <c r="AQ127" s="142">
        <f t="shared" si="13"/>
        <v>780639.41</v>
      </c>
      <c r="AR127" s="143">
        <f t="shared" si="14"/>
        <v>2252349.54</v>
      </c>
      <c r="AS127" s="143">
        <f t="shared" si="15"/>
        <v>2426430.42</v>
      </c>
      <c r="AT127" s="125">
        <f t="shared" si="10"/>
        <v>-174080.87999999989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2256</v>
      </c>
      <c r="F128">
        <v>343369.99</v>
      </c>
      <c r="G128">
        <v>5352</v>
      </c>
      <c r="H128">
        <v>84224.12</v>
      </c>
      <c r="K128">
        <v>2613465.44</v>
      </c>
      <c r="L128">
        <v>12</v>
      </c>
      <c r="P128">
        <v>46317.599999999999</v>
      </c>
      <c r="R128">
        <v>3634</v>
      </c>
      <c r="U128">
        <v>-4470356.71</v>
      </c>
      <c r="V128">
        <v>1498276.15</v>
      </c>
      <c r="W128">
        <v>6097995.7300000004</v>
      </c>
      <c r="Y128">
        <v>1237351.0900000001</v>
      </c>
      <c r="AA128">
        <v>1073.54</v>
      </c>
      <c r="AC128">
        <v>644143.5</v>
      </c>
      <c r="AD128">
        <v>102852.02</v>
      </c>
      <c r="AE128">
        <v>1111668.5</v>
      </c>
      <c r="AF128">
        <v>2810</v>
      </c>
      <c r="AG128">
        <v>4474</v>
      </c>
      <c r="AH128">
        <v>659629.81000000006</v>
      </c>
      <c r="AI128">
        <v>187356.56</v>
      </c>
      <c r="AM128">
        <v>148924.5</v>
      </c>
      <c r="AO128" s="123">
        <f t="shared" si="11"/>
        <v>432946.11</v>
      </c>
      <c r="AP128" s="129">
        <f t="shared" si="12"/>
        <v>49951.6</v>
      </c>
      <c r="AQ128" s="142">
        <f t="shared" si="13"/>
        <v>382994.51</v>
      </c>
      <c r="AR128" s="143">
        <f t="shared" si="14"/>
        <v>1985420.1500000001</v>
      </c>
      <c r="AS128" s="143">
        <f t="shared" si="15"/>
        <v>2114863.37</v>
      </c>
      <c r="AT128" s="125">
        <f t="shared" si="10"/>
        <v>-129443.21999999997</v>
      </c>
    </row>
    <row r="129" spans="1:46" ht="14.4" thickBot="1" x14ac:dyDescent="0.3">
      <c r="A129" s="115" t="s">
        <v>268</v>
      </c>
      <c r="B129" s="115" t="s">
        <v>29</v>
      </c>
      <c r="C129" s="149">
        <v>8788</v>
      </c>
      <c r="D129" s="150" t="s">
        <v>698</v>
      </c>
      <c r="E129" t="s">
        <v>2257</v>
      </c>
      <c r="F129">
        <v>1001465.83</v>
      </c>
      <c r="G129">
        <v>157783</v>
      </c>
      <c r="H129">
        <v>422474.74</v>
      </c>
      <c r="K129">
        <v>295718.7</v>
      </c>
      <c r="L129">
        <v>698470.87</v>
      </c>
      <c r="O129">
        <v>0</v>
      </c>
      <c r="P129">
        <v>93227.79</v>
      </c>
      <c r="R129">
        <v>7248.22</v>
      </c>
      <c r="T129">
        <v>110153</v>
      </c>
      <c r="V129">
        <v>-2154374.48</v>
      </c>
      <c r="W129">
        <v>3801437.29</v>
      </c>
      <c r="Y129">
        <v>2101292.1</v>
      </c>
      <c r="Z129">
        <v>158700</v>
      </c>
      <c r="AA129">
        <v>3051.85</v>
      </c>
      <c r="AC129">
        <v>2680656.2000000002</v>
      </c>
      <c r="AD129">
        <v>1891966.27</v>
      </c>
      <c r="AE129">
        <v>3467802.8</v>
      </c>
      <c r="AG129">
        <v>18476</v>
      </c>
      <c r="AH129">
        <v>2069120.73</v>
      </c>
      <c r="AI129">
        <v>205703.57</v>
      </c>
      <c r="AM129">
        <v>356342</v>
      </c>
      <c r="AO129" s="123">
        <f t="shared" si="11"/>
        <v>1581723.57</v>
      </c>
      <c r="AP129" s="129">
        <f t="shared" si="12"/>
        <v>100476.01</v>
      </c>
      <c r="AQ129" s="142">
        <f t="shared" si="13"/>
        <v>1481247.56</v>
      </c>
      <c r="AR129" s="143">
        <f t="shared" si="14"/>
        <v>6835666.4199999999</v>
      </c>
      <c r="AS129" s="143">
        <f t="shared" si="15"/>
        <v>6117445.0999999996</v>
      </c>
      <c r="AT129" s="125">
        <f t="shared" si="10"/>
        <v>718221.3200000003</v>
      </c>
    </row>
    <row r="130" spans="1:46" ht="14.4" thickBot="1" x14ac:dyDescent="0.3">
      <c r="A130" s="115" t="s">
        <v>268</v>
      </c>
      <c r="B130" s="115" t="s">
        <v>29</v>
      </c>
      <c r="C130" s="149">
        <v>4890</v>
      </c>
      <c r="D130" s="150" t="s">
        <v>699</v>
      </c>
      <c r="E130" t="s">
        <v>2258</v>
      </c>
      <c r="F130">
        <v>78862.570000000007</v>
      </c>
      <c r="G130">
        <v>64298.13</v>
      </c>
      <c r="H130">
        <v>383489.63</v>
      </c>
      <c r="K130">
        <v>252567.05</v>
      </c>
      <c r="L130">
        <v>129516.08</v>
      </c>
      <c r="O130">
        <v>4000</v>
      </c>
      <c r="P130">
        <v>75349.259999999995</v>
      </c>
      <c r="R130">
        <v>6704</v>
      </c>
      <c r="T130">
        <v>109922</v>
      </c>
      <c r="V130">
        <v>-1052213.05</v>
      </c>
      <c r="W130">
        <v>2453088.7400000002</v>
      </c>
      <c r="Y130">
        <v>1641664.43</v>
      </c>
      <c r="Z130">
        <v>82238</v>
      </c>
      <c r="AA130">
        <v>788.66</v>
      </c>
      <c r="AC130">
        <v>1819619.5</v>
      </c>
      <c r="AD130">
        <v>134200</v>
      </c>
      <c r="AE130">
        <v>2640262.5</v>
      </c>
      <c r="AF130">
        <v>20580</v>
      </c>
      <c r="AH130">
        <v>1339455.33</v>
      </c>
      <c r="AI130">
        <v>62162.43</v>
      </c>
      <c r="AM130">
        <v>304167.82</v>
      </c>
      <c r="AO130" s="123">
        <f t="shared" si="11"/>
        <v>526650.33000000007</v>
      </c>
      <c r="AP130" s="129">
        <f t="shared" si="12"/>
        <v>86053.26</v>
      </c>
      <c r="AQ130" s="142">
        <f t="shared" si="13"/>
        <v>440597.07000000007</v>
      </c>
      <c r="AR130" s="143">
        <f t="shared" si="14"/>
        <v>3678510.59</v>
      </c>
      <c r="AS130" s="143">
        <f t="shared" si="15"/>
        <v>4366628.08</v>
      </c>
      <c r="AT130" s="125">
        <f t="shared" ref="AT130:AT191" si="16">AR130-AS130</f>
        <v>-688117.49000000022</v>
      </c>
    </row>
    <row r="131" spans="1:46" ht="14.4" thickBot="1" x14ac:dyDescent="0.3">
      <c r="A131" s="115" t="s">
        <v>268</v>
      </c>
      <c r="B131" s="115" t="s">
        <v>29</v>
      </c>
      <c r="C131" s="149">
        <v>8526</v>
      </c>
      <c r="D131" s="150" t="s">
        <v>700</v>
      </c>
      <c r="E131" t="s">
        <v>2259</v>
      </c>
      <c r="F131">
        <v>1373945.25</v>
      </c>
      <c r="G131">
        <v>560969.11</v>
      </c>
      <c r="H131">
        <v>746681.22</v>
      </c>
      <c r="K131">
        <v>175616.25</v>
      </c>
      <c r="L131">
        <v>333751.67</v>
      </c>
      <c r="O131">
        <v>0</v>
      </c>
      <c r="P131">
        <v>191534.77</v>
      </c>
      <c r="R131">
        <v>5053.7</v>
      </c>
      <c r="T131">
        <v>698200</v>
      </c>
      <c r="V131">
        <v>130827.36</v>
      </c>
      <c r="W131">
        <v>3154881.69</v>
      </c>
      <c r="Y131">
        <v>3058224.89</v>
      </c>
      <c r="Z131">
        <v>1088538</v>
      </c>
      <c r="AA131">
        <v>4776.75</v>
      </c>
      <c r="AC131">
        <v>2369322.81</v>
      </c>
      <c r="AD131">
        <v>269560</v>
      </c>
      <c r="AE131">
        <v>2896670.21</v>
      </c>
      <c r="AF131">
        <v>12472</v>
      </c>
      <c r="AH131">
        <v>4212924.95</v>
      </c>
      <c r="AI131">
        <v>227692.01</v>
      </c>
      <c r="AM131">
        <v>430197.3</v>
      </c>
      <c r="AO131" s="123">
        <f t="shared" si="11"/>
        <v>2681595.58</v>
      </c>
      <c r="AP131" s="129">
        <f t="shared" si="12"/>
        <v>196588.47</v>
      </c>
      <c r="AQ131" s="142">
        <f t="shared" si="13"/>
        <v>2485007.11</v>
      </c>
      <c r="AR131" s="143">
        <f t="shared" si="14"/>
        <v>6790422.4500000002</v>
      </c>
      <c r="AS131" s="143">
        <f t="shared" si="15"/>
        <v>7779956.4699999997</v>
      </c>
      <c r="AT131" s="125">
        <f t="shared" si="16"/>
        <v>-989534.01999999955</v>
      </c>
    </row>
    <row r="132" spans="1:46" ht="14.4" thickBot="1" x14ac:dyDescent="0.3">
      <c r="A132" s="115" t="s">
        <v>268</v>
      </c>
      <c r="B132" s="115" t="s">
        <v>29</v>
      </c>
      <c r="C132" s="149">
        <v>6442</v>
      </c>
      <c r="D132" s="150" t="s">
        <v>701</v>
      </c>
      <c r="E132" t="s">
        <v>2260</v>
      </c>
      <c r="F132">
        <v>1350946.69</v>
      </c>
      <c r="G132">
        <v>146682.53</v>
      </c>
      <c r="H132">
        <v>111171.85</v>
      </c>
      <c r="K132">
        <v>65526.38</v>
      </c>
      <c r="L132">
        <v>468833.34</v>
      </c>
      <c r="O132">
        <v>0</v>
      </c>
      <c r="P132">
        <v>102820.67</v>
      </c>
      <c r="R132">
        <v>7130</v>
      </c>
      <c r="T132">
        <v>126095</v>
      </c>
      <c r="U132">
        <v>-132601.09</v>
      </c>
      <c r="V132">
        <v>1374998.29</v>
      </c>
      <c r="W132">
        <v>1192306.58</v>
      </c>
      <c r="Y132">
        <v>2446292.27</v>
      </c>
      <c r="Z132">
        <v>703287</v>
      </c>
      <c r="AA132">
        <v>3336.15</v>
      </c>
      <c r="AC132">
        <v>1324601.5</v>
      </c>
      <c r="AD132">
        <v>225600</v>
      </c>
      <c r="AE132">
        <v>2163291.5</v>
      </c>
      <c r="AF132">
        <v>39660</v>
      </c>
      <c r="AH132">
        <v>2299959.0299999998</v>
      </c>
      <c r="AI132">
        <v>170735.06</v>
      </c>
      <c r="AM132">
        <v>557059.99</v>
      </c>
      <c r="AO132" s="123">
        <f t="shared" si="11"/>
        <v>1608801.07</v>
      </c>
      <c r="AP132" s="129">
        <f t="shared" si="12"/>
        <v>109950.67</v>
      </c>
      <c r="AQ132" s="142">
        <f t="shared" si="13"/>
        <v>1498850.4000000001</v>
      </c>
      <c r="AR132" s="143">
        <f t="shared" si="14"/>
        <v>4703116.92</v>
      </c>
      <c r="AS132" s="143">
        <f t="shared" si="15"/>
        <v>5230705.5799999991</v>
      </c>
      <c r="AT132" s="125">
        <f t="shared" si="16"/>
        <v>-527588.65999999922</v>
      </c>
    </row>
    <row r="133" spans="1:46" ht="14.4" thickBot="1" x14ac:dyDescent="0.3">
      <c r="A133" s="115" t="s">
        <v>268</v>
      </c>
      <c r="B133" s="115" t="s">
        <v>29</v>
      </c>
      <c r="C133" s="149">
        <v>3652</v>
      </c>
      <c r="D133" s="150" t="s">
        <v>702</v>
      </c>
      <c r="E133" t="s">
        <v>2261</v>
      </c>
      <c r="F133">
        <v>796006.29</v>
      </c>
      <c r="G133">
        <v>198814.36</v>
      </c>
      <c r="H133">
        <v>93714.44</v>
      </c>
      <c r="K133">
        <v>200061.24</v>
      </c>
      <c r="L133">
        <v>163450.32999999999</v>
      </c>
      <c r="O133">
        <v>6000</v>
      </c>
      <c r="P133">
        <v>72664.34</v>
      </c>
      <c r="R133">
        <v>4615.8</v>
      </c>
      <c r="T133">
        <v>63567.8</v>
      </c>
      <c r="V133">
        <v>-364916.08</v>
      </c>
      <c r="W133">
        <v>2072080.16</v>
      </c>
      <c r="Y133">
        <v>1255160.2</v>
      </c>
      <c r="Z133">
        <v>288450.2</v>
      </c>
      <c r="AA133">
        <v>2964.78</v>
      </c>
      <c r="AB133">
        <v>3220</v>
      </c>
      <c r="AC133">
        <v>1884731.54</v>
      </c>
      <c r="AD133">
        <v>504984.34</v>
      </c>
      <c r="AE133">
        <v>2344858.4900000002</v>
      </c>
      <c r="AF133">
        <v>3000</v>
      </c>
      <c r="AG133">
        <v>8050</v>
      </c>
      <c r="AH133">
        <v>1501795.87</v>
      </c>
      <c r="AI133">
        <v>126864.69</v>
      </c>
      <c r="AM133">
        <v>356907.37</v>
      </c>
      <c r="AO133" s="123">
        <f t="shared" si="11"/>
        <v>1088535.0900000001</v>
      </c>
      <c r="AP133" s="129">
        <f t="shared" si="12"/>
        <v>83280.14</v>
      </c>
      <c r="AQ133" s="142">
        <f t="shared" si="13"/>
        <v>1005254.9500000001</v>
      </c>
      <c r="AR133" s="143">
        <f t="shared" si="14"/>
        <v>3939511.0599999996</v>
      </c>
      <c r="AS133" s="143">
        <f t="shared" si="15"/>
        <v>4341476.42</v>
      </c>
      <c r="AT133" s="125">
        <f t="shared" si="16"/>
        <v>-401965.36000000034</v>
      </c>
    </row>
    <row r="134" spans="1:46" ht="14.4" thickBot="1" x14ac:dyDescent="0.3">
      <c r="A134" s="115" t="s">
        <v>268</v>
      </c>
      <c r="B134" s="115" t="s">
        <v>29</v>
      </c>
      <c r="C134" s="149">
        <v>7302</v>
      </c>
      <c r="D134" s="150" t="s">
        <v>703</v>
      </c>
      <c r="E134" t="s">
        <v>2262</v>
      </c>
      <c r="F134">
        <v>966691.74</v>
      </c>
      <c r="G134">
        <v>181412.3</v>
      </c>
      <c r="H134">
        <v>301915.52000000002</v>
      </c>
      <c r="K134">
        <v>271246.33</v>
      </c>
      <c r="L134">
        <v>213838.58</v>
      </c>
      <c r="P134">
        <v>254259.11</v>
      </c>
      <c r="R134">
        <v>4701.8999999999996</v>
      </c>
      <c r="T134">
        <v>6900</v>
      </c>
      <c r="V134">
        <v>-1146057.01</v>
      </c>
      <c r="W134">
        <v>3517785.78</v>
      </c>
      <c r="Y134">
        <v>4591417.7</v>
      </c>
      <c r="Z134">
        <v>721965</v>
      </c>
      <c r="AA134">
        <v>2919.04</v>
      </c>
      <c r="AC134">
        <v>1979939.5</v>
      </c>
      <c r="AD134">
        <v>93500</v>
      </c>
      <c r="AE134">
        <v>2595808.5</v>
      </c>
      <c r="AF134">
        <v>8240</v>
      </c>
      <c r="AH134">
        <v>3114606.23</v>
      </c>
      <c r="AI134">
        <v>68842.259999999995</v>
      </c>
      <c r="AM134">
        <v>2304729.56</v>
      </c>
      <c r="AO134" s="123">
        <f t="shared" si="11"/>
        <v>1450019.56</v>
      </c>
      <c r="AP134" s="129">
        <f t="shared" si="12"/>
        <v>258961.00999999998</v>
      </c>
      <c r="AQ134" s="142">
        <f t="shared" si="13"/>
        <v>1191058.55</v>
      </c>
      <c r="AR134" s="143">
        <f t="shared" si="14"/>
        <v>7389741.2400000002</v>
      </c>
      <c r="AS134" s="143">
        <f t="shared" si="15"/>
        <v>8092226.5500000007</v>
      </c>
      <c r="AT134" s="125">
        <f t="shared" si="16"/>
        <v>-702485.31000000052</v>
      </c>
    </row>
    <row r="135" spans="1:46" ht="14.4" thickBot="1" x14ac:dyDescent="0.3">
      <c r="A135" s="115" t="s">
        <v>268</v>
      </c>
      <c r="B135" s="115" t="s">
        <v>29</v>
      </c>
      <c r="C135" s="149">
        <v>3122</v>
      </c>
      <c r="D135" s="150" t="s">
        <v>704</v>
      </c>
      <c r="E135" t="s">
        <v>2263</v>
      </c>
      <c r="F135">
        <v>380134.5</v>
      </c>
      <c r="G135">
        <v>71014.5</v>
      </c>
      <c r="H135">
        <v>2154</v>
      </c>
      <c r="K135">
        <v>203930.44</v>
      </c>
      <c r="L135">
        <v>70253.64</v>
      </c>
      <c r="O135">
        <v>0</v>
      </c>
      <c r="P135">
        <v>97663.14</v>
      </c>
      <c r="R135">
        <v>3452</v>
      </c>
      <c r="T135">
        <v>0</v>
      </c>
      <c r="V135">
        <v>-1471709.15</v>
      </c>
      <c r="W135">
        <v>2461639.23</v>
      </c>
      <c r="Y135">
        <v>1126340.25</v>
      </c>
      <c r="Z135">
        <v>230710</v>
      </c>
      <c r="AA135">
        <v>1621.75</v>
      </c>
      <c r="AC135">
        <v>2215316.75</v>
      </c>
      <c r="AD135">
        <v>480880.49</v>
      </c>
      <c r="AE135">
        <v>2591271.75</v>
      </c>
      <c r="AF135">
        <v>16206.05</v>
      </c>
      <c r="AH135">
        <v>1418312.63</v>
      </c>
      <c r="AI135">
        <v>86895.96</v>
      </c>
      <c r="AM135">
        <v>305740.99</v>
      </c>
      <c r="AO135" s="123">
        <f t="shared" si="11"/>
        <v>453303</v>
      </c>
      <c r="AP135" s="129">
        <f t="shared" si="12"/>
        <v>101115.14</v>
      </c>
      <c r="AQ135" s="142">
        <f t="shared" si="13"/>
        <v>352187.86</v>
      </c>
      <c r="AR135" s="143">
        <f t="shared" si="14"/>
        <v>4054869.24</v>
      </c>
      <c r="AS135" s="143">
        <f t="shared" si="15"/>
        <v>4418427.38</v>
      </c>
      <c r="AT135" s="125">
        <f t="shared" si="16"/>
        <v>-363558.13999999966</v>
      </c>
    </row>
    <row r="136" spans="1:46" ht="14.4" thickBot="1" x14ac:dyDescent="0.3">
      <c r="A136" s="115" t="s">
        <v>268</v>
      </c>
      <c r="B136" s="115" t="s">
        <v>29</v>
      </c>
      <c r="C136" s="149">
        <v>3540</v>
      </c>
      <c r="D136" s="150" t="s">
        <v>705</v>
      </c>
      <c r="E136" t="s">
        <v>2264</v>
      </c>
      <c r="F136">
        <v>310754.49</v>
      </c>
      <c r="G136">
        <v>59046.62</v>
      </c>
      <c r="H136">
        <v>174352.22</v>
      </c>
      <c r="K136">
        <v>1205940.1499999999</v>
      </c>
      <c r="L136">
        <v>211390.8</v>
      </c>
      <c r="O136">
        <v>0</v>
      </c>
      <c r="P136">
        <v>69871.320000000007</v>
      </c>
      <c r="R136">
        <v>4401.68</v>
      </c>
      <c r="T136">
        <v>94919.5</v>
      </c>
      <c r="V136">
        <v>928261.09</v>
      </c>
      <c r="W136">
        <v>1490475.39</v>
      </c>
      <c r="Y136">
        <v>1139935.71</v>
      </c>
      <c r="Z136">
        <v>132500</v>
      </c>
      <c r="AA136">
        <v>873.85</v>
      </c>
      <c r="AB136">
        <v>760</v>
      </c>
      <c r="AC136">
        <v>1487200</v>
      </c>
      <c r="AD136">
        <v>198049.6</v>
      </c>
      <c r="AE136">
        <v>1873976.6</v>
      </c>
      <c r="AF136">
        <v>6946</v>
      </c>
      <c r="AH136">
        <v>1123917.06</v>
      </c>
      <c r="AI136">
        <v>194808.49</v>
      </c>
      <c r="AM136">
        <v>386115.71</v>
      </c>
      <c r="AO136" s="123">
        <f t="shared" si="11"/>
        <v>544153.32999999996</v>
      </c>
      <c r="AP136" s="129">
        <f t="shared" si="12"/>
        <v>74273</v>
      </c>
      <c r="AQ136" s="142">
        <f t="shared" si="13"/>
        <v>469880.32999999996</v>
      </c>
      <c r="AR136" s="143">
        <f t="shared" si="14"/>
        <v>2959319.16</v>
      </c>
      <c r="AS136" s="143">
        <f t="shared" si="15"/>
        <v>3585763.8600000003</v>
      </c>
      <c r="AT136" s="125">
        <f t="shared" si="16"/>
        <v>-626444.70000000019</v>
      </c>
    </row>
    <row r="137" spans="1:46" ht="14.4" thickBot="1" x14ac:dyDescent="0.3">
      <c r="A137" s="115" t="s">
        <v>268</v>
      </c>
      <c r="B137" s="115" t="s">
        <v>29</v>
      </c>
      <c r="C137" s="149">
        <v>8043</v>
      </c>
      <c r="D137" s="150" t="s">
        <v>706</v>
      </c>
      <c r="E137" t="s">
        <v>2265</v>
      </c>
      <c r="F137">
        <v>1106498.76</v>
      </c>
      <c r="G137">
        <v>87798.45</v>
      </c>
      <c r="H137">
        <v>312368.38</v>
      </c>
      <c r="K137">
        <v>907237.97</v>
      </c>
      <c r="L137">
        <v>460793.81</v>
      </c>
      <c r="O137">
        <v>1500</v>
      </c>
      <c r="P137">
        <v>128618.32</v>
      </c>
      <c r="R137">
        <v>8170</v>
      </c>
      <c r="T137">
        <v>49000</v>
      </c>
      <c r="V137">
        <v>-1117421.45</v>
      </c>
      <c r="W137">
        <v>3529981.97</v>
      </c>
      <c r="Y137">
        <v>3746860.14</v>
      </c>
      <c r="Z137">
        <v>255520</v>
      </c>
      <c r="AA137">
        <v>2224.46</v>
      </c>
      <c r="AC137">
        <v>1665185.3</v>
      </c>
      <c r="AD137">
        <v>195530</v>
      </c>
      <c r="AE137">
        <v>2691446.3</v>
      </c>
      <c r="AF137">
        <v>12740</v>
      </c>
      <c r="AH137">
        <v>2408675.4700000002</v>
      </c>
      <c r="AI137">
        <v>186032.6</v>
      </c>
      <c r="AL137">
        <v>2570</v>
      </c>
      <c r="AM137">
        <v>289007</v>
      </c>
      <c r="AO137" s="123">
        <f t="shared" si="11"/>
        <v>1506665.5899999999</v>
      </c>
      <c r="AP137" s="129">
        <f t="shared" si="12"/>
        <v>138288.32000000001</v>
      </c>
      <c r="AQ137" s="142">
        <f t="shared" si="13"/>
        <v>1368377.2699999998</v>
      </c>
      <c r="AR137" s="143">
        <f t="shared" si="14"/>
        <v>5865319.9000000004</v>
      </c>
      <c r="AS137" s="143">
        <f t="shared" si="15"/>
        <v>5590471.3699999992</v>
      </c>
      <c r="AT137" s="125">
        <f t="shared" si="16"/>
        <v>274848.53000000119</v>
      </c>
    </row>
    <row r="138" spans="1:46" ht="14.4" thickBot="1" x14ac:dyDescent="0.3">
      <c r="A138" s="115" t="s">
        <v>268</v>
      </c>
      <c r="B138" s="115" t="s">
        <v>29</v>
      </c>
      <c r="C138" s="149">
        <v>4264</v>
      </c>
      <c r="D138" s="150" t="s">
        <v>707</v>
      </c>
      <c r="E138" t="s">
        <v>2266</v>
      </c>
      <c r="F138">
        <v>551427.44999999995</v>
      </c>
      <c r="G138">
        <v>71759.570000000007</v>
      </c>
      <c r="H138">
        <v>152928.4</v>
      </c>
      <c r="K138">
        <v>236810.14</v>
      </c>
      <c r="L138">
        <v>140560.41</v>
      </c>
      <c r="O138">
        <v>21830</v>
      </c>
      <c r="P138">
        <v>60072.5</v>
      </c>
      <c r="R138">
        <v>5209.5</v>
      </c>
      <c r="T138">
        <v>75180</v>
      </c>
      <c r="V138">
        <v>-716859.09</v>
      </c>
      <c r="W138">
        <v>1467910.57</v>
      </c>
      <c r="Y138">
        <v>4720171.01</v>
      </c>
      <c r="Z138">
        <v>115500</v>
      </c>
      <c r="AA138">
        <v>1324.8</v>
      </c>
      <c r="AC138">
        <v>1488397.5</v>
      </c>
      <c r="AD138">
        <v>913269</v>
      </c>
      <c r="AE138">
        <v>1938062.57</v>
      </c>
      <c r="AF138">
        <v>3820</v>
      </c>
      <c r="AG138">
        <v>10000</v>
      </c>
      <c r="AH138">
        <v>1760570.53</v>
      </c>
      <c r="AI138">
        <v>93181.8</v>
      </c>
      <c r="AM138">
        <v>3192884.92</v>
      </c>
      <c r="AO138" s="123">
        <f t="shared" si="11"/>
        <v>776115.42</v>
      </c>
      <c r="AP138" s="129">
        <f t="shared" si="12"/>
        <v>87112</v>
      </c>
      <c r="AQ138" s="142">
        <f t="shared" si="13"/>
        <v>689003.42</v>
      </c>
      <c r="AR138" s="143">
        <f t="shared" si="14"/>
        <v>7238662.3099999996</v>
      </c>
      <c r="AS138" s="143">
        <f t="shared" si="15"/>
        <v>6998519.8200000003</v>
      </c>
      <c r="AT138" s="125">
        <f t="shared" si="16"/>
        <v>240142.48999999929</v>
      </c>
    </row>
    <row r="139" spans="1:46" ht="14.4" thickBot="1" x14ac:dyDescent="0.3">
      <c r="A139" s="115" t="s">
        <v>268</v>
      </c>
      <c r="B139" s="115" t="s">
        <v>29</v>
      </c>
      <c r="C139" s="149">
        <v>4475</v>
      </c>
      <c r="D139" s="150" t="s">
        <v>708</v>
      </c>
      <c r="E139" t="s">
        <v>2267</v>
      </c>
      <c r="F139">
        <v>705528.47</v>
      </c>
      <c r="G139">
        <v>292290.2</v>
      </c>
      <c r="H139">
        <v>75458.58</v>
      </c>
      <c r="K139">
        <v>159733.31</v>
      </c>
      <c r="L139">
        <v>764827.22</v>
      </c>
      <c r="O139">
        <v>70409</v>
      </c>
      <c r="P139">
        <v>83020.34</v>
      </c>
      <c r="R139">
        <v>6686.7</v>
      </c>
      <c r="T139">
        <v>79727</v>
      </c>
      <c r="V139">
        <v>677115.4</v>
      </c>
      <c r="W139">
        <v>431311.75</v>
      </c>
      <c r="Y139">
        <v>4584340.58</v>
      </c>
      <c r="Z139">
        <v>345382</v>
      </c>
      <c r="AA139">
        <v>1912.79</v>
      </c>
      <c r="AC139">
        <v>1598308.6</v>
      </c>
      <c r="AD139">
        <v>1232308.8999999999</v>
      </c>
      <c r="AE139">
        <v>2115701.6</v>
      </c>
      <c r="AF139">
        <v>9920</v>
      </c>
      <c r="AH139">
        <v>1833882.73</v>
      </c>
      <c r="AI139">
        <v>262003.12</v>
      </c>
      <c r="AM139">
        <v>2891177.83</v>
      </c>
      <c r="AO139" s="123">
        <f t="shared" ref="AO139:AO202" si="17">SUM(F139:I139)</f>
        <v>1073277.25</v>
      </c>
      <c r="AP139" s="129">
        <f t="shared" ref="AP139:AP202" si="18">SUM(O139:S139)</f>
        <v>160116.04</v>
      </c>
      <c r="AQ139" s="142">
        <f t="shared" ref="AQ139:AQ202" si="19">AO139-AP139</f>
        <v>913161.21</v>
      </c>
      <c r="AR139" s="143">
        <f t="shared" ref="AR139:AR202" si="20">SUM(X139:AD139)</f>
        <v>7762252.870000001</v>
      </c>
      <c r="AS139" s="143">
        <f t="shared" ref="AS139:AS202" si="21">SUM(AE139:AN139)</f>
        <v>7112685.2800000003</v>
      </c>
      <c r="AT139" s="125">
        <f t="shared" si="16"/>
        <v>649567.59000000078</v>
      </c>
    </row>
    <row r="140" spans="1:46" ht="14.4" thickBot="1" x14ac:dyDescent="0.3">
      <c r="A140" s="115" t="s">
        <v>268</v>
      </c>
      <c r="B140" s="115" t="s">
        <v>29</v>
      </c>
      <c r="C140" s="149">
        <v>4153</v>
      </c>
      <c r="D140" s="150" t="s">
        <v>709</v>
      </c>
      <c r="E140" t="s">
        <v>2268</v>
      </c>
      <c r="F140">
        <v>375178.45</v>
      </c>
      <c r="G140">
        <v>132306.15</v>
      </c>
      <c r="H140">
        <v>322190.88</v>
      </c>
      <c r="K140">
        <v>311585.37</v>
      </c>
      <c r="L140">
        <v>244831.17</v>
      </c>
      <c r="O140">
        <v>5000</v>
      </c>
      <c r="P140">
        <v>70586.240000000005</v>
      </c>
      <c r="R140">
        <v>2922</v>
      </c>
      <c r="V140">
        <v>-553338.03</v>
      </c>
      <c r="W140">
        <v>2115546</v>
      </c>
      <c r="Y140">
        <v>1681086.02</v>
      </c>
      <c r="Z140">
        <v>15000</v>
      </c>
      <c r="AA140">
        <v>1335.24</v>
      </c>
      <c r="AC140">
        <v>1698898.5</v>
      </c>
      <c r="AD140">
        <v>94700</v>
      </c>
      <c r="AE140">
        <v>2044496.5</v>
      </c>
      <c r="AF140">
        <v>9470</v>
      </c>
      <c r="AH140">
        <v>1277469.6499999999</v>
      </c>
      <c r="AI140">
        <v>135066.14000000001</v>
      </c>
      <c r="AM140">
        <v>279141.65999999997</v>
      </c>
      <c r="AO140" s="123">
        <f t="shared" si="17"/>
        <v>829675.48</v>
      </c>
      <c r="AP140" s="129">
        <f t="shared" si="18"/>
        <v>78508.240000000005</v>
      </c>
      <c r="AQ140" s="142">
        <f t="shared" si="19"/>
        <v>751167.24</v>
      </c>
      <c r="AR140" s="143">
        <f t="shared" si="20"/>
        <v>3491019.76</v>
      </c>
      <c r="AS140" s="143">
        <f t="shared" si="21"/>
        <v>3745643.95</v>
      </c>
      <c r="AT140" s="125">
        <f t="shared" si="16"/>
        <v>-254624.19000000041</v>
      </c>
    </row>
    <row r="141" spans="1:46" ht="14.4" thickBot="1" x14ac:dyDescent="0.3">
      <c r="A141" s="115" t="s">
        <v>268</v>
      </c>
      <c r="B141" s="115" t="s">
        <v>29</v>
      </c>
      <c r="C141" s="149">
        <v>2552</v>
      </c>
      <c r="D141" s="150" t="s">
        <v>710</v>
      </c>
      <c r="E141" t="s">
        <v>2269</v>
      </c>
      <c r="F141">
        <v>127760.58</v>
      </c>
      <c r="G141">
        <v>39724.339999999997</v>
      </c>
      <c r="H141">
        <v>139538.97</v>
      </c>
      <c r="K141">
        <v>566817.66</v>
      </c>
      <c r="L141">
        <v>134951.98000000001</v>
      </c>
      <c r="O141">
        <v>0</v>
      </c>
      <c r="P141">
        <v>145222.04</v>
      </c>
      <c r="R141">
        <v>4332.1000000000004</v>
      </c>
      <c r="V141">
        <v>-1386372.6</v>
      </c>
      <c r="W141">
        <v>2263113.85</v>
      </c>
      <c r="Y141">
        <v>894109.99</v>
      </c>
      <c r="Z141">
        <v>230</v>
      </c>
      <c r="AA141">
        <v>234.67</v>
      </c>
      <c r="AC141">
        <v>2433963.5</v>
      </c>
      <c r="AD141">
        <v>374085.86</v>
      </c>
      <c r="AE141">
        <v>2950475.5</v>
      </c>
      <c r="AH141">
        <v>437329.15</v>
      </c>
      <c r="AI141">
        <v>87269.71</v>
      </c>
      <c r="AM141">
        <v>245051.51999999999</v>
      </c>
      <c r="AO141" s="123">
        <f t="shared" si="17"/>
        <v>307023.89</v>
      </c>
      <c r="AP141" s="129">
        <f t="shared" si="18"/>
        <v>149554.14000000001</v>
      </c>
      <c r="AQ141" s="142">
        <f t="shared" si="19"/>
        <v>157469.75</v>
      </c>
      <c r="AR141" s="143">
        <f t="shared" si="20"/>
        <v>3702624.02</v>
      </c>
      <c r="AS141" s="143">
        <f t="shared" si="21"/>
        <v>3720125.88</v>
      </c>
      <c r="AT141" s="125">
        <f t="shared" si="16"/>
        <v>-17501.85999999987</v>
      </c>
    </row>
    <row r="142" spans="1:46" ht="14.4" thickBot="1" x14ac:dyDescent="0.3">
      <c r="A142" s="115" t="s">
        <v>268</v>
      </c>
      <c r="B142" s="115" t="s">
        <v>29</v>
      </c>
      <c r="C142" s="149">
        <v>5199</v>
      </c>
      <c r="D142" s="150" t="s">
        <v>711</v>
      </c>
      <c r="E142" t="s">
        <v>2270</v>
      </c>
      <c r="F142">
        <v>438931.75</v>
      </c>
      <c r="G142">
        <v>319031.96999999997</v>
      </c>
      <c r="H142">
        <v>681926.96</v>
      </c>
      <c r="K142">
        <v>440593.78</v>
      </c>
      <c r="L142">
        <v>243348.33</v>
      </c>
      <c r="O142">
        <v>1500</v>
      </c>
      <c r="P142">
        <v>69526.820000000007</v>
      </c>
      <c r="Q142">
        <v>13663</v>
      </c>
      <c r="R142">
        <v>11095.09</v>
      </c>
      <c r="T142">
        <v>52493</v>
      </c>
      <c r="V142">
        <v>-1259253.32</v>
      </c>
      <c r="W142">
        <v>2512572.4500000002</v>
      </c>
      <c r="Y142">
        <v>2876025.54</v>
      </c>
      <c r="Z142">
        <v>84163.51</v>
      </c>
      <c r="AA142">
        <v>1352.05</v>
      </c>
      <c r="AB142">
        <v>2420</v>
      </c>
      <c r="AC142">
        <v>2172784.7999999998</v>
      </c>
      <c r="AD142">
        <v>664457.35</v>
      </c>
      <c r="AE142">
        <v>2884509.22</v>
      </c>
      <c r="AF142">
        <v>38197.589999999997</v>
      </c>
      <c r="AH142">
        <v>1295636.1000000001</v>
      </c>
      <c r="AI142">
        <v>107825.75</v>
      </c>
      <c r="AM142">
        <v>752798.84</v>
      </c>
      <c r="AO142" s="123">
        <f t="shared" si="17"/>
        <v>1439890.68</v>
      </c>
      <c r="AP142" s="129">
        <f t="shared" si="18"/>
        <v>95784.91</v>
      </c>
      <c r="AQ142" s="142">
        <f t="shared" si="19"/>
        <v>1344105.77</v>
      </c>
      <c r="AR142" s="143">
        <f t="shared" si="20"/>
        <v>5801203.2499999991</v>
      </c>
      <c r="AS142" s="143">
        <f t="shared" si="21"/>
        <v>5078967.5</v>
      </c>
      <c r="AT142" s="125">
        <f t="shared" si="16"/>
        <v>722235.74999999907</v>
      </c>
    </row>
    <row r="143" spans="1:46" ht="14.4" thickBot="1" x14ac:dyDescent="0.3">
      <c r="A143" s="115" t="s">
        <v>268</v>
      </c>
      <c r="B143" s="115" t="s">
        <v>29</v>
      </c>
      <c r="C143" s="149">
        <v>7299</v>
      </c>
      <c r="D143" s="150" t="s">
        <v>712</v>
      </c>
      <c r="E143" t="s">
        <v>2271</v>
      </c>
      <c r="F143">
        <v>1880690.89</v>
      </c>
      <c r="G143">
        <v>300090.11</v>
      </c>
      <c r="H143">
        <v>297824.57</v>
      </c>
      <c r="K143">
        <v>1188066.56</v>
      </c>
      <c r="L143">
        <v>263321.56</v>
      </c>
      <c r="O143">
        <v>0</v>
      </c>
      <c r="P143">
        <v>172519.66</v>
      </c>
      <c r="R143">
        <v>5391.05</v>
      </c>
      <c r="T143">
        <v>846061</v>
      </c>
      <c r="V143">
        <v>2036689.64</v>
      </c>
      <c r="W143">
        <v>1298036.29</v>
      </c>
      <c r="Y143">
        <v>3257594.05</v>
      </c>
      <c r="Z143">
        <v>309615</v>
      </c>
      <c r="AA143">
        <v>3536.15</v>
      </c>
      <c r="AC143">
        <v>1929450.55</v>
      </c>
      <c r="AD143">
        <v>155330.70000000001</v>
      </c>
      <c r="AE143">
        <v>2551449.25</v>
      </c>
      <c r="AF143">
        <v>1320</v>
      </c>
      <c r="AH143">
        <v>2215573.38</v>
      </c>
      <c r="AI143">
        <v>262963.99</v>
      </c>
      <c r="AM143">
        <v>1052923.78</v>
      </c>
      <c r="AO143" s="123">
        <f t="shared" si="17"/>
        <v>2478605.5699999998</v>
      </c>
      <c r="AP143" s="129">
        <f t="shared" si="18"/>
        <v>177910.71</v>
      </c>
      <c r="AQ143" s="142">
        <f t="shared" si="19"/>
        <v>2300694.86</v>
      </c>
      <c r="AR143" s="143">
        <f t="shared" si="20"/>
        <v>5655526.4500000002</v>
      </c>
      <c r="AS143" s="143">
        <f t="shared" si="21"/>
        <v>6084230.4000000004</v>
      </c>
      <c r="AT143" s="125">
        <f t="shared" si="16"/>
        <v>-428703.95000000019</v>
      </c>
    </row>
    <row r="144" spans="1:46" ht="14.4" thickBot="1" x14ac:dyDescent="0.3">
      <c r="A144" s="115" t="s">
        <v>272</v>
      </c>
      <c r="B144" s="115" t="s">
        <v>30</v>
      </c>
      <c r="C144" s="149">
        <v>3325</v>
      </c>
      <c r="D144" s="150" t="s">
        <v>713</v>
      </c>
      <c r="E144" t="s">
        <v>2272</v>
      </c>
      <c r="F144">
        <v>414160.87</v>
      </c>
      <c r="G144">
        <v>86867.33</v>
      </c>
      <c r="H144">
        <v>430461.31</v>
      </c>
      <c r="K144">
        <v>359216.91</v>
      </c>
      <c r="L144">
        <v>53003.86</v>
      </c>
      <c r="O144">
        <v>5300</v>
      </c>
      <c r="P144">
        <v>56454</v>
      </c>
      <c r="R144">
        <v>0</v>
      </c>
      <c r="V144">
        <v>-290872.51</v>
      </c>
      <c r="W144">
        <v>1854562.35</v>
      </c>
      <c r="Y144">
        <v>1153591.51</v>
      </c>
      <c r="Z144">
        <v>223004</v>
      </c>
      <c r="AA144">
        <v>951.82</v>
      </c>
      <c r="AC144">
        <v>1129653</v>
      </c>
      <c r="AD144">
        <v>152389.28</v>
      </c>
      <c r="AE144">
        <v>1461018</v>
      </c>
      <c r="AF144">
        <v>14180</v>
      </c>
      <c r="AH144">
        <v>1195165.7</v>
      </c>
      <c r="AI144">
        <v>200348.12</v>
      </c>
      <c r="AM144">
        <v>70611.350000000006</v>
      </c>
      <c r="AO144" s="123">
        <f t="shared" si="17"/>
        <v>931489.51</v>
      </c>
      <c r="AP144" s="129">
        <f t="shared" si="18"/>
        <v>61754</v>
      </c>
      <c r="AQ144" s="142">
        <f t="shared" si="19"/>
        <v>869735.51</v>
      </c>
      <c r="AR144" s="143">
        <f t="shared" si="20"/>
        <v>2659589.61</v>
      </c>
      <c r="AS144" s="143">
        <f t="shared" si="21"/>
        <v>2941323.1700000004</v>
      </c>
      <c r="AT144" s="125">
        <f t="shared" si="16"/>
        <v>-281733.56000000052</v>
      </c>
    </row>
    <row r="145" spans="1:46" ht="14.4" thickBot="1" x14ac:dyDescent="0.3">
      <c r="A145" s="115" t="s">
        <v>272</v>
      </c>
      <c r="B145" s="115" t="s">
        <v>30</v>
      </c>
      <c r="C145" s="149">
        <v>5397</v>
      </c>
      <c r="D145" s="150" t="s">
        <v>714</v>
      </c>
      <c r="E145" t="s">
        <v>2273</v>
      </c>
      <c r="F145">
        <v>1523384.09</v>
      </c>
      <c r="G145">
        <v>369817.64</v>
      </c>
      <c r="H145">
        <v>404309.8</v>
      </c>
      <c r="K145">
        <v>247321.76</v>
      </c>
      <c r="L145">
        <v>552547.68000000005</v>
      </c>
      <c r="O145">
        <v>2150</v>
      </c>
      <c r="P145">
        <v>250715.34</v>
      </c>
      <c r="R145">
        <v>5314</v>
      </c>
      <c r="V145">
        <v>-60889.72</v>
      </c>
      <c r="W145">
        <v>3974625.34</v>
      </c>
      <c r="Y145">
        <v>2312413.16</v>
      </c>
      <c r="Z145">
        <v>421938</v>
      </c>
      <c r="AA145">
        <v>4340.3500000000004</v>
      </c>
      <c r="AC145">
        <v>2069938.5</v>
      </c>
      <c r="AD145">
        <v>199097.69</v>
      </c>
      <c r="AE145">
        <v>2997073.5</v>
      </c>
      <c r="AF145">
        <v>43084</v>
      </c>
      <c r="AH145">
        <v>2504926.9900000002</v>
      </c>
      <c r="AI145">
        <v>304061.32</v>
      </c>
      <c r="AM145">
        <v>233115.88</v>
      </c>
      <c r="AO145" s="123">
        <f t="shared" si="17"/>
        <v>2297511.5299999998</v>
      </c>
      <c r="AP145" s="129">
        <f t="shared" si="18"/>
        <v>258179.34</v>
      </c>
      <c r="AQ145" s="142">
        <f t="shared" si="19"/>
        <v>2039332.1899999997</v>
      </c>
      <c r="AR145" s="143">
        <f t="shared" si="20"/>
        <v>5007727.7</v>
      </c>
      <c r="AS145" s="143">
        <f t="shared" si="21"/>
        <v>6082261.6900000004</v>
      </c>
      <c r="AT145" s="125">
        <f t="shared" si="16"/>
        <v>-1074533.9900000002</v>
      </c>
    </row>
    <row r="146" spans="1:46" ht="14.4" thickBot="1" x14ac:dyDescent="0.3">
      <c r="A146" s="115" t="s">
        <v>272</v>
      </c>
      <c r="B146" s="115" t="s">
        <v>30</v>
      </c>
      <c r="C146" s="149">
        <v>2048</v>
      </c>
      <c r="D146" s="150" t="s">
        <v>715</v>
      </c>
      <c r="E146" t="s">
        <v>2274</v>
      </c>
      <c r="F146">
        <v>302027.23</v>
      </c>
      <c r="G146">
        <v>410966.7</v>
      </c>
      <c r="H146">
        <v>62496.41</v>
      </c>
      <c r="K146">
        <v>687124.21</v>
      </c>
      <c r="L146">
        <v>334371.21000000002</v>
      </c>
      <c r="O146">
        <v>5000</v>
      </c>
      <c r="P146">
        <v>44060.91</v>
      </c>
      <c r="R146">
        <v>1162</v>
      </c>
      <c r="V146">
        <v>-621741.34</v>
      </c>
      <c r="W146">
        <v>2427116.52</v>
      </c>
      <c r="Y146">
        <v>1390810.86</v>
      </c>
      <c r="Z146">
        <v>233864</v>
      </c>
      <c r="AA146">
        <v>900.76</v>
      </c>
      <c r="AC146">
        <v>1105723.5</v>
      </c>
      <c r="AD146">
        <v>170342.31</v>
      </c>
      <c r="AE146">
        <v>1413651.97</v>
      </c>
      <c r="AF146">
        <v>102320</v>
      </c>
      <c r="AG146">
        <v>2340</v>
      </c>
      <c r="AH146">
        <v>1185000.96</v>
      </c>
      <c r="AI146">
        <v>136749.82999999999</v>
      </c>
      <c r="AM146">
        <v>120191</v>
      </c>
      <c r="AO146" s="123">
        <f t="shared" si="17"/>
        <v>775490.34</v>
      </c>
      <c r="AP146" s="129">
        <f t="shared" si="18"/>
        <v>50222.91</v>
      </c>
      <c r="AQ146" s="142">
        <f t="shared" si="19"/>
        <v>725267.42999999993</v>
      </c>
      <c r="AR146" s="143">
        <f t="shared" si="20"/>
        <v>2901641.43</v>
      </c>
      <c r="AS146" s="143">
        <f t="shared" si="21"/>
        <v>2960253.76</v>
      </c>
      <c r="AT146" s="125">
        <f t="shared" si="16"/>
        <v>-58612.329999999609</v>
      </c>
    </row>
    <row r="147" spans="1:46" ht="14.4" thickBot="1" x14ac:dyDescent="0.3">
      <c r="A147" s="115" t="s">
        <v>272</v>
      </c>
      <c r="B147" s="115" t="s">
        <v>30</v>
      </c>
      <c r="C147" s="149">
        <v>5559</v>
      </c>
      <c r="D147" s="150" t="s">
        <v>716</v>
      </c>
      <c r="E147" t="s">
        <v>2275</v>
      </c>
      <c r="F147">
        <v>879222.77</v>
      </c>
      <c r="G147">
        <v>68868.31</v>
      </c>
      <c r="H147">
        <v>51800.5</v>
      </c>
      <c r="K147">
        <v>373929.52</v>
      </c>
      <c r="L147">
        <v>643720.06999999995</v>
      </c>
      <c r="O147">
        <v>2675</v>
      </c>
      <c r="P147">
        <v>146725</v>
      </c>
      <c r="R147">
        <v>2376</v>
      </c>
      <c r="V147">
        <v>352946.12</v>
      </c>
      <c r="W147">
        <v>2538450.7999999998</v>
      </c>
      <c r="Y147">
        <v>2663045.1800000002</v>
      </c>
      <c r="Z147">
        <v>402734</v>
      </c>
      <c r="AA147">
        <v>4012.87</v>
      </c>
      <c r="AC147">
        <v>1380072.17</v>
      </c>
      <c r="AD147">
        <v>232885.88</v>
      </c>
      <c r="AE147">
        <v>1973812.17</v>
      </c>
      <c r="AG147">
        <v>1560</v>
      </c>
      <c r="AH147">
        <v>2325565.86</v>
      </c>
      <c r="AI147">
        <v>80343.149999999994</v>
      </c>
      <c r="AM147">
        <v>1327100.67</v>
      </c>
      <c r="AO147" s="123">
        <f t="shared" si="17"/>
        <v>999891.58000000007</v>
      </c>
      <c r="AP147" s="129">
        <f t="shared" si="18"/>
        <v>151776</v>
      </c>
      <c r="AQ147" s="142">
        <f t="shared" si="19"/>
        <v>848115.58000000007</v>
      </c>
      <c r="AR147" s="143">
        <f t="shared" si="20"/>
        <v>4682750.1000000006</v>
      </c>
      <c r="AS147" s="143">
        <f t="shared" si="21"/>
        <v>5708381.8499999996</v>
      </c>
      <c r="AT147" s="125">
        <f t="shared" si="16"/>
        <v>-1025631.7499999991</v>
      </c>
    </row>
    <row r="148" spans="1:46" ht="14.4" thickBot="1" x14ac:dyDescent="0.3">
      <c r="A148" s="115" t="s">
        <v>272</v>
      </c>
      <c r="B148" s="115" t="s">
        <v>30</v>
      </c>
      <c r="C148" s="149">
        <v>3394</v>
      </c>
      <c r="D148" s="150" t="s">
        <v>717</v>
      </c>
      <c r="E148" t="s">
        <v>2276</v>
      </c>
      <c r="F148">
        <v>1426708.89</v>
      </c>
      <c r="G148">
        <v>403307.21</v>
      </c>
      <c r="H148">
        <v>626535.35</v>
      </c>
      <c r="K148">
        <v>523492.87</v>
      </c>
      <c r="L148">
        <v>102546.21</v>
      </c>
      <c r="O148">
        <v>4500</v>
      </c>
      <c r="P148">
        <v>87220.38</v>
      </c>
      <c r="R148">
        <v>0</v>
      </c>
      <c r="V148">
        <v>-540893.12</v>
      </c>
      <c r="W148">
        <v>3053279.47</v>
      </c>
      <c r="Y148">
        <v>3023764.74</v>
      </c>
      <c r="Z148">
        <v>637018</v>
      </c>
      <c r="AA148">
        <v>3517.86</v>
      </c>
      <c r="AC148">
        <v>2258476.5</v>
      </c>
      <c r="AD148">
        <v>261283.28</v>
      </c>
      <c r="AE148">
        <v>2900445.5</v>
      </c>
      <c r="AF148">
        <v>3320</v>
      </c>
      <c r="AH148">
        <v>2019286.98</v>
      </c>
      <c r="AI148">
        <v>156736.18</v>
      </c>
      <c r="AM148">
        <v>625787.92000000004</v>
      </c>
      <c r="AO148" s="123">
        <f t="shared" si="17"/>
        <v>2456551.4499999997</v>
      </c>
      <c r="AP148" s="129">
        <f t="shared" si="18"/>
        <v>91720.38</v>
      </c>
      <c r="AQ148" s="142">
        <f t="shared" si="19"/>
        <v>2364831.0699999998</v>
      </c>
      <c r="AR148" s="143">
        <f t="shared" si="20"/>
        <v>6184060.3799999999</v>
      </c>
      <c r="AS148" s="143">
        <f t="shared" si="21"/>
        <v>5705576.5800000001</v>
      </c>
      <c r="AT148" s="125">
        <f t="shared" si="16"/>
        <v>478483.79999999981</v>
      </c>
    </row>
    <row r="149" spans="1:46" ht="14.4" thickBot="1" x14ac:dyDescent="0.3">
      <c r="A149" s="115" t="s">
        <v>272</v>
      </c>
      <c r="B149" s="115" t="s">
        <v>30</v>
      </c>
      <c r="C149" s="149">
        <v>4182</v>
      </c>
      <c r="D149" s="150" t="s">
        <v>718</v>
      </c>
      <c r="E149" t="s">
        <v>2277</v>
      </c>
      <c r="F149">
        <v>1380637.87</v>
      </c>
      <c r="G149">
        <v>75921.61</v>
      </c>
      <c r="H149">
        <v>170134.24</v>
      </c>
      <c r="K149">
        <v>155107.29</v>
      </c>
      <c r="L149">
        <v>228692.88</v>
      </c>
      <c r="O149">
        <v>2000</v>
      </c>
      <c r="P149">
        <v>64270</v>
      </c>
      <c r="R149">
        <v>0</v>
      </c>
      <c r="V149">
        <v>468791.17</v>
      </c>
      <c r="W149">
        <v>1819262.69</v>
      </c>
      <c r="Y149">
        <v>1600168.38</v>
      </c>
      <c r="Z149">
        <v>169450</v>
      </c>
      <c r="AA149">
        <v>3681.09</v>
      </c>
      <c r="AC149">
        <v>1298247.3500000001</v>
      </c>
      <c r="AD149">
        <v>207234.36</v>
      </c>
      <c r="AE149">
        <v>2173536.35</v>
      </c>
      <c r="AF149">
        <v>5980</v>
      </c>
      <c r="AH149">
        <v>1293278.22</v>
      </c>
      <c r="AI149">
        <v>32398.89</v>
      </c>
      <c r="AM149">
        <v>117417.69</v>
      </c>
      <c r="AO149" s="123">
        <f t="shared" si="17"/>
        <v>1626693.7200000002</v>
      </c>
      <c r="AP149" s="129">
        <f t="shared" si="18"/>
        <v>66270</v>
      </c>
      <c r="AQ149" s="142">
        <f t="shared" si="19"/>
        <v>1560423.7200000002</v>
      </c>
      <c r="AR149" s="143">
        <f t="shared" si="20"/>
        <v>3278781.18</v>
      </c>
      <c r="AS149" s="143">
        <f t="shared" si="21"/>
        <v>3622611.1500000004</v>
      </c>
      <c r="AT149" s="125">
        <f t="shared" si="16"/>
        <v>-343829.9700000002</v>
      </c>
    </row>
    <row r="150" spans="1:46" ht="14.4" thickBot="1" x14ac:dyDescent="0.3">
      <c r="A150" s="115" t="s">
        <v>272</v>
      </c>
      <c r="B150" s="115" t="s">
        <v>30</v>
      </c>
      <c r="C150" s="149">
        <v>4497</v>
      </c>
      <c r="D150" s="150" t="s">
        <v>719</v>
      </c>
      <c r="E150" t="s">
        <v>2278</v>
      </c>
      <c r="F150">
        <v>171150.36</v>
      </c>
      <c r="G150">
        <v>558754.05000000005</v>
      </c>
      <c r="H150">
        <v>738353.88</v>
      </c>
      <c r="K150">
        <v>383367.19</v>
      </c>
      <c r="L150">
        <v>400955.88</v>
      </c>
      <c r="O150">
        <v>4500</v>
      </c>
      <c r="P150">
        <v>91734.65</v>
      </c>
      <c r="R150">
        <v>0</v>
      </c>
      <c r="V150">
        <v>23771.95</v>
      </c>
      <c r="W150">
        <v>2522678.58</v>
      </c>
      <c r="Y150">
        <v>2111726.38</v>
      </c>
      <c r="Z150">
        <v>269350</v>
      </c>
      <c r="AA150">
        <v>988.24</v>
      </c>
      <c r="AC150">
        <v>1504715.5</v>
      </c>
      <c r="AD150">
        <v>172436.4</v>
      </c>
      <c r="AE150">
        <v>2184071.5</v>
      </c>
      <c r="AF150">
        <v>7180</v>
      </c>
      <c r="AH150">
        <v>2120227.36</v>
      </c>
      <c r="AI150">
        <v>96078.88</v>
      </c>
      <c r="AM150">
        <v>41762.6</v>
      </c>
      <c r="AO150" s="123">
        <f t="shared" si="17"/>
        <v>1468258.29</v>
      </c>
      <c r="AP150" s="129">
        <f t="shared" si="18"/>
        <v>96234.65</v>
      </c>
      <c r="AQ150" s="142">
        <f t="shared" si="19"/>
        <v>1372023.6400000001</v>
      </c>
      <c r="AR150" s="143">
        <f t="shared" si="20"/>
        <v>4059216.52</v>
      </c>
      <c r="AS150" s="143">
        <f t="shared" si="21"/>
        <v>4449320.3399999989</v>
      </c>
      <c r="AT150" s="125">
        <f t="shared" si="16"/>
        <v>-390103.8199999989</v>
      </c>
    </row>
    <row r="151" spans="1:46" ht="14.4" thickBot="1" x14ac:dyDescent="0.3">
      <c r="A151" s="115" t="s">
        <v>272</v>
      </c>
      <c r="B151" s="115" t="s">
        <v>30</v>
      </c>
      <c r="C151" s="149">
        <v>4239</v>
      </c>
      <c r="D151" s="150" t="s">
        <v>720</v>
      </c>
      <c r="E151" t="s">
        <v>2279</v>
      </c>
      <c r="F151">
        <v>248775.48</v>
      </c>
      <c r="G151">
        <v>16800.23</v>
      </c>
      <c r="H151">
        <v>114860.72</v>
      </c>
      <c r="K151">
        <v>346836.72</v>
      </c>
      <c r="L151">
        <v>216391.8</v>
      </c>
      <c r="O151">
        <v>8500</v>
      </c>
      <c r="P151">
        <v>57852.68</v>
      </c>
      <c r="R151">
        <v>469.6</v>
      </c>
      <c r="V151">
        <v>-3537283.74</v>
      </c>
      <c r="W151">
        <v>4801199.47</v>
      </c>
      <c r="Y151">
        <v>1540867.89</v>
      </c>
      <c r="Z151">
        <v>30000</v>
      </c>
      <c r="AA151">
        <v>728.09</v>
      </c>
      <c r="AC151">
        <v>1482943</v>
      </c>
      <c r="AD151">
        <v>210411.79</v>
      </c>
      <c r="AE151">
        <v>1935003.75</v>
      </c>
      <c r="AH151">
        <v>1403805.67</v>
      </c>
      <c r="AI151">
        <v>145699.37</v>
      </c>
      <c r="AM151">
        <v>167515.04</v>
      </c>
      <c r="AO151" s="123">
        <f t="shared" si="17"/>
        <v>380436.43000000005</v>
      </c>
      <c r="AP151" s="129">
        <f t="shared" si="18"/>
        <v>66822.28</v>
      </c>
      <c r="AQ151" s="142">
        <f t="shared" si="19"/>
        <v>313614.15000000002</v>
      </c>
      <c r="AR151" s="143">
        <f t="shared" si="20"/>
        <v>3264950.77</v>
      </c>
      <c r="AS151" s="143">
        <f t="shared" si="21"/>
        <v>3652023.83</v>
      </c>
      <c r="AT151" s="125">
        <f t="shared" si="16"/>
        <v>-387073.06000000006</v>
      </c>
    </row>
    <row r="152" spans="1:46" ht="14.4" thickBot="1" x14ac:dyDescent="0.3">
      <c r="A152" s="115" t="s">
        <v>272</v>
      </c>
      <c r="B152" s="115" t="s">
        <v>30</v>
      </c>
      <c r="C152" s="149">
        <v>3891</v>
      </c>
      <c r="D152" s="150" t="s">
        <v>721</v>
      </c>
      <c r="E152" t="s">
        <v>2280</v>
      </c>
      <c r="F152">
        <v>380617.08</v>
      </c>
      <c r="G152">
        <v>118689.75</v>
      </c>
      <c r="H152">
        <v>173249.12</v>
      </c>
      <c r="K152">
        <v>390955.01</v>
      </c>
      <c r="L152">
        <v>428516.48</v>
      </c>
      <c r="O152">
        <v>0</v>
      </c>
      <c r="P152">
        <v>100744.2</v>
      </c>
      <c r="R152">
        <v>0</v>
      </c>
      <c r="V152">
        <v>-3950717.3</v>
      </c>
      <c r="W152">
        <v>5209136.26</v>
      </c>
      <c r="Y152">
        <v>1872380.49</v>
      </c>
      <c r="Z152">
        <v>554426</v>
      </c>
      <c r="AA152">
        <v>1021.56</v>
      </c>
      <c r="AC152">
        <v>1803406.72</v>
      </c>
      <c r="AD152">
        <v>181120.36</v>
      </c>
      <c r="AE152">
        <v>2239596.7200000002</v>
      </c>
      <c r="AF152">
        <v>58900</v>
      </c>
      <c r="AH152">
        <v>1760182.99</v>
      </c>
      <c r="AI152">
        <v>117562.64</v>
      </c>
      <c r="AM152">
        <v>103248.5</v>
      </c>
      <c r="AO152" s="123">
        <f t="shared" si="17"/>
        <v>672555.95</v>
      </c>
      <c r="AP152" s="129">
        <f t="shared" si="18"/>
        <v>100744.2</v>
      </c>
      <c r="AQ152" s="142">
        <f t="shared" si="19"/>
        <v>571811.75</v>
      </c>
      <c r="AR152" s="143">
        <f t="shared" si="20"/>
        <v>4412355.1300000008</v>
      </c>
      <c r="AS152" s="143">
        <f t="shared" si="21"/>
        <v>4279490.8499999996</v>
      </c>
      <c r="AT152" s="125">
        <f t="shared" si="16"/>
        <v>132864.28000000119</v>
      </c>
    </row>
    <row r="153" spans="1:46" ht="14.4" thickBot="1" x14ac:dyDescent="0.3">
      <c r="A153" s="115" t="s">
        <v>272</v>
      </c>
      <c r="B153" s="115" t="s">
        <v>30</v>
      </c>
      <c r="C153" s="149">
        <v>3687</v>
      </c>
      <c r="D153" s="150" t="s">
        <v>722</v>
      </c>
      <c r="E153" t="s">
        <v>2281</v>
      </c>
      <c r="F153">
        <v>441131.82</v>
      </c>
      <c r="G153">
        <v>70403.63</v>
      </c>
      <c r="H153">
        <v>339344.77</v>
      </c>
      <c r="K153">
        <v>250112.09</v>
      </c>
      <c r="L153">
        <v>300907.34999999998</v>
      </c>
      <c r="O153">
        <v>4500</v>
      </c>
      <c r="P153">
        <v>54329.5</v>
      </c>
      <c r="R153">
        <v>0</v>
      </c>
      <c r="V153">
        <v>-521342.61</v>
      </c>
      <c r="W153">
        <v>2453318.4700000002</v>
      </c>
      <c r="Y153">
        <v>1108378.56</v>
      </c>
      <c r="Z153">
        <v>492260</v>
      </c>
      <c r="AA153">
        <v>1860.79</v>
      </c>
      <c r="AC153">
        <v>1030456</v>
      </c>
      <c r="AD153">
        <v>182406.13</v>
      </c>
      <c r="AE153">
        <v>1495157.25</v>
      </c>
      <c r="AF153">
        <v>11220</v>
      </c>
      <c r="AH153">
        <v>1678892.43</v>
      </c>
      <c r="AI153">
        <v>151198.91</v>
      </c>
      <c r="AM153">
        <v>67798.59</v>
      </c>
      <c r="AO153" s="123">
        <f t="shared" si="17"/>
        <v>850880.22</v>
      </c>
      <c r="AP153" s="129">
        <f t="shared" si="18"/>
        <v>58829.5</v>
      </c>
      <c r="AQ153" s="142">
        <f t="shared" si="19"/>
        <v>792050.72</v>
      </c>
      <c r="AR153" s="143">
        <f t="shared" si="20"/>
        <v>2815361.48</v>
      </c>
      <c r="AS153" s="143">
        <f t="shared" si="21"/>
        <v>3404267.1799999997</v>
      </c>
      <c r="AT153" s="125">
        <f t="shared" si="16"/>
        <v>-588905.69999999972</v>
      </c>
    </row>
    <row r="154" spans="1:46" ht="14.4" thickBot="1" x14ac:dyDescent="0.3">
      <c r="A154" s="115" t="s">
        <v>272</v>
      </c>
      <c r="B154" s="115" t="s">
        <v>30</v>
      </c>
      <c r="C154" s="149">
        <v>7013</v>
      </c>
      <c r="D154" s="150" t="s">
        <v>723</v>
      </c>
      <c r="E154" t="s">
        <v>2282</v>
      </c>
      <c r="F154">
        <v>3653392.03</v>
      </c>
      <c r="G154">
        <v>196332.63</v>
      </c>
      <c r="H154">
        <v>139319.26999999999</v>
      </c>
      <c r="K154">
        <v>350551.75</v>
      </c>
      <c r="L154">
        <v>1131109.74</v>
      </c>
      <c r="O154">
        <v>5980</v>
      </c>
      <c r="P154">
        <v>182856.63</v>
      </c>
      <c r="R154">
        <v>0</v>
      </c>
      <c r="V154">
        <v>2723766.03</v>
      </c>
      <c r="W154">
        <v>4517827.99</v>
      </c>
      <c r="Y154">
        <v>3514196.6</v>
      </c>
      <c r="Z154">
        <v>89650</v>
      </c>
      <c r="AA154">
        <v>12703.73</v>
      </c>
      <c r="AC154">
        <v>2790930</v>
      </c>
      <c r="AD154">
        <v>301458.65999999997</v>
      </c>
      <c r="AE154">
        <v>4129243</v>
      </c>
      <c r="AF154">
        <v>35155</v>
      </c>
      <c r="AH154">
        <v>3993378.5</v>
      </c>
      <c r="AI154">
        <v>371961.1</v>
      </c>
      <c r="AM154">
        <v>138926.62</v>
      </c>
      <c r="AO154" s="123">
        <f t="shared" si="17"/>
        <v>3989043.9299999997</v>
      </c>
      <c r="AP154" s="129">
        <f t="shared" si="18"/>
        <v>188836.63</v>
      </c>
      <c r="AQ154" s="142">
        <f t="shared" si="19"/>
        <v>3800207.3</v>
      </c>
      <c r="AR154" s="143">
        <f t="shared" si="20"/>
        <v>6708938.9900000002</v>
      </c>
      <c r="AS154" s="143">
        <f t="shared" si="21"/>
        <v>8668664.2199999988</v>
      </c>
      <c r="AT154" s="125">
        <f t="shared" si="16"/>
        <v>-1959725.2299999986</v>
      </c>
    </row>
    <row r="155" spans="1:46" ht="14.4" thickBot="1" x14ac:dyDescent="0.3">
      <c r="A155" s="115" t="s">
        <v>272</v>
      </c>
      <c r="B155" s="115" t="s">
        <v>30</v>
      </c>
      <c r="C155" s="149">
        <v>4588</v>
      </c>
      <c r="D155" s="150" t="s">
        <v>724</v>
      </c>
      <c r="E155" t="s">
        <v>2283</v>
      </c>
      <c r="F155">
        <v>664642.43999999994</v>
      </c>
      <c r="G155">
        <v>251995.84</v>
      </c>
      <c r="H155">
        <v>696519.24</v>
      </c>
      <c r="K155">
        <v>305726.95</v>
      </c>
      <c r="L155">
        <v>126529.54</v>
      </c>
      <c r="O155">
        <v>4500</v>
      </c>
      <c r="P155">
        <v>140941</v>
      </c>
      <c r="R155">
        <v>2520</v>
      </c>
      <c r="V155">
        <v>-2047593.27</v>
      </c>
      <c r="W155">
        <v>3061336.79</v>
      </c>
      <c r="Y155">
        <v>2058256.65</v>
      </c>
      <c r="Z155">
        <v>1384598</v>
      </c>
      <c r="AA155">
        <v>26.3</v>
      </c>
      <c r="AC155">
        <v>1765184.68</v>
      </c>
      <c r="AD155">
        <v>52950</v>
      </c>
      <c r="AE155">
        <v>2291878.6800000002</v>
      </c>
      <c r="AF155">
        <v>5618</v>
      </c>
      <c r="AH155">
        <v>1933842.35</v>
      </c>
      <c r="AI155">
        <v>44376.45</v>
      </c>
      <c r="AM155">
        <v>101590.66</v>
      </c>
      <c r="AO155" s="123">
        <f t="shared" si="17"/>
        <v>1613157.52</v>
      </c>
      <c r="AP155" s="129">
        <f t="shared" si="18"/>
        <v>147961</v>
      </c>
      <c r="AQ155" s="142">
        <f t="shared" si="19"/>
        <v>1465196.52</v>
      </c>
      <c r="AR155" s="143">
        <f t="shared" si="20"/>
        <v>5261015.63</v>
      </c>
      <c r="AS155" s="143">
        <f t="shared" si="21"/>
        <v>4377306.1400000006</v>
      </c>
      <c r="AT155" s="125">
        <f t="shared" si="16"/>
        <v>883709.48999999929</v>
      </c>
    </row>
    <row r="156" spans="1:46" ht="14.4" thickBot="1" x14ac:dyDescent="0.3">
      <c r="A156" s="115" t="s">
        <v>272</v>
      </c>
      <c r="B156" s="115" t="s">
        <v>30</v>
      </c>
      <c r="C156" s="149">
        <v>2353</v>
      </c>
      <c r="D156" s="150" t="s">
        <v>725</v>
      </c>
      <c r="E156" t="s">
        <v>2284</v>
      </c>
      <c r="F156">
        <v>449311.75</v>
      </c>
      <c r="G156">
        <v>76913.75</v>
      </c>
      <c r="H156">
        <v>1066.19</v>
      </c>
      <c r="K156">
        <v>1572142.99</v>
      </c>
      <c r="L156">
        <v>358688.35</v>
      </c>
      <c r="O156">
        <v>0</v>
      </c>
      <c r="P156">
        <v>71483.8</v>
      </c>
      <c r="R156">
        <v>6903.15</v>
      </c>
      <c r="V156">
        <v>222242.63</v>
      </c>
      <c r="W156">
        <v>2227904.62</v>
      </c>
      <c r="Y156">
        <v>1194889.28</v>
      </c>
      <c r="Z156">
        <v>753288</v>
      </c>
      <c r="AA156">
        <v>307.86</v>
      </c>
      <c r="AC156">
        <v>816343.5</v>
      </c>
      <c r="AD156">
        <v>143272.88</v>
      </c>
      <c r="AE156">
        <v>1446777.35</v>
      </c>
      <c r="AF156">
        <v>6052</v>
      </c>
      <c r="AH156">
        <v>1279126.0900000001</v>
      </c>
      <c r="AI156">
        <v>127629.7</v>
      </c>
      <c r="AM156">
        <v>118927.55</v>
      </c>
      <c r="AO156" s="123">
        <f t="shared" si="17"/>
        <v>527291.68999999994</v>
      </c>
      <c r="AP156" s="129">
        <f t="shared" si="18"/>
        <v>78386.95</v>
      </c>
      <c r="AQ156" s="142">
        <f t="shared" si="19"/>
        <v>448904.73999999993</v>
      </c>
      <c r="AR156" s="143">
        <f t="shared" si="20"/>
        <v>2908101.52</v>
      </c>
      <c r="AS156" s="143">
        <f t="shared" si="21"/>
        <v>2978512.6900000004</v>
      </c>
      <c r="AT156" s="125">
        <f t="shared" si="16"/>
        <v>-70411.170000000391</v>
      </c>
    </row>
    <row r="157" spans="1:46" ht="14.4" thickBot="1" x14ac:dyDescent="0.3">
      <c r="A157" s="115" t="s">
        <v>272</v>
      </c>
      <c r="B157" s="115" t="s">
        <v>30</v>
      </c>
      <c r="C157" s="149">
        <v>3206</v>
      </c>
      <c r="D157" s="150" t="s">
        <v>726</v>
      </c>
      <c r="E157" t="s">
        <v>2285</v>
      </c>
      <c r="F157">
        <v>614612.35</v>
      </c>
      <c r="G157">
        <v>31896</v>
      </c>
      <c r="H157">
        <v>752461.76</v>
      </c>
      <c r="K157">
        <v>1118299.8899999999</v>
      </c>
      <c r="L157">
        <v>830391.56</v>
      </c>
      <c r="O157">
        <v>3000</v>
      </c>
      <c r="P157">
        <v>98454.38</v>
      </c>
      <c r="R157">
        <v>0</v>
      </c>
      <c r="V157">
        <v>1681380.51</v>
      </c>
      <c r="W157">
        <v>1652500.79</v>
      </c>
      <c r="Y157">
        <v>1119749.94</v>
      </c>
      <c r="Z157">
        <v>407228</v>
      </c>
      <c r="AA157">
        <v>1306.18</v>
      </c>
      <c r="AC157">
        <v>1494590</v>
      </c>
      <c r="AD157">
        <v>231341.68</v>
      </c>
      <c r="AE157">
        <v>1783153</v>
      </c>
      <c r="AF157">
        <v>17860</v>
      </c>
      <c r="AH157">
        <v>1428521.16</v>
      </c>
      <c r="AI157">
        <v>112355.76</v>
      </c>
      <c r="AO157" s="123">
        <f t="shared" si="17"/>
        <v>1398970.1099999999</v>
      </c>
      <c r="AP157" s="129">
        <f t="shared" si="18"/>
        <v>101454.38</v>
      </c>
      <c r="AQ157" s="142">
        <f t="shared" si="19"/>
        <v>1297515.73</v>
      </c>
      <c r="AR157" s="143">
        <f t="shared" si="20"/>
        <v>3254215.8000000003</v>
      </c>
      <c r="AS157" s="143">
        <f t="shared" si="21"/>
        <v>3341889.92</v>
      </c>
      <c r="AT157" s="125">
        <f t="shared" si="16"/>
        <v>-87674.119999999646</v>
      </c>
    </row>
    <row r="158" spans="1:46" ht="14.4" thickBot="1" x14ac:dyDescent="0.3">
      <c r="A158" s="115" t="s">
        <v>272</v>
      </c>
      <c r="B158" s="115" t="s">
        <v>30</v>
      </c>
      <c r="C158" s="149">
        <v>2498</v>
      </c>
      <c r="D158" s="150" t="s">
        <v>727</v>
      </c>
      <c r="E158" t="s">
        <v>2286</v>
      </c>
      <c r="F158">
        <v>770681.5</v>
      </c>
      <c r="G158">
        <v>28720</v>
      </c>
      <c r="H158">
        <v>522721.69</v>
      </c>
      <c r="K158">
        <v>789830.43</v>
      </c>
      <c r="L158">
        <v>911901.36</v>
      </c>
      <c r="P158">
        <v>98399.3</v>
      </c>
      <c r="R158">
        <v>1050</v>
      </c>
      <c r="V158">
        <v>991728.54</v>
      </c>
      <c r="W158">
        <v>2038406.69</v>
      </c>
      <c r="Y158">
        <v>1992938.95</v>
      </c>
      <c r="Z158">
        <v>194829</v>
      </c>
      <c r="AA158">
        <v>2413.84</v>
      </c>
      <c r="AC158">
        <v>831369</v>
      </c>
      <c r="AD158">
        <v>87376.04</v>
      </c>
      <c r="AE158">
        <v>1539404</v>
      </c>
      <c r="AF158">
        <v>23290</v>
      </c>
      <c r="AH158">
        <v>1428942.44</v>
      </c>
      <c r="AI158">
        <v>223019.94</v>
      </c>
      <c r="AO158" s="123">
        <f t="shared" si="17"/>
        <v>1322123.19</v>
      </c>
      <c r="AP158" s="129">
        <f t="shared" si="18"/>
        <v>99449.3</v>
      </c>
      <c r="AQ158" s="142">
        <f t="shared" si="19"/>
        <v>1222673.8899999999</v>
      </c>
      <c r="AR158" s="143">
        <f t="shared" si="20"/>
        <v>3108926.83</v>
      </c>
      <c r="AS158" s="143">
        <f t="shared" si="21"/>
        <v>3214656.38</v>
      </c>
      <c r="AT158" s="125">
        <f t="shared" si="16"/>
        <v>-105729.54999999981</v>
      </c>
    </row>
    <row r="159" spans="1:46" ht="14.4" thickBot="1" x14ac:dyDescent="0.3">
      <c r="A159" s="115" t="s">
        <v>272</v>
      </c>
      <c r="B159" s="115" t="s">
        <v>30</v>
      </c>
      <c r="C159" s="149">
        <v>4052</v>
      </c>
      <c r="D159" s="150" t="s">
        <v>728</v>
      </c>
      <c r="E159" t="s">
        <v>2287</v>
      </c>
      <c r="F159">
        <v>1033926.52</v>
      </c>
      <c r="G159">
        <v>18698.28</v>
      </c>
      <c r="H159">
        <v>56603.31</v>
      </c>
      <c r="K159">
        <v>944134.95</v>
      </c>
      <c r="L159">
        <v>265293.52</v>
      </c>
      <c r="O159">
        <v>0</v>
      </c>
      <c r="P159">
        <v>71750</v>
      </c>
      <c r="R159">
        <v>995</v>
      </c>
      <c r="V159">
        <v>125283.02</v>
      </c>
      <c r="W159">
        <v>2546107.46</v>
      </c>
      <c r="Y159">
        <v>1894319.62</v>
      </c>
      <c r="Z159">
        <v>379114</v>
      </c>
      <c r="AA159">
        <v>2552.52</v>
      </c>
      <c r="AC159">
        <v>2027616.5</v>
      </c>
      <c r="AD159">
        <v>284963.25</v>
      </c>
      <c r="AE159">
        <v>2341380.75</v>
      </c>
      <c r="AF159">
        <v>4540</v>
      </c>
      <c r="AH159">
        <v>2241962.77</v>
      </c>
      <c r="AI159">
        <v>273513.90000000002</v>
      </c>
      <c r="AM159">
        <v>152647.37</v>
      </c>
      <c r="AO159" s="123">
        <f t="shared" si="17"/>
        <v>1109228.1100000001</v>
      </c>
      <c r="AP159" s="129">
        <f t="shared" si="18"/>
        <v>72745</v>
      </c>
      <c r="AQ159" s="142">
        <f t="shared" si="19"/>
        <v>1036483.1100000001</v>
      </c>
      <c r="AR159" s="143">
        <f t="shared" si="20"/>
        <v>4588565.8900000006</v>
      </c>
      <c r="AS159" s="143">
        <f t="shared" si="21"/>
        <v>5014044.79</v>
      </c>
      <c r="AT159" s="125">
        <f t="shared" si="16"/>
        <v>-425478.89999999944</v>
      </c>
    </row>
    <row r="160" spans="1:46" ht="14.4" thickBot="1" x14ac:dyDescent="0.3">
      <c r="A160" s="115" t="s">
        <v>272</v>
      </c>
      <c r="B160" s="115" t="s">
        <v>30</v>
      </c>
      <c r="C160" s="149">
        <v>2478</v>
      </c>
      <c r="D160" s="150" t="s">
        <v>729</v>
      </c>
      <c r="E160" t="s">
        <v>2288</v>
      </c>
      <c r="F160">
        <v>49908.81</v>
      </c>
      <c r="G160">
        <v>42902.54</v>
      </c>
      <c r="H160">
        <v>137303.54</v>
      </c>
      <c r="K160">
        <v>372251.04</v>
      </c>
      <c r="L160">
        <v>922233.39</v>
      </c>
      <c r="P160">
        <v>4050.04</v>
      </c>
      <c r="R160">
        <v>0</v>
      </c>
      <c r="V160">
        <v>-449972.31</v>
      </c>
      <c r="W160">
        <v>2320392.7599999998</v>
      </c>
      <c r="Y160">
        <v>1536620.43</v>
      </c>
      <c r="Z160">
        <v>267000</v>
      </c>
      <c r="AC160">
        <v>1389815</v>
      </c>
      <c r="AD160">
        <v>111953.88</v>
      </c>
      <c r="AE160">
        <v>1709803</v>
      </c>
      <c r="AF160">
        <v>4488</v>
      </c>
      <c r="AH160">
        <v>1320639.1000000001</v>
      </c>
      <c r="AI160">
        <v>30761.61</v>
      </c>
      <c r="AM160">
        <v>589568.77</v>
      </c>
      <c r="AO160" s="123">
        <f t="shared" si="17"/>
        <v>230114.89</v>
      </c>
      <c r="AP160" s="129">
        <f t="shared" si="18"/>
        <v>4050.04</v>
      </c>
      <c r="AQ160" s="142">
        <f t="shared" si="19"/>
        <v>226064.85</v>
      </c>
      <c r="AR160" s="143">
        <f t="shared" si="20"/>
        <v>3305389.3099999996</v>
      </c>
      <c r="AS160" s="143">
        <f t="shared" si="21"/>
        <v>3655260.48</v>
      </c>
      <c r="AT160" s="125">
        <f t="shared" si="16"/>
        <v>-349871.17000000039</v>
      </c>
    </row>
    <row r="161" spans="1:46" ht="14.4" thickBot="1" x14ac:dyDescent="0.3">
      <c r="A161" s="115" t="s">
        <v>272</v>
      </c>
      <c r="B161" s="115" t="s">
        <v>30</v>
      </c>
      <c r="C161" s="149">
        <v>2353</v>
      </c>
      <c r="D161" s="150" t="s">
        <v>730</v>
      </c>
      <c r="E161" t="s">
        <v>2289</v>
      </c>
      <c r="F161">
        <v>676689.14</v>
      </c>
      <c r="G161">
        <v>97235</v>
      </c>
      <c r="H161">
        <v>105097.95</v>
      </c>
      <c r="K161">
        <v>339246.25</v>
      </c>
      <c r="L161">
        <v>377954.17</v>
      </c>
      <c r="O161">
        <v>2000</v>
      </c>
      <c r="P161">
        <v>50038</v>
      </c>
      <c r="R161">
        <v>0</v>
      </c>
      <c r="V161">
        <v>-1350623.82</v>
      </c>
      <c r="W161">
        <v>2754433.99</v>
      </c>
      <c r="Y161">
        <v>1687505.66</v>
      </c>
      <c r="Z161">
        <v>156252</v>
      </c>
      <c r="AA161">
        <v>1118.5899999999999</v>
      </c>
      <c r="AC161">
        <v>1672373.85</v>
      </c>
      <c r="AD161">
        <v>179259.08</v>
      </c>
      <c r="AE161">
        <v>2008897.85</v>
      </c>
      <c r="AH161">
        <v>1155217.3999999999</v>
      </c>
      <c r="AI161">
        <v>175266.34</v>
      </c>
      <c r="AM161">
        <v>216753.25</v>
      </c>
      <c r="AO161" s="123">
        <f t="shared" si="17"/>
        <v>879022.09</v>
      </c>
      <c r="AP161" s="129">
        <f t="shared" si="18"/>
        <v>52038</v>
      </c>
      <c r="AQ161" s="142">
        <f t="shared" si="19"/>
        <v>826984.09</v>
      </c>
      <c r="AR161" s="143">
        <f t="shared" si="20"/>
        <v>3696509.18</v>
      </c>
      <c r="AS161" s="143">
        <f t="shared" si="21"/>
        <v>3556134.84</v>
      </c>
      <c r="AT161" s="125">
        <f t="shared" si="16"/>
        <v>140374.34000000032</v>
      </c>
    </row>
    <row r="162" spans="1:46" ht="14.4" thickBot="1" x14ac:dyDescent="0.3">
      <c r="A162" s="115" t="s">
        <v>272</v>
      </c>
      <c r="B162" s="115" t="s">
        <v>30</v>
      </c>
      <c r="C162" s="149">
        <v>5363</v>
      </c>
      <c r="D162" s="150" t="s">
        <v>731</v>
      </c>
      <c r="E162" t="s">
        <v>2290</v>
      </c>
      <c r="F162">
        <v>360589.49</v>
      </c>
      <c r="G162">
        <v>64627.98</v>
      </c>
      <c r="H162">
        <v>61370.3</v>
      </c>
      <c r="K162">
        <v>312685</v>
      </c>
      <c r="L162">
        <v>594078.62</v>
      </c>
      <c r="O162">
        <v>4250</v>
      </c>
      <c r="P162">
        <v>92975.29</v>
      </c>
      <c r="R162">
        <v>2244</v>
      </c>
      <c r="V162">
        <v>-2316653.46</v>
      </c>
      <c r="W162">
        <v>4163724</v>
      </c>
      <c r="Y162">
        <v>1725632.36</v>
      </c>
      <c r="Z162">
        <v>224420</v>
      </c>
      <c r="AA162">
        <v>1295.8800000000001</v>
      </c>
      <c r="AC162">
        <v>1666283.18</v>
      </c>
      <c r="AD162">
        <v>211134.48</v>
      </c>
      <c r="AE162">
        <v>2285371.2000000002</v>
      </c>
      <c r="AG162">
        <v>15882</v>
      </c>
      <c r="AH162">
        <v>1778922.76</v>
      </c>
      <c r="AI162">
        <v>55981.64</v>
      </c>
      <c r="AM162">
        <v>245796.74</v>
      </c>
      <c r="AO162" s="123">
        <f t="shared" si="17"/>
        <v>486587.76999999996</v>
      </c>
      <c r="AP162" s="129">
        <f t="shared" si="18"/>
        <v>99469.29</v>
      </c>
      <c r="AQ162" s="142">
        <f t="shared" si="19"/>
        <v>387118.48</v>
      </c>
      <c r="AR162" s="143">
        <f t="shared" si="20"/>
        <v>3828765.9</v>
      </c>
      <c r="AS162" s="143">
        <f t="shared" si="21"/>
        <v>4381954.34</v>
      </c>
      <c r="AT162" s="125">
        <f t="shared" si="16"/>
        <v>-553188.43999999994</v>
      </c>
    </row>
    <row r="163" spans="1:46" ht="14.4" thickBot="1" x14ac:dyDescent="0.3">
      <c r="A163" s="115" t="s">
        <v>272</v>
      </c>
      <c r="B163" s="115" t="s">
        <v>30</v>
      </c>
      <c r="C163" s="149">
        <v>2121</v>
      </c>
      <c r="D163" s="150" t="s">
        <v>732</v>
      </c>
      <c r="E163" t="s">
        <v>2291</v>
      </c>
      <c r="F163">
        <v>462544.63</v>
      </c>
      <c r="G163">
        <v>13883.56</v>
      </c>
      <c r="H163">
        <v>501816.96</v>
      </c>
      <c r="K163">
        <v>561374.24</v>
      </c>
      <c r="L163">
        <v>87964.83</v>
      </c>
      <c r="O163">
        <v>22000</v>
      </c>
      <c r="P163">
        <v>147762.79</v>
      </c>
      <c r="R163">
        <v>1511</v>
      </c>
      <c r="V163">
        <v>-1953119.91</v>
      </c>
      <c r="W163">
        <v>3254719.47</v>
      </c>
      <c r="Y163">
        <v>1181164.17</v>
      </c>
      <c r="Z163">
        <v>355028</v>
      </c>
      <c r="AA163">
        <v>2826.78</v>
      </c>
      <c r="AC163">
        <v>1616254.5</v>
      </c>
      <c r="AD163">
        <v>104956.16</v>
      </c>
      <c r="AE163">
        <v>1912799.38</v>
      </c>
      <c r="AF163">
        <v>18600</v>
      </c>
      <c r="AH163">
        <v>1133246.6000000001</v>
      </c>
      <c r="AI163">
        <v>17506.11</v>
      </c>
      <c r="AM163">
        <v>23366.65</v>
      </c>
      <c r="AO163" s="123">
        <f t="shared" si="17"/>
        <v>978245.15</v>
      </c>
      <c r="AP163" s="129">
        <f t="shared" si="18"/>
        <v>171273.79</v>
      </c>
      <c r="AQ163" s="142">
        <f t="shared" si="19"/>
        <v>806971.36</v>
      </c>
      <c r="AR163" s="143">
        <f t="shared" si="20"/>
        <v>3260229.6100000003</v>
      </c>
      <c r="AS163" s="143">
        <f t="shared" si="21"/>
        <v>3105518.7399999998</v>
      </c>
      <c r="AT163" s="125">
        <f t="shared" si="16"/>
        <v>154710.87000000058</v>
      </c>
    </row>
    <row r="164" spans="1:46" ht="14.4" thickBot="1" x14ac:dyDescent="0.3">
      <c r="A164" s="115" t="s">
        <v>274</v>
      </c>
      <c r="B164" s="115" t="s">
        <v>31</v>
      </c>
      <c r="C164" s="149">
        <v>5006</v>
      </c>
      <c r="D164" s="150" t="s">
        <v>733</v>
      </c>
      <c r="E164" t="s">
        <v>2292</v>
      </c>
      <c r="F164">
        <v>1566456.6</v>
      </c>
      <c r="G164">
        <v>2923736.77</v>
      </c>
      <c r="H164">
        <v>149610.07999999999</v>
      </c>
      <c r="K164">
        <v>227362.08</v>
      </c>
      <c r="L164">
        <v>375421.11</v>
      </c>
      <c r="O164">
        <v>12000</v>
      </c>
      <c r="P164">
        <v>108390.78</v>
      </c>
      <c r="R164">
        <v>3007.96</v>
      </c>
      <c r="V164">
        <v>-1109116.73</v>
      </c>
      <c r="W164">
        <v>5043639.74</v>
      </c>
      <c r="X164">
        <v>730</v>
      </c>
      <c r="Y164">
        <v>3185026.6</v>
      </c>
      <c r="Z164">
        <v>1158899</v>
      </c>
      <c r="AA164">
        <v>3228.55</v>
      </c>
      <c r="AC164">
        <v>2834424.78</v>
      </c>
      <c r="AD164">
        <v>50000</v>
      </c>
      <c r="AE164">
        <v>3868464.78</v>
      </c>
      <c r="AF164">
        <v>37553</v>
      </c>
      <c r="AG164">
        <v>61384</v>
      </c>
      <c r="AH164">
        <v>1946747.7</v>
      </c>
      <c r="AI164">
        <v>75909.37</v>
      </c>
      <c r="AM164">
        <v>57585.19</v>
      </c>
      <c r="AO164" s="123">
        <f t="shared" si="17"/>
        <v>4639803.45</v>
      </c>
      <c r="AP164" s="129">
        <f t="shared" si="18"/>
        <v>123398.74</v>
      </c>
      <c r="AQ164" s="142">
        <f t="shared" si="19"/>
        <v>4516404.71</v>
      </c>
      <c r="AR164" s="143">
        <f t="shared" si="20"/>
        <v>7232308.9299999997</v>
      </c>
      <c r="AS164" s="143">
        <f t="shared" si="21"/>
        <v>6047644.04</v>
      </c>
      <c r="AT164" s="125">
        <f t="shared" si="16"/>
        <v>1184664.8899999997</v>
      </c>
    </row>
    <row r="165" spans="1:46" ht="14.4" thickBot="1" x14ac:dyDescent="0.3">
      <c r="A165" s="115" t="s">
        <v>274</v>
      </c>
      <c r="B165" s="115" t="s">
        <v>31</v>
      </c>
      <c r="C165" s="149">
        <v>2343</v>
      </c>
      <c r="D165" s="150" t="s">
        <v>734</v>
      </c>
      <c r="E165" t="s">
        <v>2293</v>
      </c>
      <c r="F165">
        <v>182002.18</v>
      </c>
      <c r="G165">
        <v>501587.19</v>
      </c>
      <c r="H165">
        <v>21931.69</v>
      </c>
      <c r="K165">
        <v>200169.91</v>
      </c>
      <c r="L165">
        <v>343675.72</v>
      </c>
      <c r="O165">
        <v>14074.77</v>
      </c>
      <c r="P165">
        <v>88735.9</v>
      </c>
      <c r="R165">
        <v>2769.31</v>
      </c>
      <c r="V165">
        <v>-2229736.58</v>
      </c>
      <c r="W165">
        <v>3325480.98</v>
      </c>
      <c r="Y165">
        <v>1454718.75</v>
      </c>
      <c r="Z165">
        <v>360138</v>
      </c>
      <c r="AA165">
        <v>1118.3699999999999</v>
      </c>
      <c r="AC165">
        <v>1022444.5</v>
      </c>
      <c r="AD165">
        <v>30000</v>
      </c>
      <c r="AE165">
        <v>1557427.58</v>
      </c>
      <c r="AF165">
        <v>7220</v>
      </c>
      <c r="AG165">
        <v>17000</v>
      </c>
      <c r="AH165">
        <v>1042702.54</v>
      </c>
      <c r="AI165">
        <v>193564.47</v>
      </c>
      <c r="AM165">
        <v>2462.7199999999998</v>
      </c>
      <c r="AO165" s="123">
        <f t="shared" si="17"/>
        <v>705521.05999999994</v>
      </c>
      <c r="AP165" s="129">
        <f t="shared" si="18"/>
        <v>105579.98</v>
      </c>
      <c r="AQ165" s="142">
        <f t="shared" si="19"/>
        <v>599941.07999999996</v>
      </c>
      <c r="AR165" s="143">
        <f t="shared" si="20"/>
        <v>2868419.62</v>
      </c>
      <c r="AS165" s="143">
        <f t="shared" si="21"/>
        <v>2820377.3100000005</v>
      </c>
      <c r="AT165" s="125">
        <f t="shared" si="16"/>
        <v>48042.30999999959</v>
      </c>
    </row>
    <row r="166" spans="1:46" ht="14.4" thickBot="1" x14ac:dyDescent="0.3">
      <c r="A166" s="115" t="s">
        <v>274</v>
      </c>
      <c r="B166" s="115" t="s">
        <v>31</v>
      </c>
      <c r="C166" s="149">
        <v>2524</v>
      </c>
      <c r="D166" s="150" t="s">
        <v>735</v>
      </c>
      <c r="E166" t="s">
        <v>2294</v>
      </c>
      <c r="F166">
        <v>248734.37</v>
      </c>
      <c r="G166">
        <v>2716467.35</v>
      </c>
      <c r="H166">
        <v>103644.1</v>
      </c>
      <c r="K166">
        <v>260542.36</v>
      </c>
      <c r="L166">
        <v>808974.94</v>
      </c>
      <c r="O166">
        <v>4000</v>
      </c>
      <c r="P166">
        <v>101325.96</v>
      </c>
      <c r="R166">
        <v>8341.2199999999993</v>
      </c>
      <c r="V166">
        <v>235011.81</v>
      </c>
      <c r="W166">
        <v>2391351.64</v>
      </c>
      <c r="Y166">
        <v>2963922.8</v>
      </c>
      <c r="Z166">
        <v>788073</v>
      </c>
      <c r="AA166">
        <v>3298.07</v>
      </c>
      <c r="AC166">
        <v>1696742.08</v>
      </c>
      <c r="AD166">
        <v>65000</v>
      </c>
      <c r="AE166">
        <v>2060126.08</v>
      </c>
      <c r="AF166">
        <v>1940</v>
      </c>
      <c r="AG166">
        <v>8400</v>
      </c>
      <c r="AH166">
        <v>1767938.98</v>
      </c>
      <c r="AI166">
        <v>262128.4</v>
      </c>
      <c r="AM166">
        <v>18170</v>
      </c>
      <c r="AO166" s="123">
        <f t="shared" si="17"/>
        <v>3068845.8200000003</v>
      </c>
      <c r="AP166" s="129">
        <f t="shared" si="18"/>
        <v>113667.18000000001</v>
      </c>
      <c r="AQ166" s="142">
        <f t="shared" si="19"/>
        <v>2955178.64</v>
      </c>
      <c r="AR166" s="143">
        <f t="shared" si="20"/>
        <v>5517035.9499999993</v>
      </c>
      <c r="AS166" s="143">
        <f t="shared" si="21"/>
        <v>4118703.46</v>
      </c>
      <c r="AT166" s="125">
        <f t="shared" si="16"/>
        <v>1398332.4899999993</v>
      </c>
    </row>
    <row r="167" spans="1:46" ht="14.4" thickBot="1" x14ac:dyDescent="0.3">
      <c r="A167" s="115" t="s">
        <v>274</v>
      </c>
      <c r="B167" s="115" t="s">
        <v>31</v>
      </c>
      <c r="C167" s="149">
        <v>6272</v>
      </c>
      <c r="D167" s="150" t="s">
        <v>736</v>
      </c>
      <c r="E167" t="s">
        <v>2295</v>
      </c>
      <c r="F167">
        <v>4281159.3600000003</v>
      </c>
      <c r="G167">
        <v>2019533.45</v>
      </c>
      <c r="H167">
        <v>153303.54</v>
      </c>
      <c r="K167">
        <v>91724.24</v>
      </c>
      <c r="L167">
        <v>771673.78</v>
      </c>
      <c r="P167">
        <v>284285</v>
      </c>
      <c r="R167">
        <v>0</v>
      </c>
      <c r="V167">
        <v>2278379.48</v>
      </c>
      <c r="W167">
        <v>3361619.92</v>
      </c>
      <c r="Y167">
        <v>2705559.04</v>
      </c>
      <c r="Z167">
        <v>1645792</v>
      </c>
      <c r="AA167">
        <v>8572.76</v>
      </c>
      <c r="AC167">
        <v>1684264.45</v>
      </c>
      <c r="AD167">
        <v>450000</v>
      </c>
      <c r="AE167">
        <v>2662543.4500000002</v>
      </c>
      <c r="AF167">
        <v>7020</v>
      </c>
      <c r="AG167">
        <v>21260</v>
      </c>
      <c r="AH167">
        <v>1808780.91</v>
      </c>
      <c r="AI167">
        <v>163698.92000000001</v>
      </c>
      <c r="AM167">
        <v>437775</v>
      </c>
      <c r="AO167" s="123">
        <f t="shared" si="17"/>
        <v>6453996.3500000006</v>
      </c>
      <c r="AP167" s="129">
        <f t="shared" si="18"/>
        <v>284285</v>
      </c>
      <c r="AQ167" s="142">
        <f t="shared" si="19"/>
        <v>6169711.3500000006</v>
      </c>
      <c r="AR167" s="143">
        <f t="shared" si="20"/>
        <v>6494188.25</v>
      </c>
      <c r="AS167" s="143">
        <f t="shared" si="21"/>
        <v>5101078.28</v>
      </c>
      <c r="AT167" s="125">
        <f t="shared" si="16"/>
        <v>1393109.9699999997</v>
      </c>
    </row>
    <row r="168" spans="1:46" ht="14.4" thickBot="1" x14ac:dyDescent="0.3">
      <c r="A168" s="115" t="s">
        <v>274</v>
      </c>
      <c r="B168" s="115" t="s">
        <v>31</v>
      </c>
      <c r="C168" s="149">
        <v>5818</v>
      </c>
      <c r="D168" s="150" t="s">
        <v>737</v>
      </c>
      <c r="E168" t="s">
        <v>2296</v>
      </c>
      <c r="F168">
        <v>2775183.85</v>
      </c>
      <c r="G168">
        <v>9328583.4900000002</v>
      </c>
      <c r="H168">
        <v>293954.71000000002</v>
      </c>
      <c r="K168">
        <v>173067.23</v>
      </c>
      <c r="L168">
        <v>138198.23000000001</v>
      </c>
      <c r="O168">
        <v>4000</v>
      </c>
      <c r="P168">
        <v>99813.95</v>
      </c>
      <c r="R168">
        <v>10336.39</v>
      </c>
      <c r="V168">
        <v>9965669.0899999999</v>
      </c>
      <c r="W168">
        <v>1760380.65</v>
      </c>
      <c r="Y168">
        <v>3743197.19</v>
      </c>
      <c r="Z168">
        <v>1160532</v>
      </c>
      <c r="AA168">
        <v>7459.44</v>
      </c>
      <c r="AC168">
        <v>1204988.95</v>
      </c>
      <c r="AD168">
        <v>50000</v>
      </c>
      <c r="AE168">
        <v>2155460.9500000002</v>
      </c>
      <c r="AF168">
        <v>22479</v>
      </c>
      <c r="AG168">
        <v>46868</v>
      </c>
      <c r="AH168">
        <v>2975061.2</v>
      </c>
      <c r="AI168">
        <v>88412.5</v>
      </c>
      <c r="AM168">
        <v>9108.5</v>
      </c>
      <c r="AO168" s="123">
        <f t="shared" si="17"/>
        <v>12397722.050000001</v>
      </c>
      <c r="AP168" s="129">
        <f t="shared" si="18"/>
        <v>114150.34</v>
      </c>
      <c r="AQ168" s="142">
        <f t="shared" si="19"/>
        <v>12283571.710000001</v>
      </c>
      <c r="AR168" s="143">
        <f t="shared" si="20"/>
        <v>6166177.5800000001</v>
      </c>
      <c r="AS168" s="143">
        <f t="shared" si="21"/>
        <v>5297390.1500000004</v>
      </c>
      <c r="AT168" s="125">
        <f t="shared" si="16"/>
        <v>868787.4299999997</v>
      </c>
    </row>
    <row r="169" spans="1:46" ht="14.4" thickBot="1" x14ac:dyDescent="0.3">
      <c r="A169" s="115" t="s">
        <v>274</v>
      </c>
      <c r="B169" s="115" t="s">
        <v>31</v>
      </c>
      <c r="C169" s="149">
        <v>3371</v>
      </c>
      <c r="D169" s="150" t="s">
        <v>738</v>
      </c>
      <c r="E169" t="s">
        <v>2297</v>
      </c>
      <c r="F169">
        <v>409029.73</v>
      </c>
      <c r="G169">
        <v>2006082.98</v>
      </c>
      <c r="H169">
        <v>181904.37</v>
      </c>
      <c r="K169">
        <v>101681.05</v>
      </c>
      <c r="L169">
        <v>783904.99</v>
      </c>
      <c r="O169">
        <v>4000</v>
      </c>
      <c r="P169">
        <v>59615</v>
      </c>
      <c r="R169">
        <v>2656.14</v>
      </c>
      <c r="V169">
        <v>660649.59</v>
      </c>
      <c r="W169">
        <v>2322668.0699999998</v>
      </c>
      <c r="Y169">
        <v>2208837.7200000002</v>
      </c>
      <c r="Z169">
        <v>624956</v>
      </c>
      <c r="AA169">
        <v>1301.29</v>
      </c>
      <c r="AC169">
        <v>1542444</v>
      </c>
      <c r="AD169">
        <v>100000</v>
      </c>
      <c r="AE169">
        <v>2082572</v>
      </c>
      <c r="AF169">
        <v>9850</v>
      </c>
      <c r="AG169">
        <v>18650</v>
      </c>
      <c r="AH169">
        <v>1733371.06</v>
      </c>
      <c r="AI169">
        <v>194500.11</v>
      </c>
      <c r="AM169">
        <v>5581.52</v>
      </c>
      <c r="AO169" s="123">
        <f t="shared" si="17"/>
        <v>2597017.08</v>
      </c>
      <c r="AP169" s="129">
        <f t="shared" si="18"/>
        <v>66271.14</v>
      </c>
      <c r="AQ169" s="142">
        <f t="shared" si="19"/>
        <v>2530745.94</v>
      </c>
      <c r="AR169" s="143">
        <f t="shared" si="20"/>
        <v>4477539.01</v>
      </c>
      <c r="AS169" s="143">
        <f t="shared" si="21"/>
        <v>4044524.69</v>
      </c>
      <c r="AT169" s="125">
        <f t="shared" si="16"/>
        <v>433014.31999999983</v>
      </c>
    </row>
    <row r="170" spans="1:46" ht="14.4" thickBot="1" x14ac:dyDescent="0.3">
      <c r="A170" s="115" t="s">
        <v>274</v>
      </c>
      <c r="B170" s="115" t="s">
        <v>31</v>
      </c>
      <c r="C170" s="149">
        <v>4485</v>
      </c>
      <c r="D170" s="150" t="s">
        <v>739</v>
      </c>
      <c r="E170" t="s">
        <v>2298</v>
      </c>
      <c r="F170">
        <v>1093931.6499999999</v>
      </c>
      <c r="G170">
        <v>2982102.6</v>
      </c>
      <c r="H170">
        <v>180512.47</v>
      </c>
      <c r="K170">
        <v>86035.14</v>
      </c>
      <c r="L170">
        <v>366990.97</v>
      </c>
      <c r="O170">
        <v>8000</v>
      </c>
      <c r="P170">
        <v>83646.929999999993</v>
      </c>
      <c r="R170">
        <v>963.08</v>
      </c>
      <c r="V170">
        <v>2019133.85</v>
      </c>
      <c r="W170">
        <v>2698130.22</v>
      </c>
      <c r="Y170">
        <v>2857078.04</v>
      </c>
      <c r="Z170">
        <v>60000</v>
      </c>
      <c r="AA170">
        <v>4414.67</v>
      </c>
      <c r="AC170">
        <v>1075954</v>
      </c>
      <c r="AD170">
        <v>50000</v>
      </c>
      <c r="AE170">
        <v>1911332</v>
      </c>
      <c r="AF170">
        <v>14480</v>
      </c>
      <c r="AG170">
        <v>44240</v>
      </c>
      <c r="AH170">
        <v>1906556.45</v>
      </c>
      <c r="AI170">
        <v>233754.51</v>
      </c>
      <c r="AM170">
        <v>37385</v>
      </c>
      <c r="AO170" s="123">
        <f t="shared" si="17"/>
        <v>4256546.72</v>
      </c>
      <c r="AP170" s="129">
        <f t="shared" si="18"/>
        <v>92610.01</v>
      </c>
      <c r="AQ170" s="142">
        <f t="shared" si="19"/>
        <v>4163936.71</v>
      </c>
      <c r="AR170" s="143">
        <f t="shared" si="20"/>
        <v>4047446.71</v>
      </c>
      <c r="AS170" s="143">
        <f t="shared" si="21"/>
        <v>4147747.96</v>
      </c>
      <c r="AT170" s="125">
        <f t="shared" si="16"/>
        <v>-100301.25</v>
      </c>
    </row>
    <row r="171" spans="1:46" ht="14.4" thickBot="1" x14ac:dyDescent="0.3">
      <c r="A171" s="115" t="s">
        <v>274</v>
      </c>
      <c r="B171" s="115" t="s">
        <v>31</v>
      </c>
      <c r="C171" s="149">
        <v>2325</v>
      </c>
      <c r="D171" s="150" t="s">
        <v>740</v>
      </c>
      <c r="E171" t="s">
        <v>2299</v>
      </c>
      <c r="F171">
        <v>576714.1</v>
      </c>
      <c r="G171">
        <v>1279900.3500000001</v>
      </c>
      <c r="H171">
        <v>142955.81</v>
      </c>
      <c r="K171">
        <v>2</v>
      </c>
      <c r="L171">
        <v>485438.51</v>
      </c>
      <c r="P171">
        <v>49015</v>
      </c>
      <c r="R171">
        <v>4486.12</v>
      </c>
      <c r="V171">
        <v>-214058.77</v>
      </c>
      <c r="W171">
        <v>2583594.75</v>
      </c>
      <c r="Y171">
        <v>1696600.94</v>
      </c>
      <c r="Z171">
        <v>340108</v>
      </c>
      <c r="AA171">
        <v>1905.5</v>
      </c>
      <c r="AC171">
        <v>1085007</v>
      </c>
      <c r="AD171">
        <v>30000</v>
      </c>
      <c r="AE171">
        <v>1503645</v>
      </c>
      <c r="AF171">
        <v>15460</v>
      </c>
      <c r="AG171">
        <v>52320</v>
      </c>
      <c r="AH171">
        <v>1238708.2</v>
      </c>
      <c r="AI171">
        <v>271977.57</v>
      </c>
      <c r="AM171">
        <v>9537</v>
      </c>
      <c r="AO171" s="123">
        <f t="shared" si="17"/>
        <v>1999570.2600000002</v>
      </c>
      <c r="AP171" s="129">
        <f t="shared" si="18"/>
        <v>53501.120000000003</v>
      </c>
      <c r="AQ171" s="142">
        <f t="shared" si="19"/>
        <v>1946069.1400000001</v>
      </c>
      <c r="AR171" s="143">
        <f t="shared" si="20"/>
        <v>3153621.44</v>
      </c>
      <c r="AS171" s="143">
        <f t="shared" si="21"/>
        <v>3091647.77</v>
      </c>
      <c r="AT171" s="125">
        <f t="shared" si="16"/>
        <v>61973.669999999925</v>
      </c>
    </row>
    <row r="172" spans="1:46" ht="14.4" thickBot="1" x14ac:dyDescent="0.3">
      <c r="A172" s="115" t="s">
        <v>274</v>
      </c>
      <c r="B172" s="115" t="s">
        <v>31</v>
      </c>
      <c r="C172" s="149">
        <v>1480</v>
      </c>
      <c r="D172" s="150" t="s">
        <v>741</v>
      </c>
      <c r="E172" t="s">
        <v>2300</v>
      </c>
      <c r="F172">
        <v>172674.06</v>
      </c>
      <c r="G172">
        <v>343219.89</v>
      </c>
      <c r="H172">
        <v>76850.850000000006</v>
      </c>
      <c r="K172">
        <v>492176.22</v>
      </c>
      <c r="L172">
        <v>75795.929999999993</v>
      </c>
      <c r="O172">
        <v>2000</v>
      </c>
      <c r="P172">
        <v>36622.879999999997</v>
      </c>
      <c r="R172">
        <v>216.15</v>
      </c>
      <c r="V172">
        <v>-2313633.7599999998</v>
      </c>
      <c r="W172">
        <v>3606433.4</v>
      </c>
      <c r="Y172">
        <v>948241.56</v>
      </c>
      <c r="Z172">
        <v>181678</v>
      </c>
      <c r="AA172">
        <v>919.22</v>
      </c>
      <c r="AC172">
        <v>1041386.5</v>
      </c>
      <c r="AD172">
        <v>95100</v>
      </c>
      <c r="AE172">
        <v>1339177.5</v>
      </c>
      <c r="AF172">
        <v>4280</v>
      </c>
      <c r="AG172">
        <v>13000</v>
      </c>
      <c r="AH172">
        <v>907921.32</v>
      </c>
      <c r="AI172">
        <v>169241.18</v>
      </c>
      <c r="AM172">
        <v>4627</v>
      </c>
      <c r="AO172" s="123">
        <f t="shared" si="17"/>
        <v>592744.80000000005</v>
      </c>
      <c r="AP172" s="129">
        <f t="shared" si="18"/>
        <v>38839.03</v>
      </c>
      <c r="AQ172" s="142">
        <f t="shared" si="19"/>
        <v>553905.77</v>
      </c>
      <c r="AR172" s="143">
        <f t="shared" si="20"/>
        <v>2267325.2800000003</v>
      </c>
      <c r="AS172" s="143">
        <f t="shared" si="21"/>
        <v>2438247</v>
      </c>
      <c r="AT172" s="125">
        <f t="shared" si="16"/>
        <v>-170921.71999999974</v>
      </c>
    </row>
    <row r="173" spans="1:46" ht="14.4" thickBot="1" x14ac:dyDescent="0.3">
      <c r="A173" s="115" t="s">
        <v>275</v>
      </c>
      <c r="B173" s="115" t="s">
        <v>32</v>
      </c>
      <c r="C173" s="149">
        <v>8344</v>
      </c>
      <c r="D173" s="150" t="s">
        <v>742</v>
      </c>
      <c r="E173" t="s">
        <v>2301</v>
      </c>
      <c r="F173">
        <v>793427.22</v>
      </c>
      <c r="G173">
        <v>75970.8</v>
      </c>
      <c r="H173">
        <v>605639.81999999995</v>
      </c>
      <c r="K173">
        <v>958533.83</v>
      </c>
      <c r="L173">
        <v>353685.75</v>
      </c>
      <c r="O173">
        <v>140249.60000000001</v>
      </c>
      <c r="P173">
        <v>150110.69</v>
      </c>
      <c r="Q173">
        <v>865318.62</v>
      </c>
      <c r="R173">
        <v>1811.81</v>
      </c>
      <c r="S173">
        <v>866</v>
      </c>
      <c r="V173">
        <v>962788.48</v>
      </c>
      <c r="W173">
        <v>1870843.71</v>
      </c>
      <c r="Y173">
        <v>2091795.42</v>
      </c>
      <c r="AA173">
        <v>1560.94</v>
      </c>
      <c r="AC173">
        <v>2035033</v>
      </c>
      <c r="AD173">
        <v>425900</v>
      </c>
      <c r="AE173">
        <v>3314439</v>
      </c>
      <c r="AF173">
        <v>21240</v>
      </c>
      <c r="AH173">
        <v>1973269.48</v>
      </c>
      <c r="AI173">
        <v>201685.59</v>
      </c>
      <c r="AM173">
        <v>248386.78</v>
      </c>
      <c r="AO173" s="123">
        <f t="shared" si="17"/>
        <v>1475037.8399999999</v>
      </c>
      <c r="AP173" s="129">
        <f t="shared" si="18"/>
        <v>1158356.7200000002</v>
      </c>
      <c r="AQ173" s="142">
        <f t="shared" si="19"/>
        <v>316681.11999999965</v>
      </c>
      <c r="AR173" s="143">
        <f t="shared" si="20"/>
        <v>4554289.3599999994</v>
      </c>
      <c r="AS173" s="143">
        <f t="shared" si="21"/>
        <v>5759020.8500000006</v>
      </c>
      <c r="AT173" s="125">
        <f t="shared" si="16"/>
        <v>-1204731.4900000012</v>
      </c>
    </row>
    <row r="174" spans="1:46" ht="14.4" thickBot="1" x14ac:dyDescent="0.3">
      <c r="A174" s="115" t="s">
        <v>275</v>
      </c>
      <c r="B174" s="115" t="s">
        <v>32</v>
      </c>
      <c r="C174" s="149">
        <v>3901</v>
      </c>
      <c r="D174" s="150" t="s">
        <v>743</v>
      </c>
      <c r="E174" t="s">
        <v>2302</v>
      </c>
      <c r="F174">
        <v>428181.53</v>
      </c>
      <c r="G174">
        <v>61996.43</v>
      </c>
      <c r="H174">
        <v>191379.58</v>
      </c>
      <c r="K174">
        <v>343341.24</v>
      </c>
      <c r="L174">
        <v>525257.4</v>
      </c>
      <c r="O174">
        <v>2470</v>
      </c>
      <c r="P174">
        <v>81515.360000000001</v>
      </c>
      <c r="Q174">
        <v>93314</v>
      </c>
      <c r="R174">
        <v>676.18</v>
      </c>
      <c r="V174">
        <v>-1778228.61</v>
      </c>
      <c r="W174">
        <v>3462022.37</v>
      </c>
      <c r="Y174">
        <v>1610862.22</v>
      </c>
      <c r="Z174">
        <v>144020</v>
      </c>
      <c r="AA174">
        <v>1265</v>
      </c>
      <c r="AC174">
        <v>1985651.8</v>
      </c>
      <c r="AD174">
        <v>257700</v>
      </c>
      <c r="AE174">
        <v>2454996.7999999998</v>
      </c>
      <c r="AF174">
        <v>1840</v>
      </c>
      <c r="AG174">
        <v>3789</v>
      </c>
      <c r="AH174">
        <v>1332291.04</v>
      </c>
      <c r="AI174">
        <v>379817.02</v>
      </c>
      <c r="AM174">
        <v>138378.28</v>
      </c>
      <c r="AO174" s="123">
        <f t="shared" si="17"/>
        <v>681557.54</v>
      </c>
      <c r="AP174" s="129">
        <f t="shared" si="18"/>
        <v>177975.53999999998</v>
      </c>
      <c r="AQ174" s="142">
        <f t="shared" si="19"/>
        <v>503582.00000000006</v>
      </c>
      <c r="AR174" s="143">
        <f t="shared" si="20"/>
        <v>3999499.02</v>
      </c>
      <c r="AS174" s="143">
        <f t="shared" si="21"/>
        <v>4311112.1399999997</v>
      </c>
      <c r="AT174" s="125">
        <f t="shared" si="16"/>
        <v>-311613.11999999965</v>
      </c>
    </row>
    <row r="175" spans="1:46" ht="14.4" thickBot="1" x14ac:dyDescent="0.3">
      <c r="A175" s="115" t="s">
        <v>275</v>
      </c>
      <c r="B175" s="115" t="s">
        <v>32</v>
      </c>
      <c r="C175" s="149">
        <v>5054</v>
      </c>
      <c r="D175" s="150" t="s">
        <v>744</v>
      </c>
      <c r="E175" t="s">
        <v>2303</v>
      </c>
      <c r="F175">
        <v>581431.31000000006</v>
      </c>
      <c r="G175">
        <v>65250.21</v>
      </c>
      <c r="H175">
        <v>286237.73</v>
      </c>
      <c r="K175">
        <v>3</v>
      </c>
      <c r="L175">
        <v>365893.46</v>
      </c>
      <c r="O175">
        <v>499276.5</v>
      </c>
      <c r="P175">
        <v>78853.56</v>
      </c>
      <c r="Q175">
        <v>235227.5</v>
      </c>
      <c r="R175">
        <v>5752.07</v>
      </c>
      <c r="V175">
        <v>-570802.25</v>
      </c>
      <c r="W175">
        <v>1627952.15</v>
      </c>
      <c r="Y175">
        <v>2631813.86</v>
      </c>
      <c r="Z175">
        <v>493016.5</v>
      </c>
      <c r="AA175">
        <v>1338.77</v>
      </c>
      <c r="AC175">
        <v>2124921.7000000002</v>
      </c>
      <c r="AD175">
        <v>257200</v>
      </c>
      <c r="AE175">
        <v>2826622.22</v>
      </c>
      <c r="AF175">
        <v>2160</v>
      </c>
      <c r="AH175">
        <v>2229762.33</v>
      </c>
      <c r="AI175">
        <v>155582</v>
      </c>
      <c r="AM175">
        <v>871608.1</v>
      </c>
      <c r="AO175" s="123">
        <f t="shared" si="17"/>
        <v>932919.25</v>
      </c>
      <c r="AP175" s="129">
        <f t="shared" si="18"/>
        <v>819109.63</v>
      </c>
      <c r="AQ175" s="142">
        <f t="shared" si="19"/>
        <v>113809.62</v>
      </c>
      <c r="AR175" s="143">
        <f t="shared" si="20"/>
        <v>5508290.8300000001</v>
      </c>
      <c r="AS175" s="143">
        <f t="shared" si="21"/>
        <v>6085734.6500000004</v>
      </c>
      <c r="AT175" s="125">
        <f t="shared" si="16"/>
        <v>-577443.8200000003</v>
      </c>
    </row>
    <row r="176" spans="1:46" ht="14.4" thickBot="1" x14ac:dyDescent="0.3">
      <c r="A176" s="115" t="s">
        <v>275</v>
      </c>
      <c r="B176" s="115" t="s">
        <v>32</v>
      </c>
      <c r="C176" s="149">
        <v>5698</v>
      </c>
      <c r="D176" s="150" t="s">
        <v>745</v>
      </c>
      <c r="E176" t="s">
        <v>2304</v>
      </c>
      <c r="F176">
        <v>1120971.72</v>
      </c>
      <c r="G176">
        <v>191657.47</v>
      </c>
      <c r="H176">
        <v>354358.3</v>
      </c>
      <c r="K176">
        <v>2</v>
      </c>
      <c r="L176">
        <v>289869.86</v>
      </c>
      <c r="O176">
        <v>39957.519999999997</v>
      </c>
      <c r="P176">
        <v>365800.5</v>
      </c>
      <c r="R176">
        <v>4213.9799999999996</v>
      </c>
      <c r="V176">
        <v>-3518689.58</v>
      </c>
      <c r="W176">
        <v>4470863.96</v>
      </c>
      <c r="Y176">
        <v>2797913.6</v>
      </c>
      <c r="AA176">
        <v>805.55</v>
      </c>
      <c r="AC176">
        <v>226145.5</v>
      </c>
      <c r="AD176">
        <v>761690</v>
      </c>
      <c r="AE176">
        <v>751933.61</v>
      </c>
      <c r="AF176">
        <v>2202</v>
      </c>
      <c r="AH176">
        <v>754342.21</v>
      </c>
      <c r="AI176">
        <v>71547.12</v>
      </c>
      <c r="AM176">
        <v>1611816.74</v>
      </c>
      <c r="AO176" s="123">
        <f t="shared" si="17"/>
        <v>1666987.49</v>
      </c>
      <c r="AP176" s="129">
        <f t="shared" si="18"/>
        <v>409972</v>
      </c>
      <c r="AQ176" s="142">
        <f t="shared" si="19"/>
        <v>1257015.49</v>
      </c>
      <c r="AR176" s="143">
        <f t="shared" si="20"/>
        <v>3786554.65</v>
      </c>
      <c r="AS176" s="143">
        <f t="shared" si="21"/>
        <v>3191841.6799999997</v>
      </c>
      <c r="AT176" s="125">
        <f t="shared" si="16"/>
        <v>594712.9700000002</v>
      </c>
    </row>
    <row r="177" spans="1:46" ht="14.4" thickBot="1" x14ac:dyDescent="0.3">
      <c r="A177" s="115" t="s">
        <v>275</v>
      </c>
      <c r="B177" s="115" t="s">
        <v>32</v>
      </c>
      <c r="C177" s="149">
        <v>5218</v>
      </c>
      <c r="D177" s="150" t="s">
        <v>746</v>
      </c>
      <c r="E177" t="s">
        <v>2305</v>
      </c>
      <c r="F177">
        <v>384167.92</v>
      </c>
      <c r="G177">
        <v>90677.5</v>
      </c>
      <c r="H177">
        <v>213718.83</v>
      </c>
      <c r="K177">
        <v>-6000.7</v>
      </c>
      <c r="L177">
        <v>752938.25</v>
      </c>
      <c r="O177">
        <v>149948.07999999999</v>
      </c>
      <c r="P177">
        <v>191264.43</v>
      </c>
      <c r="Q177">
        <v>259160</v>
      </c>
      <c r="R177">
        <v>4278.38</v>
      </c>
      <c r="V177">
        <v>-258603.69</v>
      </c>
      <c r="W177">
        <v>1561169.34</v>
      </c>
      <c r="Y177">
        <v>2157494.7799999998</v>
      </c>
      <c r="Z177">
        <v>187730</v>
      </c>
      <c r="AA177">
        <v>1270.51</v>
      </c>
      <c r="AC177">
        <v>2308502.9</v>
      </c>
      <c r="AD177">
        <v>257300</v>
      </c>
      <c r="AE177">
        <v>3349502.9</v>
      </c>
      <c r="AF177">
        <v>1100</v>
      </c>
      <c r="AH177">
        <v>1708719.31</v>
      </c>
      <c r="AI177">
        <v>163898.13</v>
      </c>
      <c r="AM177">
        <v>160792.59</v>
      </c>
      <c r="AO177" s="123">
        <f t="shared" si="17"/>
        <v>688564.25</v>
      </c>
      <c r="AP177" s="129">
        <f t="shared" si="18"/>
        <v>604650.89</v>
      </c>
      <c r="AQ177" s="142">
        <f t="shared" si="19"/>
        <v>83913.359999999986</v>
      </c>
      <c r="AR177" s="143">
        <f t="shared" si="20"/>
        <v>4912298.1899999995</v>
      </c>
      <c r="AS177" s="143">
        <f t="shared" si="21"/>
        <v>5384012.9299999997</v>
      </c>
      <c r="AT177" s="125">
        <f t="shared" si="16"/>
        <v>-471714.74000000022</v>
      </c>
    </row>
    <row r="178" spans="1:46" ht="14.4" thickBot="1" x14ac:dyDescent="0.3">
      <c r="A178" s="115" t="s">
        <v>275</v>
      </c>
      <c r="B178" s="115" t="s">
        <v>32</v>
      </c>
      <c r="C178" s="149">
        <v>6468</v>
      </c>
      <c r="D178" s="150" t="s">
        <v>747</v>
      </c>
      <c r="E178" t="s">
        <v>2306</v>
      </c>
      <c r="F178">
        <v>926341.9</v>
      </c>
      <c r="G178">
        <v>37679.699999999997</v>
      </c>
      <c r="H178">
        <v>256276.32</v>
      </c>
      <c r="K178">
        <v>421126.31</v>
      </c>
      <c r="L178">
        <v>943504.63</v>
      </c>
      <c r="O178">
        <v>3824</v>
      </c>
      <c r="P178">
        <v>105117.35</v>
      </c>
      <c r="Q178">
        <v>0</v>
      </c>
      <c r="R178">
        <v>195.9</v>
      </c>
      <c r="V178">
        <v>1737941.96</v>
      </c>
      <c r="W178">
        <v>1137972.49</v>
      </c>
      <c r="Y178">
        <v>1789671.46</v>
      </c>
      <c r="Z178">
        <v>94793.58</v>
      </c>
      <c r="AA178">
        <v>2280.09</v>
      </c>
      <c r="AC178">
        <v>2636206.1</v>
      </c>
      <c r="AD178">
        <v>259700</v>
      </c>
      <c r="AE178">
        <v>3118798.1</v>
      </c>
      <c r="AF178">
        <v>8920</v>
      </c>
      <c r="AH178">
        <v>1503245.01</v>
      </c>
      <c r="AI178">
        <v>388773.5</v>
      </c>
      <c r="AM178">
        <v>163037.46</v>
      </c>
      <c r="AO178" s="123">
        <f t="shared" si="17"/>
        <v>1220297.92</v>
      </c>
      <c r="AP178" s="129">
        <f t="shared" si="18"/>
        <v>109137.25</v>
      </c>
      <c r="AQ178" s="142">
        <f t="shared" si="19"/>
        <v>1111160.67</v>
      </c>
      <c r="AR178" s="143">
        <f t="shared" si="20"/>
        <v>4782651.2300000004</v>
      </c>
      <c r="AS178" s="143">
        <f t="shared" si="21"/>
        <v>5182774.07</v>
      </c>
      <c r="AT178" s="125">
        <f t="shared" si="16"/>
        <v>-400122.83999999985</v>
      </c>
    </row>
    <row r="179" spans="1:46" ht="14.4" thickBot="1" x14ac:dyDescent="0.3">
      <c r="A179" s="115" t="s">
        <v>275</v>
      </c>
      <c r="B179" s="115" t="s">
        <v>32</v>
      </c>
      <c r="C179" s="149">
        <v>8206</v>
      </c>
      <c r="D179" s="150" t="s">
        <v>748</v>
      </c>
      <c r="E179" t="s">
        <v>2307</v>
      </c>
      <c r="F179">
        <v>962593.36</v>
      </c>
      <c r="G179">
        <v>76202.77</v>
      </c>
      <c r="H179">
        <v>182958.2</v>
      </c>
      <c r="K179">
        <v>1529261.73</v>
      </c>
      <c r="L179">
        <v>677165.9</v>
      </c>
      <c r="O179">
        <v>4000</v>
      </c>
      <c r="P179">
        <v>75264.820000000007</v>
      </c>
      <c r="Q179">
        <v>389800</v>
      </c>
      <c r="R179">
        <v>876.2</v>
      </c>
      <c r="V179">
        <v>1822318.94</v>
      </c>
      <c r="W179">
        <v>1899168.01</v>
      </c>
      <c r="Y179">
        <v>3279543.15</v>
      </c>
      <c r="AA179">
        <v>2277.7399999999998</v>
      </c>
      <c r="AC179">
        <v>2035172.7</v>
      </c>
      <c r="AD179">
        <v>316400</v>
      </c>
      <c r="AE179">
        <v>3140987.7</v>
      </c>
      <c r="AF179">
        <v>15020</v>
      </c>
      <c r="AH179">
        <v>2007284.63</v>
      </c>
      <c r="AI179">
        <v>520849.74</v>
      </c>
      <c r="AM179">
        <v>712497.53</v>
      </c>
      <c r="AO179" s="123">
        <f t="shared" si="17"/>
        <v>1221754.33</v>
      </c>
      <c r="AP179" s="129">
        <f t="shared" si="18"/>
        <v>469941.02</v>
      </c>
      <c r="AQ179" s="142">
        <f t="shared" si="19"/>
        <v>751813.31</v>
      </c>
      <c r="AR179" s="143">
        <f t="shared" si="20"/>
        <v>5633393.5899999999</v>
      </c>
      <c r="AS179" s="143">
        <f t="shared" si="21"/>
        <v>6396639.6000000006</v>
      </c>
      <c r="AT179" s="125">
        <f t="shared" si="16"/>
        <v>-763246.01000000071</v>
      </c>
    </row>
    <row r="180" spans="1:46" ht="14.4" thickBot="1" x14ac:dyDescent="0.3">
      <c r="A180" s="115" t="s">
        <v>275</v>
      </c>
      <c r="B180" s="115" t="s">
        <v>32</v>
      </c>
      <c r="C180" s="149">
        <v>4682</v>
      </c>
      <c r="D180" s="150" t="s">
        <v>749</v>
      </c>
      <c r="E180" t="s">
        <v>2308</v>
      </c>
      <c r="F180">
        <v>462367.77</v>
      </c>
      <c r="G180">
        <v>128686.94</v>
      </c>
      <c r="H180">
        <v>497270.35</v>
      </c>
      <c r="K180">
        <v>1079610.3899999999</v>
      </c>
      <c r="L180">
        <v>350108.6</v>
      </c>
      <c r="O180">
        <v>3500</v>
      </c>
      <c r="P180">
        <v>97405.54</v>
      </c>
      <c r="Q180">
        <v>715609.27</v>
      </c>
      <c r="R180">
        <v>1412.9</v>
      </c>
      <c r="V180">
        <v>-2163872.96</v>
      </c>
      <c r="W180">
        <v>4476501.28</v>
      </c>
      <c r="Y180">
        <v>2039627.96</v>
      </c>
      <c r="Z180">
        <v>311652</v>
      </c>
      <c r="AA180">
        <v>1623.96</v>
      </c>
      <c r="AC180">
        <v>1643573.8</v>
      </c>
      <c r="AD180">
        <v>234100</v>
      </c>
      <c r="AE180">
        <v>2251537.7999999998</v>
      </c>
      <c r="AF180">
        <v>6080</v>
      </c>
      <c r="AH180">
        <v>2225316.6800000002</v>
      </c>
      <c r="AI180">
        <v>253246.12</v>
      </c>
      <c r="AM180">
        <v>106909.1</v>
      </c>
      <c r="AO180" s="123">
        <f t="shared" si="17"/>
        <v>1088325.06</v>
      </c>
      <c r="AP180" s="129">
        <f t="shared" si="18"/>
        <v>817927.71000000008</v>
      </c>
      <c r="AQ180" s="142">
        <f t="shared" si="19"/>
        <v>270397.34999999998</v>
      </c>
      <c r="AR180" s="143">
        <f t="shared" si="20"/>
        <v>4230577.72</v>
      </c>
      <c r="AS180" s="143">
        <f t="shared" si="21"/>
        <v>4843089.7</v>
      </c>
      <c r="AT180" s="125">
        <f t="shared" si="16"/>
        <v>-612511.98000000045</v>
      </c>
    </row>
    <row r="181" spans="1:46" ht="14.4" thickBot="1" x14ac:dyDescent="0.3">
      <c r="A181" s="115" t="s">
        <v>275</v>
      </c>
      <c r="B181" s="115" t="s">
        <v>32</v>
      </c>
      <c r="C181" s="149">
        <v>5558</v>
      </c>
      <c r="D181" s="150" t="s">
        <v>750</v>
      </c>
      <c r="E181" t="s">
        <v>2309</v>
      </c>
      <c r="F181">
        <v>623238.49</v>
      </c>
      <c r="G181">
        <v>32337.77</v>
      </c>
      <c r="H181">
        <v>117785.59</v>
      </c>
      <c r="K181">
        <v>192562.96</v>
      </c>
      <c r="L181">
        <v>812211.76</v>
      </c>
      <c r="O181">
        <v>6500</v>
      </c>
      <c r="P181">
        <v>76001.09</v>
      </c>
      <c r="Q181">
        <v>84305.81</v>
      </c>
      <c r="R181">
        <v>36623.019999999997</v>
      </c>
      <c r="V181">
        <v>408025.89</v>
      </c>
      <c r="W181">
        <v>1898710.57</v>
      </c>
      <c r="Y181">
        <v>1451608.38</v>
      </c>
      <c r="Z181">
        <v>120350</v>
      </c>
      <c r="AA181">
        <v>1484.42</v>
      </c>
      <c r="AC181">
        <v>2633666.2000000002</v>
      </c>
      <c r="AD181">
        <v>231100</v>
      </c>
      <c r="AE181">
        <v>3181971.2</v>
      </c>
      <c r="AF181">
        <v>22890</v>
      </c>
      <c r="AH181">
        <v>1349356.17</v>
      </c>
      <c r="AI181">
        <v>356337.1</v>
      </c>
      <c r="AM181">
        <v>259684.34</v>
      </c>
      <c r="AO181" s="123">
        <f t="shared" si="17"/>
        <v>773361.85</v>
      </c>
      <c r="AP181" s="129">
        <f t="shared" si="18"/>
        <v>203429.91999999998</v>
      </c>
      <c r="AQ181" s="142">
        <f t="shared" si="19"/>
        <v>569931.92999999993</v>
      </c>
      <c r="AR181" s="143">
        <f t="shared" si="20"/>
        <v>4438209</v>
      </c>
      <c r="AS181" s="143">
        <f t="shared" si="21"/>
        <v>5170238.8099999996</v>
      </c>
      <c r="AT181" s="125">
        <f t="shared" si="16"/>
        <v>-732029.80999999959</v>
      </c>
    </row>
    <row r="182" spans="1:46" ht="14.4" thickBot="1" x14ac:dyDescent="0.3">
      <c r="A182" s="115" t="s">
        <v>275</v>
      </c>
      <c r="B182" s="115" t="s">
        <v>32</v>
      </c>
      <c r="C182" s="149">
        <v>4731</v>
      </c>
      <c r="D182" s="150" t="s">
        <v>751</v>
      </c>
      <c r="E182" t="s">
        <v>2310</v>
      </c>
      <c r="F182">
        <v>509726.88</v>
      </c>
      <c r="G182">
        <v>72168.320000000007</v>
      </c>
      <c r="H182">
        <v>135307.07</v>
      </c>
      <c r="K182">
        <v>150045.65</v>
      </c>
      <c r="L182">
        <v>525508.87</v>
      </c>
      <c r="O182">
        <v>14500</v>
      </c>
      <c r="P182">
        <v>78050.77</v>
      </c>
      <c r="Q182">
        <v>91263</v>
      </c>
      <c r="R182">
        <v>364.53</v>
      </c>
      <c r="V182">
        <v>-781662.9</v>
      </c>
      <c r="W182">
        <v>2242933.0699999998</v>
      </c>
      <c r="Y182">
        <v>2040596.98</v>
      </c>
      <c r="Z182">
        <v>43800</v>
      </c>
      <c r="AA182">
        <v>1091.46</v>
      </c>
      <c r="AC182">
        <v>1789598.8</v>
      </c>
      <c r="AD182">
        <v>348917</v>
      </c>
      <c r="AE182">
        <v>2611138.7999999998</v>
      </c>
      <c r="AF182">
        <v>8540</v>
      </c>
      <c r="AH182">
        <v>1213135.6000000001</v>
      </c>
      <c r="AI182">
        <v>256020.41</v>
      </c>
      <c r="AM182">
        <v>387861.11</v>
      </c>
      <c r="AO182" s="123">
        <f t="shared" si="17"/>
        <v>717202.27</v>
      </c>
      <c r="AP182" s="129">
        <f t="shared" si="18"/>
        <v>184178.30000000002</v>
      </c>
      <c r="AQ182" s="142">
        <f t="shared" si="19"/>
        <v>533023.97</v>
      </c>
      <c r="AR182" s="143">
        <f t="shared" si="20"/>
        <v>4224004.24</v>
      </c>
      <c r="AS182" s="143">
        <f t="shared" si="21"/>
        <v>4476695.92</v>
      </c>
      <c r="AT182" s="125">
        <f t="shared" si="16"/>
        <v>-252691.6799999997</v>
      </c>
    </row>
    <row r="183" spans="1:46" ht="14.4" thickBot="1" x14ac:dyDescent="0.3">
      <c r="A183" s="115" t="s">
        <v>275</v>
      </c>
      <c r="B183" s="115" t="s">
        <v>32</v>
      </c>
      <c r="C183" s="149">
        <v>3338</v>
      </c>
      <c r="D183" s="150" t="s">
        <v>752</v>
      </c>
      <c r="E183" t="s">
        <v>2311</v>
      </c>
      <c r="F183">
        <v>466948.53</v>
      </c>
      <c r="G183">
        <v>45648.21</v>
      </c>
      <c r="H183">
        <v>105146.33</v>
      </c>
      <c r="K183">
        <v>147609.48000000001</v>
      </c>
      <c r="L183">
        <v>352190.47</v>
      </c>
      <c r="O183">
        <v>3400</v>
      </c>
      <c r="P183">
        <v>94541</v>
      </c>
      <c r="Q183">
        <v>229724</v>
      </c>
      <c r="R183">
        <v>2573.33</v>
      </c>
      <c r="V183">
        <v>-2182791.02</v>
      </c>
      <c r="W183">
        <v>3271789.71</v>
      </c>
      <c r="Y183">
        <v>1346377.57</v>
      </c>
      <c r="Z183">
        <v>18000</v>
      </c>
      <c r="AA183">
        <v>922.3</v>
      </c>
      <c r="AC183">
        <v>1428599.7</v>
      </c>
      <c r="AD183">
        <v>188300</v>
      </c>
      <c r="AE183">
        <v>1830439.7</v>
      </c>
      <c r="AF183">
        <v>37451.33</v>
      </c>
      <c r="AH183">
        <v>1135203.57</v>
      </c>
      <c r="AI183">
        <v>172337.83</v>
      </c>
      <c r="AM183">
        <v>108461.14</v>
      </c>
      <c r="AO183" s="123">
        <f t="shared" si="17"/>
        <v>617743.07000000007</v>
      </c>
      <c r="AP183" s="129">
        <f t="shared" si="18"/>
        <v>330238.33</v>
      </c>
      <c r="AQ183" s="142">
        <f t="shared" si="19"/>
        <v>287504.74000000005</v>
      </c>
      <c r="AR183" s="143">
        <f t="shared" si="20"/>
        <v>2982199.5700000003</v>
      </c>
      <c r="AS183" s="143">
        <f t="shared" si="21"/>
        <v>3283893.5700000003</v>
      </c>
      <c r="AT183" s="125">
        <f t="shared" si="16"/>
        <v>-301694</v>
      </c>
    </row>
    <row r="184" spans="1:46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753</v>
      </c>
      <c r="E184" t="s">
        <v>2312</v>
      </c>
      <c r="F184">
        <v>528619.32999999996</v>
      </c>
      <c r="G184">
        <v>41631.68</v>
      </c>
      <c r="H184">
        <v>539254.69999999995</v>
      </c>
      <c r="I184"/>
      <c r="J184"/>
      <c r="K184">
        <v>689406.27</v>
      </c>
      <c r="L184">
        <v>510208.14</v>
      </c>
      <c r="M184"/>
      <c r="N184"/>
      <c r="O184">
        <v>2100</v>
      </c>
      <c r="P184">
        <v>101281.2</v>
      </c>
      <c r="Q184">
        <v>129130</v>
      </c>
      <c r="R184">
        <v>300</v>
      </c>
      <c r="S184"/>
      <c r="T184"/>
      <c r="U184"/>
      <c r="V184">
        <v>-1325018.57</v>
      </c>
      <c r="W184">
        <v>3600900</v>
      </c>
      <c r="X184"/>
      <c r="Y184">
        <v>2097974.27</v>
      </c>
      <c r="Z184">
        <v>674288</v>
      </c>
      <c r="AA184">
        <v>1006.91</v>
      </c>
      <c r="AB184"/>
      <c r="AC184">
        <v>1930781.6</v>
      </c>
      <c r="AD184">
        <v>316700</v>
      </c>
      <c r="AE184">
        <v>2765939.6</v>
      </c>
      <c r="AF184">
        <v>12000</v>
      </c>
      <c r="AG184"/>
      <c r="AH184">
        <v>1902082.99</v>
      </c>
      <c r="AI184">
        <v>363305.94</v>
      </c>
      <c r="AJ184"/>
      <c r="AK184"/>
      <c r="AL184"/>
      <c r="AM184">
        <v>176994.76</v>
      </c>
      <c r="AN184"/>
      <c r="AO184" s="123">
        <f t="shared" si="17"/>
        <v>1109505.71</v>
      </c>
      <c r="AP184" s="129">
        <f t="shared" si="18"/>
        <v>232811.2</v>
      </c>
      <c r="AQ184" s="142">
        <f t="shared" si="19"/>
        <v>876694.51</v>
      </c>
      <c r="AR184" s="143">
        <f t="shared" si="20"/>
        <v>5020750.78</v>
      </c>
      <c r="AS184" s="143">
        <f t="shared" si="21"/>
        <v>5220323.29</v>
      </c>
      <c r="AT184" s="125">
        <f t="shared" si="16"/>
        <v>-199572.50999999978</v>
      </c>
    </row>
    <row r="185" spans="1:46" ht="14.4" thickBot="1" x14ac:dyDescent="0.3">
      <c r="A185" s="115" t="s">
        <v>276</v>
      </c>
      <c r="B185" s="115" t="s">
        <v>33</v>
      </c>
      <c r="C185" s="149">
        <v>2511</v>
      </c>
      <c r="D185" s="150" t="s">
        <v>754</v>
      </c>
      <c r="E185" t="s">
        <v>2313</v>
      </c>
      <c r="F185">
        <v>369977.42</v>
      </c>
      <c r="G185">
        <v>13962</v>
      </c>
      <c r="H185">
        <v>104448.04</v>
      </c>
      <c r="K185">
        <v>399725.49</v>
      </c>
      <c r="L185">
        <v>42753.83</v>
      </c>
      <c r="O185">
        <v>3000</v>
      </c>
      <c r="P185">
        <v>131804.9</v>
      </c>
      <c r="R185">
        <v>1036.83</v>
      </c>
      <c r="V185">
        <v>-2062261.68</v>
      </c>
      <c r="W185">
        <v>2938659.03</v>
      </c>
      <c r="X185">
        <v>8100</v>
      </c>
      <c r="Y185">
        <v>1253238.78</v>
      </c>
      <c r="Z185">
        <v>167900</v>
      </c>
      <c r="AA185">
        <v>529.39</v>
      </c>
      <c r="AC185">
        <v>949640.2</v>
      </c>
      <c r="AD185">
        <v>4061.5</v>
      </c>
      <c r="AE185">
        <v>1412693.7</v>
      </c>
      <c r="AF185">
        <v>480</v>
      </c>
      <c r="AG185">
        <v>2772</v>
      </c>
      <c r="AH185">
        <v>944469.68</v>
      </c>
      <c r="AI185">
        <v>73026.789999999994</v>
      </c>
      <c r="AM185">
        <v>31400</v>
      </c>
      <c r="AO185" s="123">
        <f t="shared" si="17"/>
        <v>488387.45999999996</v>
      </c>
      <c r="AP185" s="129">
        <f t="shared" si="18"/>
        <v>135841.72999999998</v>
      </c>
      <c r="AQ185" s="142">
        <f t="shared" si="19"/>
        <v>352545.73</v>
      </c>
      <c r="AR185" s="143">
        <f t="shared" si="20"/>
        <v>2383469.87</v>
      </c>
      <c r="AS185" s="143">
        <f t="shared" si="21"/>
        <v>2464842.17</v>
      </c>
      <c r="AT185" s="125">
        <f t="shared" si="16"/>
        <v>-81372.299999999814</v>
      </c>
    </row>
    <row r="186" spans="1:46" ht="14.4" thickBot="1" x14ac:dyDescent="0.3">
      <c r="A186" s="115" t="s">
        <v>276</v>
      </c>
      <c r="B186" s="115" t="s">
        <v>33</v>
      </c>
      <c r="C186" s="149">
        <v>3129</v>
      </c>
      <c r="D186" s="150" t="s">
        <v>755</v>
      </c>
      <c r="E186" t="s">
        <v>2314</v>
      </c>
      <c r="F186">
        <v>801214.01</v>
      </c>
      <c r="G186">
        <v>23355.3</v>
      </c>
      <c r="H186">
        <v>146901</v>
      </c>
      <c r="K186">
        <v>574179.59</v>
      </c>
      <c r="L186">
        <v>345401.36</v>
      </c>
      <c r="O186">
        <v>1500</v>
      </c>
      <c r="P186">
        <v>112585</v>
      </c>
      <c r="R186">
        <v>15.4</v>
      </c>
      <c r="V186">
        <v>2655146.42</v>
      </c>
      <c r="W186">
        <v>514242.15</v>
      </c>
      <c r="X186">
        <v>6060</v>
      </c>
      <c r="Y186">
        <v>997729.89</v>
      </c>
      <c r="Z186">
        <v>138850</v>
      </c>
      <c r="AA186">
        <v>1958.04</v>
      </c>
      <c r="AC186">
        <v>1634800.73</v>
      </c>
      <c r="AD186">
        <v>24000</v>
      </c>
      <c r="AE186">
        <v>2130103.73</v>
      </c>
      <c r="AF186">
        <v>2760</v>
      </c>
      <c r="AG186">
        <v>5060</v>
      </c>
      <c r="AH186">
        <v>1004292.95</v>
      </c>
      <c r="AI186">
        <v>1023619.69</v>
      </c>
      <c r="AM186">
        <v>30000</v>
      </c>
      <c r="AO186" s="123">
        <f t="shared" si="17"/>
        <v>971470.31</v>
      </c>
      <c r="AP186" s="129">
        <f t="shared" si="18"/>
        <v>114100.4</v>
      </c>
      <c r="AQ186" s="142">
        <f t="shared" si="19"/>
        <v>857369.91</v>
      </c>
      <c r="AR186" s="143">
        <f t="shared" si="20"/>
        <v>2803398.66</v>
      </c>
      <c r="AS186" s="143">
        <f t="shared" si="21"/>
        <v>4195836.3699999992</v>
      </c>
      <c r="AT186" s="125">
        <f t="shared" si="16"/>
        <v>-1392437.709999999</v>
      </c>
    </row>
    <row r="187" spans="1:46" ht="14.4" thickBot="1" x14ac:dyDescent="0.3">
      <c r="A187" s="115" t="s">
        <v>276</v>
      </c>
      <c r="B187" s="115" t="s">
        <v>33</v>
      </c>
      <c r="C187" s="149">
        <v>5633</v>
      </c>
      <c r="D187" s="150" t="s">
        <v>756</v>
      </c>
      <c r="E187" t="s">
        <v>2315</v>
      </c>
      <c r="F187">
        <v>1272094.43</v>
      </c>
      <c r="G187">
        <v>97100</v>
      </c>
      <c r="H187">
        <v>256427.95</v>
      </c>
      <c r="K187">
        <v>1432944.6399999999</v>
      </c>
      <c r="L187">
        <v>227622.19</v>
      </c>
      <c r="O187">
        <v>1500</v>
      </c>
      <c r="P187">
        <v>145410</v>
      </c>
      <c r="R187">
        <v>1028.3</v>
      </c>
      <c r="V187">
        <v>226573.34</v>
      </c>
      <c r="W187">
        <v>2920045.89</v>
      </c>
      <c r="Y187">
        <v>1934068.73</v>
      </c>
      <c r="Z187">
        <v>398848</v>
      </c>
      <c r="AA187">
        <v>1846.46</v>
      </c>
      <c r="AC187">
        <v>2186162.0699999998</v>
      </c>
      <c r="AD187">
        <v>33000</v>
      </c>
      <c r="AE187">
        <v>2862835.07</v>
      </c>
      <c r="AF187">
        <v>5640</v>
      </c>
      <c r="AG187">
        <v>3572</v>
      </c>
      <c r="AH187">
        <v>1414047.67</v>
      </c>
      <c r="AI187">
        <v>233198.84</v>
      </c>
      <c r="AM187">
        <v>43000</v>
      </c>
      <c r="AO187" s="123">
        <f t="shared" si="17"/>
        <v>1625622.38</v>
      </c>
      <c r="AP187" s="129">
        <f t="shared" si="18"/>
        <v>147938.29999999999</v>
      </c>
      <c r="AQ187" s="142">
        <f t="shared" si="19"/>
        <v>1477684.0799999998</v>
      </c>
      <c r="AR187" s="143">
        <f t="shared" si="20"/>
        <v>4553925.26</v>
      </c>
      <c r="AS187" s="143">
        <f t="shared" si="21"/>
        <v>4562293.58</v>
      </c>
      <c r="AT187" s="125">
        <f t="shared" si="16"/>
        <v>-8368.320000000298</v>
      </c>
    </row>
    <row r="188" spans="1:46" ht="14.4" thickBot="1" x14ac:dyDescent="0.3">
      <c r="A188" s="115" t="s">
        <v>276</v>
      </c>
      <c r="B188" s="115" t="s">
        <v>33</v>
      </c>
      <c r="C188" s="149">
        <v>1850</v>
      </c>
      <c r="D188" s="150" t="s">
        <v>757</v>
      </c>
      <c r="E188" t="s">
        <v>2316</v>
      </c>
      <c r="F188">
        <v>234618.12</v>
      </c>
      <c r="G188">
        <v>12900</v>
      </c>
      <c r="H188">
        <v>92406.5</v>
      </c>
      <c r="K188">
        <v>188996.11</v>
      </c>
      <c r="L188">
        <v>51905.89</v>
      </c>
      <c r="O188">
        <v>0</v>
      </c>
      <c r="P188">
        <v>35215</v>
      </c>
      <c r="R188">
        <v>1292.9100000000001</v>
      </c>
      <c r="V188">
        <v>-1852208.49</v>
      </c>
      <c r="W188">
        <v>2662416.9900000002</v>
      </c>
      <c r="X188">
        <v>4900</v>
      </c>
      <c r="Y188">
        <v>1146770.22</v>
      </c>
      <c r="Z188">
        <v>217458</v>
      </c>
      <c r="AA188">
        <v>604.42999999999995</v>
      </c>
      <c r="AD188">
        <v>16500</v>
      </c>
      <c r="AE188">
        <v>334232</v>
      </c>
      <c r="AH188">
        <v>866525.7</v>
      </c>
      <c r="AI188">
        <v>61856.74</v>
      </c>
      <c r="AM188">
        <v>389508</v>
      </c>
      <c r="AO188" s="123">
        <f t="shared" si="17"/>
        <v>339924.62</v>
      </c>
      <c r="AP188" s="129">
        <f t="shared" si="18"/>
        <v>36507.910000000003</v>
      </c>
      <c r="AQ188" s="142">
        <f t="shared" si="19"/>
        <v>303416.70999999996</v>
      </c>
      <c r="AR188" s="143">
        <f t="shared" si="20"/>
        <v>1386232.65</v>
      </c>
      <c r="AS188" s="143">
        <f t="shared" si="21"/>
        <v>1652122.44</v>
      </c>
      <c r="AT188" s="125">
        <f t="shared" si="16"/>
        <v>-265889.79000000004</v>
      </c>
    </row>
    <row r="189" spans="1:46" ht="14.4" thickBot="1" x14ac:dyDescent="0.3">
      <c r="A189" s="115" t="s">
        <v>276</v>
      </c>
      <c r="B189" s="115" t="s">
        <v>33</v>
      </c>
      <c r="C189" s="149">
        <v>3330</v>
      </c>
      <c r="D189" s="150" t="s">
        <v>758</v>
      </c>
      <c r="E189" t="s">
        <v>2317</v>
      </c>
      <c r="F189">
        <v>681418.42</v>
      </c>
      <c r="G189">
        <v>8639.3700000000008</v>
      </c>
      <c r="H189">
        <v>72316.899999999994</v>
      </c>
      <c r="K189">
        <v>2</v>
      </c>
      <c r="L189">
        <v>116079.44</v>
      </c>
      <c r="O189">
        <v>0</v>
      </c>
      <c r="P189">
        <v>55425</v>
      </c>
      <c r="R189">
        <v>222.4</v>
      </c>
      <c r="V189">
        <v>-1597129.25</v>
      </c>
      <c r="W189">
        <v>2577037.9500000002</v>
      </c>
      <c r="Y189">
        <v>1542859.32</v>
      </c>
      <c r="Z189">
        <v>65200</v>
      </c>
      <c r="AA189">
        <v>1474.06</v>
      </c>
      <c r="AC189">
        <v>716480.5</v>
      </c>
      <c r="AD189">
        <v>50</v>
      </c>
      <c r="AE189">
        <v>1472926.5</v>
      </c>
      <c r="AG189">
        <v>5000</v>
      </c>
      <c r="AH189">
        <v>938041.79</v>
      </c>
      <c r="AI189">
        <v>36195.56</v>
      </c>
      <c r="AM189">
        <v>31000</v>
      </c>
      <c r="AO189" s="123">
        <f t="shared" si="17"/>
        <v>762374.69000000006</v>
      </c>
      <c r="AP189" s="129">
        <f t="shared" si="18"/>
        <v>55647.4</v>
      </c>
      <c r="AQ189" s="142">
        <f t="shared" si="19"/>
        <v>706727.29</v>
      </c>
      <c r="AR189" s="143">
        <f t="shared" si="20"/>
        <v>2326063.88</v>
      </c>
      <c r="AS189" s="143">
        <f t="shared" si="21"/>
        <v>2483163.85</v>
      </c>
      <c r="AT189" s="125">
        <f t="shared" si="16"/>
        <v>-157099.9700000002</v>
      </c>
    </row>
    <row r="190" spans="1:46" ht="14.4" thickBot="1" x14ac:dyDescent="0.3">
      <c r="A190" s="115" t="s">
        <v>284</v>
      </c>
      <c r="B190" s="115" t="s">
        <v>34</v>
      </c>
      <c r="C190" s="149">
        <v>3397</v>
      </c>
      <c r="D190" s="150" t="s">
        <v>759</v>
      </c>
      <c r="E190" t="s">
        <v>2318</v>
      </c>
      <c r="F190">
        <v>594017.81999999995</v>
      </c>
      <c r="G190">
        <v>13548</v>
      </c>
      <c r="H190">
        <v>173031.84</v>
      </c>
      <c r="K190">
        <v>244727.1</v>
      </c>
      <c r="L190">
        <v>-176557.62</v>
      </c>
      <c r="O190">
        <v>2620.56</v>
      </c>
      <c r="P190">
        <v>258280</v>
      </c>
      <c r="R190">
        <v>95812.9</v>
      </c>
      <c r="V190">
        <v>-2068426.66</v>
      </c>
      <c r="W190">
        <v>2987149.95</v>
      </c>
      <c r="Y190">
        <v>1843973.09</v>
      </c>
      <c r="Z190">
        <v>126247</v>
      </c>
      <c r="AA190">
        <v>1922.38</v>
      </c>
      <c r="AC190">
        <v>1027890</v>
      </c>
      <c r="AD190">
        <v>2090</v>
      </c>
      <c r="AE190">
        <v>1611524</v>
      </c>
      <c r="AF190">
        <v>90044.92</v>
      </c>
      <c r="AH190">
        <v>1305167.1100000001</v>
      </c>
      <c r="AI190">
        <v>213693.8</v>
      </c>
      <c r="AM190">
        <v>208362.25</v>
      </c>
      <c r="AO190" s="123">
        <f t="shared" si="17"/>
        <v>780597.65999999992</v>
      </c>
      <c r="AP190" s="129">
        <f t="shared" si="18"/>
        <v>356713.45999999996</v>
      </c>
      <c r="AQ190" s="142">
        <f t="shared" si="19"/>
        <v>423884.19999999995</v>
      </c>
      <c r="AR190" s="143">
        <f t="shared" si="20"/>
        <v>3002122.4699999997</v>
      </c>
      <c r="AS190" s="143">
        <f t="shared" si="21"/>
        <v>3428792.08</v>
      </c>
      <c r="AT190" s="125">
        <f t="shared" si="16"/>
        <v>-426669.61000000034</v>
      </c>
    </row>
    <row r="191" spans="1:46" ht="14.4" thickBot="1" x14ac:dyDescent="0.3">
      <c r="A191" s="115" t="s">
        <v>284</v>
      </c>
      <c r="B191" s="115" t="s">
        <v>34</v>
      </c>
      <c r="C191" s="149">
        <v>2599</v>
      </c>
      <c r="D191" s="150" t="s">
        <v>760</v>
      </c>
      <c r="E191" t="s">
        <v>2319</v>
      </c>
      <c r="F191">
        <v>762802.92</v>
      </c>
      <c r="G191">
        <v>794921.05</v>
      </c>
      <c r="H191">
        <v>137883.57</v>
      </c>
      <c r="K191">
        <v>3254551.54</v>
      </c>
      <c r="L191">
        <v>807401.1</v>
      </c>
      <c r="O191">
        <v>0</v>
      </c>
      <c r="P191">
        <v>0</v>
      </c>
      <c r="R191">
        <v>1000.33</v>
      </c>
      <c r="T191">
        <v>2</v>
      </c>
      <c r="V191">
        <v>1586224.85</v>
      </c>
      <c r="W191">
        <v>2987149.95</v>
      </c>
      <c r="Y191">
        <v>2228187.1800000002</v>
      </c>
      <c r="Z191">
        <v>392818</v>
      </c>
      <c r="AA191">
        <v>904.14</v>
      </c>
      <c r="AC191">
        <v>1401383.4</v>
      </c>
      <c r="AD191">
        <v>40</v>
      </c>
      <c r="AE191">
        <v>1712855.4</v>
      </c>
      <c r="AF191">
        <v>50594</v>
      </c>
      <c r="AH191">
        <v>1017928.06</v>
      </c>
      <c r="AI191">
        <v>6529.49</v>
      </c>
      <c r="AM191">
        <v>52242.720000000001</v>
      </c>
      <c r="AO191" s="123">
        <f t="shared" si="17"/>
        <v>1695607.5400000003</v>
      </c>
      <c r="AP191" s="129">
        <f t="shared" si="18"/>
        <v>1000.33</v>
      </c>
      <c r="AQ191" s="142">
        <f t="shared" si="19"/>
        <v>1694607.2100000002</v>
      </c>
      <c r="AR191" s="143">
        <f t="shared" si="20"/>
        <v>4023332.72</v>
      </c>
      <c r="AS191" s="143">
        <f t="shared" si="21"/>
        <v>2840149.6700000004</v>
      </c>
      <c r="AT191" s="125">
        <f t="shared" si="16"/>
        <v>1183183.0499999998</v>
      </c>
    </row>
    <row r="192" spans="1:46" ht="14.4" thickBot="1" x14ac:dyDescent="0.3">
      <c r="A192" s="115" t="s">
        <v>284</v>
      </c>
      <c r="B192" s="115" t="s">
        <v>34</v>
      </c>
      <c r="C192" s="149">
        <v>3184</v>
      </c>
      <c r="D192" s="150" t="s">
        <v>761</v>
      </c>
      <c r="E192" t="s">
        <v>2320</v>
      </c>
      <c r="F192">
        <v>350017.53</v>
      </c>
      <c r="G192">
        <v>21138</v>
      </c>
      <c r="H192">
        <v>13636.18</v>
      </c>
      <c r="K192">
        <v>136426.45000000001</v>
      </c>
      <c r="L192">
        <v>77039.839999999997</v>
      </c>
      <c r="P192">
        <v>27335</v>
      </c>
      <c r="R192">
        <v>19435.3</v>
      </c>
      <c r="V192">
        <v>-722651.02</v>
      </c>
      <c r="W192">
        <v>2090614.96</v>
      </c>
      <c r="Y192">
        <v>1102772.3700000001</v>
      </c>
      <c r="Z192">
        <v>60000</v>
      </c>
      <c r="AA192">
        <v>2196.4899999999998</v>
      </c>
      <c r="AC192">
        <v>1722737</v>
      </c>
      <c r="AD192">
        <v>112800</v>
      </c>
      <c r="AE192">
        <v>2140252</v>
      </c>
      <c r="AF192">
        <v>44140</v>
      </c>
      <c r="AH192">
        <v>1336234.31</v>
      </c>
      <c r="AI192">
        <v>193653.79</v>
      </c>
      <c r="AM192">
        <v>102702</v>
      </c>
      <c r="AO192" s="123">
        <f t="shared" si="17"/>
        <v>384791.71</v>
      </c>
      <c r="AP192" s="129">
        <f t="shared" si="18"/>
        <v>46770.3</v>
      </c>
      <c r="AQ192" s="142">
        <f t="shared" si="19"/>
        <v>338021.41000000003</v>
      </c>
      <c r="AR192" s="143">
        <f t="shared" si="20"/>
        <v>3000505.8600000003</v>
      </c>
      <c r="AS192" s="143">
        <f t="shared" si="21"/>
        <v>3816982.1</v>
      </c>
      <c r="AT192" s="125">
        <f t="shared" ref="AT192:AT215" si="22">AR192-AS192</f>
        <v>-816476.23999999976</v>
      </c>
    </row>
    <row r="193" spans="1:46" ht="14.4" thickBot="1" x14ac:dyDescent="0.3">
      <c r="A193" s="115" t="s">
        <v>284</v>
      </c>
      <c r="B193" s="115" t="s">
        <v>34</v>
      </c>
      <c r="C193" s="149">
        <v>4760</v>
      </c>
      <c r="D193" s="150" t="s">
        <v>762</v>
      </c>
      <c r="E193" t="s">
        <v>2321</v>
      </c>
      <c r="F193">
        <v>911401.86</v>
      </c>
      <c r="G193">
        <v>31882</v>
      </c>
      <c r="H193">
        <v>113015.24</v>
      </c>
      <c r="K193">
        <v>668748.59</v>
      </c>
      <c r="L193">
        <v>1062044.78</v>
      </c>
      <c r="O193">
        <v>0</v>
      </c>
      <c r="P193">
        <v>84345</v>
      </c>
      <c r="Q193">
        <v>5390</v>
      </c>
      <c r="R193">
        <v>0</v>
      </c>
      <c r="T193">
        <v>9382.5</v>
      </c>
      <c r="V193">
        <v>1742521.05</v>
      </c>
      <c r="W193">
        <v>433496.95</v>
      </c>
      <c r="Y193">
        <v>2465628.39</v>
      </c>
      <c r="Z193">
        <v>469890</v>
      </c>
      <c r="AA193">
        <v>1635.87</v>
      </c>
      <c r="AC193">
        <v>2384360</v>
      </c>
      <c r="AD193">
        <v>38536</v>
      </c>
      <c r="AE193">
        <v>2683243</v>
      </c>
      <c r="AF193">
        <v>19294</v>
      </c>
      <c r="AH193">
        <v>1635009.73</v>
      </c>
      <c r="AI193">
        <v>217601.69</v>
      </c>
      <c r="AM193">
        <v>292944.87</v>
      </c>
      <c r="AO193" s="123">
        <f t="shared" si="17"/>
        <v>1056299.1000000001</v>
      </c>
      <c r="AP193" s="129">
        <f t="shared" si="18"/>
        <v>89735</v>
      </c>
      <c r="AQ193" s="142">
        <f t="shared" si="19"/>
        <v>966564.10000000009</v>
      </c>
      <c r="AR193" s="143">
        <f t="shared" si="20"/>
        <v>5360050.26</v>
      </c>
      <c r="AS193" s="143">
        <f t="shared" si="21"/>
        <v>4848093.290000001</v>
      </c>
      <c r="AT193" s="125">
        <f t="shared" si="22"/>
        <v>511956.96999999881</v>
      </c>
    </row>
    <row r="194" spans="1:46" ht="14.4" thickBot="1" x14ac:dyDescent="0.3">
      <c r="A194" s="115" t="s">
        <v>287</v>
      </c>
      <c r="B194" s="115" t="s">
        <v>35</v>
      </c>
      <c r="C194" s="149">
        <v>3288</v>
      </c>
      <c r="D194" s="150" t="s">
        <v>763</v>
      </c>
      <c r="E194" t="s">
        <v>2322</v>
      </c>
      <c r="F194">
        <v>1222682.8600000001</v>
      </c>
      <c r="G194">
        <v>20089</v>
      </c>
      <c r="H194">
        <v>37298.480000000003</v>
      </c>
      <c r="K194">
        <v>77980.02</v>
      </c>
      <c r="L194">
        <v>336782.29</v>
      </c>
      <c r="O194">
        <v>3795</v>
      </c>
      <c r="P194">
        <v>22445</v>
      </c>
      <c r="R194">
        <v>0</v>
      </c>
      <c r="T194">
        <v>4979</v>
      </c>
      <c r="U194">
        <v>-8100056.1100000003</v>
      </c>
      <c r="V194">
        <v>5065372.91</v>
      </c>
      <c r="W194">
        <v>4047651.72</v>
      </c>
      <c r="Y194">
        <v>2596374.33</v>
      </c>
      <c r="Z194">
        <v>478650</v>
      </c>
      <c r="AA194">
        <v>5472.49</v>
      </c>
      <c r="AE194">
        <v>1086685.95</v>
      </c>
      <c r="AF194">
        <v>51290</v>
      </c>
      <c r="AH194">
        <v>1227928.98</v>
      </c>
      <c r="AI194">
        <v>63946.76</v>
      </c>
      <c r="AO194" s="123">
        <f t="shared" si="17"/>
        <v>1280070.3400000001</v>
      </c>
      <c r="AP194" s="129">
        <f t="shared" si="18"/>
        <v>26240</v>
      </c>
      <c r="AQ194" s="142">
        <f t="shared" si="19"/>
        <v>1253830.3400000001</v>
      </c>
      <c r="AR194" s="143">
        <f t="shared" si="20"/>
        <v>3080496.8200000003</v>
      </c>
      <c r="AS194" s="143">
        <f t="shared" si="21"/>
        <v>2429851.6899999995</v>
      </c>
      <c r="AT194" s="125">
        <f t="shared" si="22"/>
        <v>650645.13000000082</v>
      </c>
    </row>
    <row r="195" spans="1:46" ht="14.4" thickBot="1" x14ac:dyDescent="0.3">
      <c r="A195" s="115" t="s">
        <v>287</v>
      </c>
      <c r="B195" s="115" t="s">
        <v>35</v>
      </c>
      <c r="C195" s="149">
        <v>2561</v>
      </c>
      <c r="D195" s="150" t="s">
        <v>764</v>
      </c>
      <c r="E195" t="s">
        <v>2323</v>
      </c>
      <c r="F195">
        <v>1006668.94</v>
      </c>
      <c r="G195">
        <v>34100</v>
      </c>
      <c r="H195">
        <v>125656.63</v>
      </c>
      <c r="K195">
        <v>374119.35</v>
      </c>
      <c r="L195">
        <v>305381.26</v>
      </c>
      <c r="O195">
        <v>512400.7</v>
      </c>
      <c r="P195">
        <v>60010</v>
      </c>
      <c r="R195">
        <v>0</v>
      </c>
      <c r="U195">
        <v>327749.2</v>
      </c>
      <c r="V195">
        <v>-108913.73</v>
      </c>
      <c r="W195">
        <v>769808.6</v>
      </c>
      <c r="Y195">
        <v>1943285.23</v>
      </c>
      <c r="Z195">
        <v>277956</v>
      </c>
      <c r="AC195">
        <v>967228.9</v>
      </c>
      <c r="AD195">
        <v>74125.09</v>
      </c>
      <c r="AE195">
        <v>1569423.9</v>
      </c>
      <c r="AG195">
        <v>43960</v>
      </c>
      <c r="AH195">
        <v>1250536.6599999999</v>
      </c>
      <c r="AI195">
        <v>113803.25</v>
      </c>
      <c r="AO195" s="123">
        <f t="shared" si="17"/>
        <v>1166425.5699999998</v>
      </c>
      <c r="AP195" s="129">
        <f t="shared" si="18"/>
        <v>572410.69999999995</v>
      </c>
      <c r="AQ195" s="142">
        <f t="shared" si="19"/>
        <v>594014.86999999988</v>
      </c>
      <c r="AR195" s="143">
        <f t="shared" si="20"/>
        <v>3262595.2199999997</v>
      </c>
      <c r="AS195" s="143">
        <f t="shared" si="21"/>
        <v>2977723.8099999996</v>
      </c>
      <c r="AT195" s="125">
        <f t="shared" si="22"/>
        <v>284871.41000000015</v>
      </c>
    </row>
    <row r="196" spans="1:46" ht="14.4" thickBot="1" x14ac:dyDescent="0.3">
      <c r="A196" s="115" t="s">
        <v>287</v>
      </c>
      <c r="B196" s="115" t="s">
        <v>35</v>
      </c>
      <c r="C196" s="149">
        <v>3118</v>
      </c>
      <c r="D196" s="150" t="s">
        <v>765</v>
      </c>
      <c r="E196" t="s">
        <v>2324</v>
      </c>
      <c r="F196">
        <v>840936.95</v>
      </c>
      <c r="G196">
        <v>162177.09</v>
      </c>
      <c r="H196">
        <v>66566.47</v>
      </c>
      <c r="K196">
        <v>1030382.04</v>
      </c>
      <c r="L196">
        <v>114700.67</v>
      </c>
      <c r="O196">
        <v>61511.34</v>
      </c>
      <c r="P196">
        <v>95067.75</v>
      </c>
      <c r="Q196">
        <v>57679</v>
      </c>
      <c r="R196">
        <v>3466</v>
      </c>
      <c r="V196">
        <v>558653.22</v>
      </c>
      <c r="W196">
        <v>1268762.8700000001</v>
      </c>
      <c r="Y196">
        <v>3232847.35</v>
      </c>
      <c r="AC196">
        <v>1125124</v>
      </c>
      <c r="AE196">
        <v>2088816</v>
      </c>
      <c r="AG196">
        <v>40236</v>
      </c>
      <c r="AH196">
        <v>1710211.97</v>
      </c>
      <c r="AI196">
        <v>349084.34</v>
      </c>
      <c r="AO196" s="123">
        <f t="shared" si="17"/>
        <v>1069680.51</v>
      </c>
      <c r="AP196" s="129">
        <f t="shared" si="18"/>
        <v>217724.09</v>
      </c>
      <c r="AQ196" s="142">
        <f t="shared" si="19"/>
        <v>851956.42</v>
      </c>
      <c r="AR196" s="143">
        <f t="shared" si="20"/>
        <v>4357971.3499999996</v>
      </c>
      <c r="AS196" s="143">
        <f t="shared" si="21"/>
        <v>4188348.3099999996</v>
      </c>
      <c r="AT196" s="125">
        <f t="shared" si="22"/>
        <v>169623.04000000004</v>
      </c>
    </row>
    <row r="197" spans="1:46" ht="14.4" thickBot="1" x14ac:dyDescent="0.3">
      <c r="A197" s="115" t="s">
        <v>287</v>
      </c>
      <c r="B197" s="115" t="s">
        <v>35</v>
      </c>
      <c r="C197" s="149">
        <v>1408</v>
      </c>
      <c r="D197" s="150" t="s">
        <v>766</v>
      </c>
      <c r="E197" t="s">
        <v>2325</v>
      </c>
      <c r="F197">
        <v>415062.65</v>
      </c>
      <c r="G197">
        <v>87726.3</v>
      </c>
      <c r="H197">
        <v>94817.72</v>
      </c>
      <c r="K197">
        <v>421751.62</v>
      </c>
      <c r="L197">
        <v>331297.87</v>
      </c>
      <c r="O197">
        <v>20760</v>
      </c>
      <c r="P197">
        <v>53700</v>
      </c>
      <c r="R197">
        <v>0</v>
      </c>
      <c r="V197">
        <v>-1063065.6299999999</v>
      </c>
      <c r="W197">
        <v>2466734.7400000002</v>
      </c>
      <c r="Y197">
        <v>1150088</v>
      </c>
      <c r="Z197">
        <v>208840</v>
      </c>
      <c r="AA197">
        <v>354</v>
      </c>
      <c r="AC197">
        <v>469480</v>
      </c>
      <c r="AE197">
        <v>924549</v>
      </c>
      <c r="AF197">
        <v>3770</v>
      </c>
      <c r="AG197">
        <v>19660</v>
      </c>
      <c r="AH197">
        <v>863176.29</v>
      </c>
      <c r="AI197">
        <v>145079.66</v>
      </c>
      <c r="AO197" s="123">
        <f t="shared" si="17"/>
        <v>597606.67000000004</v>
      </c>
      <c r="AP197" s="129">
        <f t="shared" si="18"/>
        <v>74460</v>
      </c>
      <c r="AQ197" s="142">
        <f t="shared" si="19"/>
        <v>523146.67000000004</v>
      </c>
      <c r="AR197" s="143">
        <f t="shared" si="20"/>
        <v>1828762</v>
      </c>
      <c r="AS197" s="143">
        <f t="shared" si="21"/>
        <v>1956234.95</v>
      </c>
      <c r="AT197" s="125">
        <f t="shared" si="22"/>
        <v>-127472.94999999995</v>
      </c>
    </row>
    <row r="198" spans="1:46" ht="14.4" thickBot="1" x14ac:dyDescent="0.3">
      <c r="A198" s="115" t="s">
        <v>287</v>
      </c>
      <c r="B198" s="115" t="s">
        <v>35</v>
      </c>
      <c r="C198" s="149">
        <v>1888</v>
      </c>
      <c r="D198" s="150" t="s">
        <v>767</v>
      </c>
      <c r="E198" t="s">
        <v>2326</v>
      </c>
      <c r="F198">
        <v>395379.58</v>
      </c>
      <c r="G198">
        <v>5000</v>
      </c>
      <c r="H198">
        <v>280248.33</v>
      </c>
      <c r="K198">
        <v>826281.71</v>
      </c>
      <c r="L198">
        <v>961480.95</v>
      </c>
      <c r="O198">
        <v>409723</v>
      </c>
      <c r="P198">
        <v>24390.07</v>
      </c>
      <c r="R198">
        <v>7074</v>
      </c>
      <c r="V198">
        <v>-855777.08</v>
      </c>
      <c r="W198">
        <v>2655980.98</v>
      </c>
      <c r="Y198">
        <v>1733780.72</v>
      </c>
      <c r="AC198">
        <v>495830.5</v>
      </c>
      <c r="AE198">
        <v>1082960.5</v>
      </c>
      <c r="AF198">
        <v>48920</v>
      </c>
      <c r="AG198">
        <v>35170</v>
      </c>
      <c r="AH198">
        <v>695817.19</v>
      </c>
      <c r="AI198">
        <v>139743.93</v>
      </c>
      <c r="AO198" s="123">
        <f t="shared" si="17"/>
        <v>680627.91</v>
      </c>
      <c r="AP198" s="129">
        <f t="shared" si="18"/>
        <v>441187.07</v>
      </c>
      <c r="AQ198" s="142">
        <f t="shared" si="19"/>
        <v>239440.84000000003</v>
      </c>
      <c r="AR198" s="143">
        <f t="shared" si="20"/>
        <v>2229611.2199999997</v>
      </c>
      <c r="AS198" s="143">
        <f t="shared" si="21"/>
        <v>2002611.6199999999</v>
      </c>
      <c r="AT198" s="125">
        <f t="shared" si="22"/>
        <v>226999.59999999986</v>
      </c>
    </row>
    <row r="199" spans="1:46" ht="14.4" thickBot="1" x14ac:dyDescent="0.3">
      <c r="A199" s="115" t="s">
        <v>287</v>
      </c>
      <c r="B199" s="115" t="s">
        <v>35</v>
      </c>
      <c r="C199" s="149">
        <v>1058</v>
      </c>
      <c r="D199" s="150" t="s">
        <v>768</v>
      </c>
      <c r="E199" t="s">
        <v>2327</v>
      </c>
      <c r="F199">
        <v>247931.8</v>
      </c>
      <c r="G199">
        <v>26760</v>
      </c>
      <c r="H199">
        <v>11940.93</v>
      </c>
      <c r="K199">
        <v>221052.02</v>
      </c>
      <c r="L199">
        <v>344740.75</v>
      </c>
      <c r="O199">
        <v>9501.7999999999993</v>
      </c>
      <c r="P199">
        <v>40362.879999999997</v>
      </c>
      <c r="R199">
        <v>135</v>
      </c>
      <c r="V199">
        <v>-1385877.78</v>
      </c>
      <c r="W199">
        <v>2312515.77</v>
      </c>
      <c r="Y199">
        <v>1437310.69</v>
      </c>
      <c r="AA199">
        <v>1033.73</v>
      </c>
      <c r="AC199">
        <v>1043700</v>
      </c>
      <c r="AE199">
        <v>1669227</v>
      </c>
      <c r="AF199">
        <v>11200</v>
      </c>
      <c r="AG199">
        <v>48280</v>
      </c>
      <c r="AH199">
        <v>802189.84</v>
      </c>
      <c r="AI199">
        <v>75359.75</v>
      </c>
      <c r="AO199" s="123">
        <f t="shared" si="17"/>
        <v>286632.73</v>
      </c>
      <c r="AP199" s="129">
        <f t="shared" si="18"/>
        <v>49999.679999999993</v>
      </c>
      <c r="AQ199" s="142">
        <f t="shared" si="19"/>
        <v>236633.05</v>
      </c>
      <c r="AR199" s="143">
        <f t="shared" si="20"/>
        <v>2482044.42</v>
      </c>
      <c r="AS199" s="143">
        <f t="shared" si="21"/>
        <v>2606256.59</v>
      </c>
      <c r="AT199" s="125">
        <f t="shared" si="22"/>
        <v>-124212.16999999993</v>
      </c>
    </row>
    <row r="200" spans="1:46" ht="14.4" thickBot="1" x14ac:dyDescent="0.3">
      <c r="A200" s="115" t="s">
        <v>287</v>
      </c>
      <c r="B200" s="115" t="s">
        <v>35</v>
      </c>
      <c r="C200" s="149">
        <v>3487</v>
      </c>
      <c r="D200" s="150" t="s">
        <v>769</v>
      </c>
      <c r="E200" t="s">
        <v>2328</v>
      </c>
      <c r="F200">
        <v>1515048.74</v>
      </c>
      <c r="G200">
        <v>0</v>
      </c>
      <c r="H200">
        <v>102126.68</v>
      </c>
      <c r="K200">
        <v>2380780.5299999998</v>
      </c>
      <c r="L200">
        <v>1408533.45</v>
      </c>
      <c r="O200">
        <v>4500</v>
      </c>
      <c r="P200">
        <v>52063.28</v>
      </c>
      <c r="R200">
        <v>0</v>
      </c>
      <c r="V200">
        <v>464985.96</v>
      </c>
      <c r="W200">
        <v>4119895.74</v>
      </c>
      <c r="Y200">
        <v>2450329.23</v>
      </c>
      <c r="Z200">
        <v>354502</v>
      </c>
      <c r="AA200">
        <v>3552.81</v>
      </c>
      <c r="AC200">
        <v>1246729</v>
      </c>
      <c r="AD200">
        <v>58237.32</v>
      </c>
      <c r="AE200">
        <v>1691170</v>
      </c>
      <c r="AG200">
        <v>41360</v>
      </c>
      <c r="AH200">
        <v>1434719.4</v>
      </c>
      <c r="AI200">
        <v>181056.54</v>
      </c>
      <c r="AO200" s="123">
        <f t="shared" si="17"/>
        <v>1617175.42</v>
      </c>
      <c r="AP200" s="129">
        <f t="shared" si="18"/>
        <v>56563.28</v>
      </c>
      <c r="AQ200" s="142">
        <f t="shared" si="19"/>
        <v>1560612.14</v>
      </c>
      <c r="AR200" s="143">
        <f t="shared" si="20"/>
        <v>4113350.36</v>
      </c>
      <c r="AS200" s="143">
        <f t="shared" si="21"/>
        <v>3348305.94</v>
      </c>
      <c r="AT200" s="125">
        <f t="shared" si="22"/>
        <v>765044.41999999993</v>
      </c>
    </row>
    <row r="201" spans="1:46" ht="14.4" thickBot="1" x14ac:dyDescent="0.3">
      <c r="A201" s="115" t="s">
        <v>287</v>
      </c>
      <c r="B201" s="115" t="s">
        <v>35</v>
      </c>
      <c r="C201" s="116">
        <v>2685</v>
      </c>
      <c r="D201" s="117" t="s">
        <v>770</v>
      </c>
      <c r="E201" t="s">
        <v>2329</v>
      </c>
      <c r="F201">
        <v>723030.28</v>
      </c>
      <c r="G201">
        <v>0</v>
      </c>
      <c r="H201">
        <v>64231</v>
      </c>
      <c r="K201">
        <v>455567.42</v>
      </c>
      <c r="L201">
        <v>812920.48</v>
      </c>
      <c r="O201">
        <v>124300</v>
      </c>
      <c r="P201">
        <v>292949</v>
      </c>
      <c r="R201">
        <v>26194</v>
      </c>
      <c r="V201">
        <v>-1286984.3700000001</v>
      </c>
      <c r="W201">
        <v>2992215.82</v>
      </c>
      <c r="Y201">
        <v>1461216</v>
      </c>
      <c r="AC201">
        <v>1207611</v>
      </c>
      <c r="AE201">
        <v>1558897</v>
      </c>
      <c r="AF201">
        <v>42760</v>
      </c>
      <c r="AH201">
        <v>1049464.3799999999</v>
      </c>
      <c r="AI201">
        <v>110630.89</v>
      </c>
      <c r="AO201" s="123">
        <f t="shared" si="17"/>
        <v>787261.28</v>
      </c>
      <c r="AP201" s="129">
        <f t="shared" si="18"/>
        <v>443443</v>
      </c>
      <c r="AQ201" s="142">
        <f t="shared" si="19"/>
        <v>343818.28</v>
      </c>
      <c r="AR201" s="143">
        <f t="shared" si="20"/>
        <v>2668827</v>
      </c>
      <c r="AS201" s="143">
        <f t="shared" si="21"/>
        <v>2761752.27</v>
      </c>
      <c r="AT201" s="125">
        <f t="shared" si="22"/>
        <v>-92925.270000000019</v>
      </c>
    </row>
    <row r="202" spans="1:46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771</v>
      </c>
      <c r="E202" t="s">
        <v>2330</v>
      </c>
      <c r="F202">
        <v>654614.25</v>
      </c>
      <c r="G202">
        <v>8500</v>
      </c>
      <c r="H202">
        <v>65136</v>
      </c>
      <c r="I202"/>
      <c r="J202"/>
      <c r="K202">
        <v>-1106812.93</v>
      </c>
      <c r="L202">
        <v>508874.13</v>
      </c>
      <c r="M202"/>
      <c r="N202"/>
      <c r="O202"/>
      <c r="P202"/>
      <c r="Q202"/>
      <c r="R202">
        <v>4301</v>
      </c>
      <c r="S202"/>
      <c r="T202"/>
      <c r="U202"/>
      <c r="V202">
        <v>-583575.68999999994</v>
      </c>
      <c r="W202">
        <v>889745.48</v>
      </c>
      <c r="X202"/>
      <c r="Y202">
        <v>1253237.8899999999</v>
      </c>
      <c r="Z202">
        <v>44000</v>
      </c>
      <c r="AA202">
        <v>3110.31</v>
      </c>
      <c r="AB202"/>
      <c r="AC202"/>
      <c r="AD202">
        <v>12500</v>
      </c>
      <c r="AE202">
        <v>551422.57999999996</v>
      </c>
      <c r="AF202">
        <v>49050</v>
      </c>
      <c r="AG202">
        <v>29094</v>
      </c>
      <c r="AH202">
        <v>620764.30000000005</v>
      </c>
      <c r="AI202">
        <v>242676.66</v>
      </c>
      <c r="AJ202"/>
      <c r="AK202"/>
      <c r="AL202"/>
      <c r="AM202"/>
      <c r="AN202"/>
      <c r="AO202" s="123">
        <f t="shared" si="17"/>
        <v>728250.25</v>
      </c>
      <c r="AP202" s="129">
        <f t="shared" si="18"/>
        <v>4301</v>
      </c>
      <c r="AQ202" s="142">
        <f t="shared" si="19"/>
        <v>723949.25</v>
      </c>
      <c r="AR202" s="143">
        <f t="shared" si="20"/>
        <v>1312848.2</v>
      </c>
      <c r="AS202" s="143">
        <f t="shared" si="21"/>
        <v>1493007.5399999998</v>
      </c>
      <c r="AT202" s="125">
        <f t="shared" si="22"/>
        <v>-180159.33999999985</v>
      </c>
    </row>
    <row r="203" spans="1:46" ht="14.4" thickBot="1" x14ac:dyDescent="0.3">
      <c r="A203" s="115" t="s">
        <v>21</v>
      </c>
      <c r="B203" s="115" t="s">
        <v>22</v>
      </c>
      <c r="C203" s="116">
        <v>3443</v>
      </c>
      <c r="D203" s="117" t="s">
        <v>772</v>
      </c>
      <c r="E203" t="s">
        <v>2331</v>
      </c>
      <c r="F203">
        <v>792993.17</v>
      </c>
      <c r="G203">
        <v>146400</v>
      </c>
      <c r="H203">
        <v>28666.6</v>
      </c>
      <c r="K203">
        <v>1823864.88</v>
      </c>
      <c r="L203">
        <v>659966.18999999994</v>
      </c>
      <c r="P203">
        <v>51051.8</v>
      </c>
      <c r="Q203">
        <v>100618</v>
      </c>
      <c r="R203">
        <v>1844</v>
      </c>
      <c r="V203">
        <v>2393137.89</v>
      </c>
      <c r="W203">
        <v>574807.30000000005</v>
      </c>
      <c r="Y203">
        <v>2175123.6</v>
      </c>
      <c r="Z203">
        <v>191454</v>
      </c>
      <c r="AA203">
        <v>1126.8</v>
      </c>
      <c r="AC203">
        <v>1384214.5</v>
      </c>
      <c r="AD203">
        <v>50100</v>
      </c>
      <c r="AE203">
        <v>2057625.5</v>
      </c>
      <c r="AF203">
        <v>33470</v>
      </c>
      <c r="AH203">
        <v>926063.59</v>
      </c>
      <c r="AI203">
        <v>308139.96000000002</v>
      </c>
      <c r="AM203">
        <v>146288</v>
      </c>
      <c r="AO203" s="123">
        <f t="shared" ref="AO203:AO215" si="23">SUM(F203:I203)</f>
        <v>968059.77</v>
      </c>
      <c r="AP203" s="129">
        <f t="shared" ref="AP203:AP215" si="24">SUM(O203:S203)</f>
        <v>153513.79999999999</v>
      </c>
      <c r="AQ203" s="142">
        <f t="shared" ref="AQ203:AQ215" si="25">AO203-AP203</f>
        <v>814545.97</v>
      </c>
      <c r="AR203" s="143">
        <f t="shared" ref="AR203:AR215" si="26">SUM(X203:AD203)</f>
        <v>3802018.9</v>
      </c>
      <c r="AS203" s="143">
        <f t="shared" ref="AS203:AS215" si="27">SUM(AE203:AN203)</f>
        <v>3471587.05</v>
      </c>
      <c r="AT203" s="125">
        <f t="shared" si="22"/>
        <v>330431.85000000009</v>
      </c>
    </row>
    <row r="204" spans="1:46" ht="14.4" thickBot="1" x14ac:dyDescent="0.3">
      <c r="A204" s="115" t="s">
        <v>21</v>
      </c>
      <c r="B204" s="115" t="s">
        <v>22</v>
      </c>
      <c r="C204" s="116">
        <v>2891</v>
      </c>
      <c r="D204" s="117" t="s">
        <v>773</v>
      </c>
      <c r="E204" t="s">
        <v>2332</v>
      </c>
      <c r="F204">
        <v>1134970.5</v>
      </c>
      <c r="G204">
        <v>79798</v>
      </c>
      <c r="H204">
        <v>71991.02</v>
      </c>
      <c r="K204">
        <v>552392.01</v>
      </c>
      <c r="L204">
        <v>962835.32</v>
      </c>
      <c r="P204">
        <v>41940.74</v>
      </c>
      <c r="Q204">
        <v>278825</v>
      </c>
      <c r="R204">
        <v>9347.48</v>
      </c>
      <c r="V204">
        <v>132501.51</v>
      </c>
      <c r="W204">
        <v>2085517.75</v>
      </c>
      <c r="Y204">
        <v>2364998.2400000002</v>
      </c>
      <c r="AA204">
        <v>2173.46</v>
      </c>
      <c r="AC204">
        <v>1019892</v>
      </c>
      <c r="AD204">
        <v>253500</v>
      </c>
      <c r="AE204">
        <v>1900107.52</v>
      </c>
      <c r="AF204">
        <v>39066</v>
      </c>
      <c r="AH204">
        <v>1124929.3799999999</v>
      </c>
      <c r="AI204">
        <v>280518.43</v>
      </c>
      <c r="AM204">
        <v>42088</v>
      </c>
      <c r="AO204" s="123">
        <f t="shared" si="23"/>
        <v>1286759.52</v>
      </c>
      <c r="AP204" s="129">
        <f t="shared" si="24"/>
        <v>330113.21999999997</v>
      </c>
      <c r="AQ204" s="142">
        <f t="shared" si="25"/>
        <v>956646.3</v>
      </c>
      <c r="AR204" s="143">
        <f t="shared" si="26"/>
        <v>3640563.7</v>
      </c>
      <c r="AS204" s="143">
        <f t="shared" si="27"/>
        <v>3386709.33</v>
      </c>
      <c r="AT204" s="125">
        <f t="shared" si="22"/>
        <v>253854.37000000011</v>
      </c>
    </row>
    <row r="205" spans="1:46" ht="14.4" thickBot="1" x14ac:dyDescent="0.3">
      <c r="A205" s="115" t="s">
        <v>21</v>
      </c>
      <c r="B205" s="115" t="s">
        <v>22</v>
      </c>
      <c r="C205" s="116">
        <v>5426</v>
      </c>
      <c r="D205" s="117" t="s">
        <v>774</v>
      </c>
      <c r="E205" t="s">
        <v>2333</v>
      </c>
      <c r="F205">
        <v>649288.89</v>
      </c>
      <c r="G205">
        <v>27440</v>
      </c>
      <c r="H205">
        <v>116487.3</v>
      </c>
      <c r="K205">
        <v>1321364.19</v>
      </c>
      <c r="L205">
        <v>388050.22</v>
      </c>
      <c r="O205">
        <v>0</v>
      </c>
      <c r="P205">
        <v>50397.93</v>
      </c>
      <c r="R205">
        <v>2540</v>
      </c>
      <c r="V205">
        <v>-313546.34999999998</v>
      </c>
      <c r="W205">
        <v>2982894.62</v>
      </c>
      <c r="Y205">
        <v>1603148.12</v>
      </c>
      <c r="Z205">
        <v>164970</v>
      </c>
      <c r="AA205">
        <v>1654.94</v>
      </c>
      <c r="AC205">
        <v>2940005.5</v>
      </c>
      <c r="AD205">
        <v>309300</v>
      </c>
      <c r="AE205">
        <v>3411652.5</v>
      </c>
      <c r="AG205">
        <v>30870</v>
      </c>
      <c r="AH205">
        <v>1213362.3899999999</v>
      </c>
      <c r="AI205">
        <v>409617.27</v>
      </c>
      <c r="AJ205">
        <v>108000</v>
      </c>
      <c r="AM205">
        <v>65232</v>
      </c>
      <c r="AO205" s="123">
        <f t="shared" si="23"/>
        <v>793216.19000000006</v>
      </c>
      <c r="AP205" s="129">
        <f t="shared" si="24"/>
        <v>52937.93</v>
      </c>
      <c r="AQ205" s="142">
        <f t="shared" si="25"/>
        <v>740278.26</v>
      </c>
      <c r="AR205" s="143">
        <f t="shared" si="26"/>
        <v>5019078.5600000005</v>
      </c>
      <c r="AS205" s="143">
        <f t="shared" si="27"/>
        <v>5238734.16</v>
      </c>
      <c r="AT205" s="125">
        <f t="shared" si="22"/>
        <v>-219655.59999999963</v>
      </c>
    </row>
    <row r="206" spans="1:46" ht="14.4" thickBot="1" x14ac:dyDescent="0.3">
      <c r="A206" s="115" t="s">
        <v>21</v>
      </c>
      <c r="B206" s="115" t="s">
        <v>22</v>
      </c>
      <c r="C206" s="149">
        <v>3183</v>
      </c>
      <c r="D206" s="150" t="s">
        <v>775</v>
      </c>
      <c r="E206" t="s">
        <v>2334</v>
      </c>
      <c r="F206">
        <v>752799.61</v>
      </c>
      <c r="G206">
        <v>77399</v>
      </c>
      <c r="H206">
        <v>35344.519999999997</v>
      </c>
      <c r="K206">
        <v>1698092.99</v>
      </c>
      <c r="L206">
        <v>319735.32</v>
      </c>
      <c r="P206">
        <v>274936.44</v>
      </c>
      <c r="Q206">
        <v>296100</v>
      </c>
      <c r="R206">
        <v>1755</v>
      </c>
      <c r="V206">
        <v>-80145.3</v>
      </c>
      <c r="W206">
        <v>2454994.11</v>
      </c>
      <c r="Y206">
        <v>1754821.87</v>
      </c>
      <c r="AB206">
        <v>1108.69</v>
      </c>
      <c r="AC206">
        <v>1779810.8</v>
      </c>
      <c r="AD206">
        <v>256428</v>
      </c>
      <c r="AE206">
        <v>2133176.7999999998</v>
      </c>
      <c r="AF206">
        <v>29200</v>
      </c>
      <c r="AH206">
        <v>1353103.71</v>
      </c>
      <c r="AI206">
        <v>316225.65999999997</v>
      </c>
      <c r="AM206">
        <v>24732</v>
      </c>
      <c r="AO206" s="123">
        <f t="shared" si="23"/>
        <v>865543.13</v>
      </c>
      <c r="AP206" s="129">
        <f t="shared" si="24"/>
        <v>572791.43999999994</v>
      </c>
      <c r="AQ206" s="142">
        <f t="shared" si="25"/>
        <v>292751.69000000006</v>
      </c>
      <c r="AR206" s="143">
        <f t="shared" si="26"/>
        <v>3792169.3600000003</v>
      </c>
      <c r="AS206" s="143">
        <f t="shared" si="27"/>
        <v>3856438.17</v>
      </c>
      <c r="AT206" s="125">
        <f t="shared" si="22"/>
        <v>-64268.80999999959</v>
      </c>
    </row>
    <row r="207" spans="1:46" ht="14.4" thickBot="1" x14ac:dyDescent="0.3">
      <c r="A207" s="115" t="s">
        <v>295</v>
      </c>
      <c r="B207" s="115" t="s">
        <v>36</v>
      </c>
      <c r="C207" s="149">
        <v>3850</v>
      </c>
      <c r="D207" s="150" t="s">
        <v>776</v>
      </c>
      <c r="E207" t="s">
        <v>2335</v>
      </c>
      <c r="F207">
        <v>2077125.13</v>
      </c>
      <c r="G207">
        <v>165926.48000000001</v>
      </c>
      <c r="H207">
        <v>90918.16</v>
      </c>
      <c r="K207">
        <v>774651.82</v>
      </c>
      <c r="L207">
        <v>433583.97</v>
      </c>
      <c r="O207">
        <v>89915</v>
      </c>
      <c r="P207">
        <v>188778.31</v>
      </c>
      <c r="R207">
        <v>5072.55</v>
      </c>
      <c r="V207">
        <v>-277832.92</v>
      </c>
      <c r="W207">
        <v>3300171.5</v>
      </c>
      <c r="Y207">
        <v>1868466.84</v>
      </c>
      <c r="Z207">
        <v>671020</v>
      </c>
      <c r="AA207">
        <v>5582.95</v>
      </c>
      <c r="AB207">
        <v>100</v>
      </c>
      <c r="AC207">
        <v>905210</v>
      </c>
      <c r="AD207">
        <v>131700</v>
      </c>
      <c r="AE207">
        <v>1428862</v>
      </c>
      <c r="AF207">
        <v>30638</v>
      </c>
      <c r="AH207">
        <v>1680800.21</v>
      </c>
      <c r="AI207">
        <v>195859.9</v>
      </c>
      <c r="AK207">
        <v>9818.56</v>
      </c>
      <c r="AO207" s="123">
        <f t="shared" si="23"/>
        <v>2333969.77</v>
      </c>
      <c r="AP207" s="129">
        <f t="shared" si="24"/>
        <v>283765.86</v>
      </c>
      <c r="AQ207" s="142">
        <f t="shared" si="25"/>
        <v>2050203.9100000001</v>
      </c>
      <c r="AR207" s="143">
        <f t="shared" si="26"/>
        <v>3582079.79</v>
      </c>
      <c r="AS207" s="143">
        <f t="shared" si="27"/>
        <v>3345978.67</v>
      </c>
      <c r="AT207" s="125">
        <f t="shared" si="22"/>
        <v>236101.12000000011</v>
      </c>
    </row>
    <row r="208" spans="1:46" ht="14.4" thickBot="1" x14ac:dyDescent="0.3">
      <c r="A208" s="115" t="s">
        <v>295</v>
      </c>
      <c r="B208" s="115" t="s">
        <v>36</v>
      </c>
      <c r="C208" s="149">
        <v>3381</v>
      </c>
      <c r="D208" s="150" t="s">
        <v>777</v>
      </c>
      <c r="E208" t="s">
        <v>2336</v>
      </c>
      <c r="F208">
        <v>2056243.76</v>
      </c>
      <c r="G208">
        <v>112101.5</v>
      </c>
      <c r="H208">
        <v>127738.7</v>
      </c>
      <c r="K208">
        <v>649757.37</v>
      </c>
      <c r="L208">
        <v>438057.4</v>
      </c>
      <c r="P208">
        <v>59670</v>
      </c>
      <c r="R208">
        <v>2863.5</v>
      </c>
      <c r="V208">
        <v>1902077.25</v>
      </c>
      <c r="W208">
        <v>1463514.66</v>
      </c>
      <c r="Y208">
        <v>127089.28</v>
      </c>
      <c r="AA208">
        <v>4436.57</v>
      </c>
      <c r="AC208">
        <v>1511410</v>
      </c>
      <c r="AD208">
        <v>1574084.49</v>
      </c>
      <c r="AE208">
        <v>2221257</v>
      </c>
      <c r="AF208">
        <v>9890</v>
      </c>
      <c r="AH208">
        <v>727190.6</v>
      </c>
      <c r="AI208">
        <v>302139.42</v>
      </c>
      <c r="AK208">
        <v>0</v>
      </c>
      <c r="AM208">
        <v>770</v>
      </c>
      <c r="AO208" s="123">
        <f t="shared" si="23"/>
        <v>2296083.96</v>
      </c>
      <c r="AP208" s="129">
        <f t="shared" si="24"/>
        <v>62533.5</v>
      </c>
      <c r="AQ208" s="142">
        <f t="shared" si="25"/>
        <v>2233550.46</v>
      </c>
      <c r="AR208" s="143">
        <f t="shared" si="26"/>
        <v>3217020.34</v>
      </c>
      <c r="AS208" s="143">
        <f t="shared" si="27"/>
        <v>3261247.02</v>
      </c>
      <c r="AT208" s="125">
        <f t="shared" si="22"/>
        <v>-44226.680000000168</v>
      </c>
    </row>
    <row r="209" spans="1:46" ht="14.4" thickBot="1" x14ac:dyDescent="0.3">
      <c r="A209" s="115" t="s">
        <v>295</v>
      </c>
      <c r="B209" s="115" t="s">
        <v>36</v>
      </c>
      <c r="C209" s="149">
        <v>2640</v>
      </c>
      <c r="D209" s="150" t="s">
        <v>778</v>
      </c>
      <c r="E209" t="s">
        <v>2337</v>
      </c>
      <c r="F209">
        <v>1503207.18</v>
      </c>
      <c r="G209">
        <v>517940.74</v>
      </c>
      <c r="H209">
        <v>58507.519999999997</v>
      </c>
      <c r="K209">
        <v>1288035.45</v>
      </c>
      <c r="L209">
        <v>397571.13</v>
      </c>
      <c r="O209">
        <v>8210</v>
      </c>
      <c r="P209">
        <v>44057.03</v>
      </c>
      <c r="R209">
        <v>1824.73</v>
      </c>
      <c r="V209">
        <v>533172.96</v>
      </c>
      <c r="W209">
        <v>2681365.84</v>
      </c>
      <c r="Y209">
        <v>2018773.13</v>
      </c>
      <c r="Z209">
        <v>125000</v>
      </c>
      <c r="AA209">
        <v>2798.6</v>
      </c>
      <c r="AC209">
        <v>1396760</v>
      </c>
      <c r="AD209">
        <v>56608</v>
      </c>
      <c r="AE209">
        <v>1920637</v>
      </c>
      <c r="AF209">
        <v>4420</v>
      </c>
      <c r="AG209">
        <v>1060</v>
      </c>
      <c r="AH209">
        <v>980850.71</v>
      </c>
      <c r="AI209">
        <v>161125.79999999999</v>
      </c>
      <c r="AK209">
        <v>35214.76</v>
      </c>
      <c r="AO209" s="123">
        <f t="shared" si="23"/>
        <v>2079655.44</v>
      </c>
      <c r="AP209" s="129">
        <f t="shared" si="24"/>
        <v>54091.76</v>
      </c>
      <c r="AQ209" s="142">
        <f t="shared" si="25"/>
        <v>2025563.68</v>
      </c>
      <c r="AR209" s="143">
        <f t="shared" si="26"/>
        <v>3599939.73</v>
      </c>
      <c r="AS209" s="143">
        <f t="shared" si="27"/>
        <v>3103308.2699999996</v>
      </c>
      <c r="AT209" s="125">
        <f t="shared" si="22"/>
        <v>496631.46000000043</v>
      </c>
    </row>
    <row r="210" spans="1:46" ht="14.4" thickBot="1" x14ac:dyDescent="0.3">
      <c r="A210" s="115" t="s">
        <v>295</v>
      </c>
      <c r="B210" s="115" t="s">
        <v>36</v>
      </c>
      <c r="C210" s="149">
        <v>5792</v>
      </c>
      <c r="D210" s="150" t="s">
        <v>779</v>
      </c>
      <c r="E210" t="s">
        <v>2338</v>
      </c>
      <c r="F210">
        <v>2975606.49</v>
      </c>
      <c r="G210">
        <v>142643.75</v>
      </c>
      <c r="H210">
        <v>123394.65</v>
      </c>
      <c r="K210">
        <v>460387.82</v>
      </c>
      <c r="L210">
        <v>1144283.95</v>
      </c>
      <c r="O210">
        <v>29750</v>
      </c>
      <c r="P210">
        <v>155908.4</v>
      </c>
      <c r="R210">
        <v>2876.04</v>
      </c>
      <c r="V210">
        <v>-921426.08</v>
      </c>
      <c r="W210">
        <v>5060758.04</v>
      </c>
      <c r="Y210">
        <v>2516898.4300000002</v>
      </c>
      <c r="Z210">
        <v>47250</v>
      </c>
      <c r="AA210">
        <v>6543.26</v>
      </c>
      <c r="AC210">
        <v>1953620</v>
      </c>
      <c r="AD210">
        <v>251500</v>
      </c>
      <c r="AE210">
        <v>2627550</v>
      </c>
      <c r="AG210">
        <v>31670</v>
      </c>
      <c r="AH210">
        <v>1471246.91</v>
      </c>
      <c r="AI210">
        <v>110263.97</v>
      </c>
      <c r="AK210">
        <v>15000.55</v>
      </c>
      <c r="AM210">
        <v>1630</v>
      </c>
      <c r="AO210" s="123">
        <f t="shared" si="23"/>
        <v>3241644.89</v>
      </c>
      <c r="AP210" s="129">
        <f t="shared" si="24"/>
        <v>188534.44</v>
      </c>
      <c r="AQ210" s="142">
        <f t="shared" si="25"/>
        <v>3053110.45</v>
      </c>
      <c r="AR210" s="143">
        <f t="shared" si="26"/>
        <v>4775811.6899999995</v>
      </c>
      <c r="AS210" s="143">
        <f t="shared" si="27"/>
        <v>4257361.43</v>
      </c>
      <c r="AT210" s="125">
        <f t="shared" si="22"/>
        <v>518450.25999999978</v>
      </c>
    </row>
    <row r="211" spans="1:46" ht="14.4" thickBot="1" x14ac:dyDescent="0.3">
      <c r="A211" s="115" t="s">
        <v>295</v>
      </c>
      <c r="B211" s="115" t="s">
        <v>36</v>
      </c>
      <c r="C211" s="149">
        <v>1533</v>
      </c>
      <c r="D211" s="150" t="s">
        <v>780</v>
      </c>
      <c r="E211" t="s">
        <v>2339</v>
      </c>
      <c r="F211">
        <v>981307.68</v>
      </c>
      <c r="G211">
        <v>10930.24</v>
      </c>
      <c r="H211">
        <v>75435.88</v>
      </c>
      <c r="K211">
        <v>124909.22</v>
      </c>
      <c r="L211">
        <v>491601.56</v>
      </c>
      <c r="O211">
        <v>3608.1</v>
      </c>
      <c r="P211">
        <v>27692</v>
      </c>
      <c r="R211">
        <v>767.86</v>
      </c>
      <c r="V211">
        <v>-76179.77</v>
      </c>
      <c r="W211">
        <v>1741122.88</v>
      </c>
      <c r="Y211">
        <v>1148390.44</v>
      </c>
      <c r="Z211">
        <v>239790</v>
      </c>
      <c r="AA211">
        <v>2610.7399999999998</v>
      </c>
      <c r="AC211">
        <v>944740</v>
      </c>
      <c r="AD211">
        <v>630</v>
      </c>
      <c r="AE211">
        <v>1336375</v>
      </c>
      <c r="AF211">
        <v>20000</v>
      </c>
      <c r="AH211">
        <v>833290.96</v>
      </c>
      <c r="AI211">
        <v>157052.23000000001</v>
      </c>
      <c r="AK211">
        <v>669.48</v>
      </c>
      <c r="AM211">
        <v>1600</v>
      </c>
      <c r="AO211" s="123">
        <f t="shared" si="23"/>
        <v>1067673.8</v>
      </c>
      <c r="AP211" s="129">
        <f t="shared" si="24"/>
        <v>32067.96</v>
      </c>
      <c r="AQ211" s="142">
        <f t="shared" si="25"/>
        <v>1035605.8400000001</v>
      </c>
      <c r="AR211" s="143">
        <f t="shared" si="26"/>
        <v>2336161.1799999997</v>
      </c>
      <c r="AS211" s="143">
        <f t="shared" si="27"/>
        <v>2348987.67</v>
      </c>
      <c r="AT211" s="125">
        <f t="shared" si="22"/>
        <v>-12826.490000000224</v>
      </c>
    </row>
    <row r="212" spans="1:46" ht="14.4" thickBot="1" x14ac:dyDescent="0.3">
      <c r="A212" s="115" t="s">
        <v>298</v>
      </c>
      <c r="B212" s="115" t="s">
        <v>25</v>
      </c>
      <c r="C212" s="149">
        <v>6007</v>
      </c>
      <c r="D212" s="150" t="s">
        <v>781</v>
      </c>
      <c r="E212" t="s">
        <v>2340</v>
      </c>
      <c r="F212">
        <v>877116.8</v>
      </c>
      <c r="G212">
        <v>52378</v>
      </c>
      <c r="H212">
        <v>0</v>
      </c>
      <c r="K212">
        <v>463611.58</v>
      </c>
      <c r="L212">
        <v>766223.56</v>
      </c>
      <c r="O212">
        <v>16000</v>
      </c>
      <c r="P212">
        <v>73025</v>
      </c>
      <c r="R212">
        <v>5807.81</v>
      </c>
      <c r="T212">
        <v>720</v>
      </c>
      <c r="V212">
        <v>-1795489.18</v>
      </c>
      <c r="W212">
        <v>3760347.17</v>
      </c>
      <c r="Y212">
        <v>2121513.89</v>
      </c>
      <c r="Z212">
        <v>690509</v>
      </c>
      <c r="AA212">
        <v>3719.89</v>
      </c>
      <c r="AC212">
        <v>1623741</v>
      </c>
      <c r="AD212">
        <v>130800</v>
      </c>
      <c r="AE212">
        <v>2111850</v>
      </c>
      <c r="AF212">
        <v>2680</v>
      </c>
      <c r="AG212">
        <v>15550</v>
      </c>
      <c r="AH212">
        <v>2209441.7599999998</v>
      </c>
      <c r="AI212">
        <v>47552.47</v>
      </c>
      <c r="AM212">
        <v>84290.41</v>
      </c>
      <c r="AO212" s="123">
        <f t="shared" si="23"/>
        <v>929494.8</v>
      </c>
      <c r="AP212" s="129">
        <f t="shared" si="24"/>
        <v>94832.81</v>
      </c>
      <c r="AQ212" s="142">
        <f t="shared" si="25"/>
        <v>834661.99</v>
      </c>
      <c r="AR212" s="143">
        <f t="shared" si="26"/>
        <v>4570283.78</v>
      </c>
      <c r="AS212" s="143">
        <f t="shared" si="27"/>
        <v>4471364.6399999997</v>
      </c>
      <c r="AT212" s="125">
        <f t="shared" si="22"/>
        <v>98919.140000000596</v>
      </c>
    </row>
    <row r="213" spans="1:46" ht="14.4" thickBot="1" x14ac:dyDescent="0.3">
      <c r="A213" s="115" t="s">
        <v>298</v>
      </c>
      <c r="B213" s="115" t="s">
        <v>25</v>
      </c>
      <c r="C213" s="149">
        <v>2330</v>
      </c>
      <c r="D213" s="150" t="s">
        <v>782</v>
      </c>
      <c r="E213" t="s">
        <v>2341</v>
      </c>
      <c r="F213">
        <v>1700206.8</v>
      </c>
      <c r="G213">
        <v>61959.199999999997</v>
      </c>
      <c r="H213">
        <v>104580.28</v>
      </c>
      <c r="K213">
        <v>945049.76</v>
      </c>
      <c r="L213">
        <v>332634.14</v>
      </c>
      <c r="O213">
        <v>2000</v>
      </c>
      <c r="P213">
        <v>36582.97</v>
      </c>
      <c r="R213">
        <v>6327.06</v>
      </c>
      <c r="V213">
        <v>1168000.1100000001</v>
      </c>
      <c r="W213">
        <v>2267172.48</v>
      </c>
      <c r="Y213">
        <v>1769827.13</v>
      </c>
      <c r="Z213">
        <v>549006</v>
      </c>
      <c r="AA213">
        <v>4773.13</v>
      </c>
      <c r="AC213">
        <v>1626884</v>
      </c>
      <c r="AD213">
        <v>26673.29</v>
      </c>
      <c r="AE213">
        <v>2055023</v>
      </c>
      <c r="AF213">
        <v>29258.98</v>
      </c>
      <c r="AH213">
        <v>1689771.8</v>
      </c>
      <c r="AI213">
        <v>395455.21</v>
      </c>
      <c r="AM213">
        <v>143307</v>
      </c>
      <c r="AO213" s="123">
        <f t="shared" si="23"/>
        <v>1866746.28</v>
      </c>
      <c r="AP213" s="129">
        <f t="shared" si="24"/>
        <v>44910.03</v>
      </c>
      <c r="AQ213" s="142">
        <f t="shared" si="25"/>
        <v>1821836.25</v>
      </c>
      <c r="AR213" s="143">
        <f t="shared" si="26"/>
        <v>3977163.55</v>
      </c>
      <c r="AS213" s="143">
        <f t="shared" si="27"/>
        <v>4312815.99</v>
      </c>
      <c r="AT213" s="125">
        <f t="shared" si="22"/>
        <v>-335652.44000000041</v>
      </c>
    </row>
    <row r="214" spans="1:46" ht="14.4" thickBot="1" x14ac:dyDescent="0.3">
      <c r="A214" s="115" t="s">
        <v>298</v>
      </c>
      <c r="B214" s="115" t="s">
        <v>25</v>
      </c>
      <c r="C214" s="149">
        <v>2684</v>
      </c>
      <c r="D214" s="150" t="s">
        <v>783</v>
      </c>
      <c r="E214" t="s">
        <v>2342</v>
      </c>
      <c r="F214">
        <v>727170.55</v>
      </c>
      <c r="G214">
        <v>60947</v>
      </c>
      <c r="H214">
        <v>241151.35</v>
      </c>
      <c r="K214">
        <v>190161</v>
      </c>
      <c r="L214">
        <v>708508.86</v>
      </c>
      <c r="O214">
        <v>0</v>
      </c>
      <c r="P214">
        <v>0</v>
      </c>
      <c r="R214">
        <v>46883.040000000001</v>
      </c>
      <c r="T214">
        <v>2215</v>
      </c>
      <c r="V214">
        <v>-187209.13</v>
      </c>
      <c r="W214">
        <v>1878069.39</v>
      </c>
      <c r="Y214">
        <v>1506420.63</v>
      </c>
      <c r="Z214">
        <v>538564</v>
      </c>
      <c r="AA214">
        <v>2980.12</v>
      </c>
      <c r="AC214">
        <v>2126894</v>
      </c>
      <c r="AD214">
        <v>3160</v>
      </c>
      <c r="AE214">
        <v>2331859.6</v>
      </c>
      <c r="AH214">
        <v>1350272.87</v>
      </c>
      <c r="AI214">
        <v>150204.82</v>
      </c>
      <c r="AM214">
        <v>157701</v>
      </c>
      <c r="AO214" s="123">
        <f t="shared" si="23"/>
        <v>1029268.9</v>
      </c>
      <c r="AP214" s="129">
        <f t="shared" si="24"/>
        <v>46883.040000000001</v>
      </c>
      <c r="AQ214" s="142">
        <f t="shared" si="25"/>
        <v>982385.86</v>
      </c>
      <c r="AR214" s="143">
        <f t="shared" si="26"/>
        <v>4178018.75</v>
      </c>
      <c r="AS214" s="143">
        <f t="shared" si="27"/>
        <v>3990038.29</v>
      </c>
      <c r="AT214" s="125">
        <f t="shared" si="22"/>
        <v>187980.45999999996</v>
      </c>
    </row>
    <row r="215" spans="1:46" ht="14.4" thickBot="1" x14ac:dyDescent="0.3">
      <c r="A215" s="115" t="s">
        <v>298</v>
      </c>
      <c r="B215" s="115" t="s">
        <v>25</v>
      </c>
      <c r="C215" s="149">
        <v>7170</v>
      </c>
      <c r="D215" s="150" t="s">
        <v>784</v>
      </c>
      <c r="E215" t="s">
        <v>2343</v>
      </c>
      <c r="F215">
        <v>1858508.77</v>
      </c>
      <c r="G215">
        <v>106690.54</v>
      </c>
      <c r="H215">
        <v>80918.41</v>
      </c>
      <c r="K215">
        <v>355377.05</v>
      </c>
      <c r="L215">
        <v>1371299.5</v>
      </c>
      <c r="O215">
        <v>29019</v>
      </c>
      <c r="P215">
        <v>164003.70000000001</v>
      </c>
      <c r="R215">
        <v>503.12</v>
      </c>
      <c r="V215">
        <v>-868449.41</v>
      </c>
      <c r="W215">
        <v>4524693.96</v>
      </c>
      <c r="Y215">
        <v>4299643.79</v>
      </c>
      <c r="Z215">
        <v>872408</v>
      </c>
      <c r="AA215">
        <v>6162.62</v>
      </c>
      <c r="AC215">
        <v>2373293.4</v>
      </c>
      <c r="AD215">
        <v>220689.68</v>
      </c>
      <c r="AE215">
        <v>4028559.6</v>
      </c>
      <c r="AF215">
        <v>61520</v>
      </c>
      <c r="AH215">
        <v>2753717.42</v>
      </c>
      <c r="AI215">
        <v>284012.36</v>
      </c>
      <c r="AM215">
        <v>721364.21</v>
      </c>
      <c r="AO215" s="123">
        <f t="shared" si="23"/>
        <v>2046117.72</v>
      </c>
      <c r="AP215" s="129">
        <f t="shared" si="24"/>
        <v>193525.82</v>
      </c>
      <c r="AQ215" s="142">
        <f t="shared" si="25"/>
        <v>1852591.9</v>
      </c>
      <c r="AR215" s="143">
        <f t="shared" si="26"/>
        <v>7772197.4900000002</v>
      </c>
      <c r="AS215" s="143">
        <f t="shared" si="27"/>
        <v>7849173.5899999999</v>
      </c>
      <c r="AT215" s="125">
        <f t="shared" si="22"/>
        <v>-76976.099999999627</v>
      </c>
    </row>
  </sheetData>
  <autoFilter ref="A1:AT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F1-6B1B-42DE-BD2B-DC256E670508}">
  <dimension ref="A1:AB99"/>
  <sheetViews>
    <sheetView topLeftCell="I1" workbookViewId="0">
      <selection sqref="A1:AB1048576"/>
    </sheetView>
  </sheetViews>
  <sheetFormatPr defaultRowHeight="13.8" x14ac:dyDescent="0.25"/>
  <cols>
    <col min="1" max="1" width="43.296875" bestFit="1" customWidth="1"/>
  </cols>
  <sheetData>
    <row r="1" spans="1:28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2063</v>
      </c>
      <c r="H1" t="s">
        <v>2064</v>
      </c>
      <c r="I1" t="s">
        <v>2066</v>
      </c>
      <c r="J1" t="s">
        <v>2067</v>
      </c>
      <c r="K1" t="s">
        <v>2068</v>
      </c>
      <c r="L1" t="s">
        <v>2069</v>
      </c>
      <c r="M1" t="s">
        <v>2131</v>
      </c>
      <c r="N1" t="s">
        <v>2070</v>
      </c>
      <c r="O1" t="s">
        <v>2071</v>
      </c>
      <c r="P1" t="s">
        <v>2074</v>
      </c>
      <c r="Q1" t="s">
        <v>2075</v>
      </c>
      <c r="R1" t="s">
        <v>2076</v>
      </c>
      <c r="S1" t="s">
        <v>2132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2082</v>
      </c>
      <c r="Z1" t="s">
        <v>2083</v>
      </c>
      <c r="AA1" t="s">
        <v>2086</v>
      </c>
      <c r="AB1" t="s">
        <v>2087</v>
      </c>
    </row>
    <row r="2" spans="1:28" x14ac:dyDescent="0.25">
      <c r="A2" t="s">
        <v>2089</v>
      </c>
      <c r="B2" t="s">
        <v>2090</v>
      </c>
      <c r="C2" t="s">
        <v>2091</v>
      </c>
      <c r="D2" t="s">
        <v>2092</v>
      </c>
      <c r="E2" t="s">
        <v>2093</v>
      </c>
      <c r="F2" t="s">
        <v>2094</v>
      </c>
      <c r="G2" t="s">
        <v>2096</v>
      </c>
      <c r="H2" t="s">
        <v>2097</v>
      </c>
      <c r="I2" t="s">
        <v>2099</v>
      </c>
      <c r="J2" t="s">
        <v>2100</v>
      </c>
      <c r="K2" t="s">
        <v>2101</v>
      </c>
      <c r="L2" t="s">
        <v>2102</v>
      </c>
      <c r="M2" t="s">
        <v>2136</v>
      </c>
      <c r="N2" t="s">
        <v>2103</v>
      </c>
      <c r="O2" t="s">
        <v>2104</v>
      </c>
      <c r="P2" t="s">
        <v>2107</v>
      </c>
      <c r="Q2" t="s">
        <v>2108</v>
      </c>
      <c r="R2" t="s">
        <v>2109</v>
      </c>
      <c r="S2" t="s">
        <v>2137</v>
      </c>
      <c r="T2" t="s">
        <v>2110</v>
      </c>
      <c r="U2" t="s">
        <v>2111</v>
      </c>
      <c r="V2" t="s">
        <v>2112</v>
      </c>
      <c r="W2" t="s">
        <v>2113</v>
      </c>
      <c r="X2" t="s">
        <v>2114</v>
      </c>
      <c r="Y2" t="s">
        <v>2115</v>
      </c>
      <c r="Z2" t="s">
        <v>2116</v>
      </c>
      <c r="AA2" t="s">
        <v>2119</v>
      </c>
      <c r="AB2" t="s">
        <v>2120</v>
      </c>
    </row>
    <row r="3" spans="1:28" x14ac:dyDescent="0.25">
      <c r="A3" t="s">
        <v>2122</v>
      </c>
      <c r="B3">
        <v>73930941.739999995</v>
      </c>
      <c r="C3">
        <v>7730199.6900000004</v>
      </c>
      <c r="D3">
        <v>13709203.35</v>
      </c>
      <c r="E3">
        <v>73772018.219999999</v>
      </c>
      <c r="F3">
        <v>24890530.620000001</v>
      </c>
      <c r="G3">
        <v>935289.49</v>
      </c>
      <c r="H3">
        <v>2332483.36</v>
      </c>
      <c r="I3">
        <v>9000428.0399999991</v>
      </c>
      <c r="J3">
        <v>264489.46999999997</v>
      </c>
      <c r="K3">
        <v>60000</v>
      </c>
      <c r="L3">
        <v>20214866.399999999</v>
      </c>
      <c r="M3">
        <v>3862875.83</v>
      </c>
      <c r="N3">
        <v>30715995.079999998</v>
      </c>
      <c r="O3">
        <v>144447352.61000001</v>
      </c>
      <c r="P3">
        <v>112940292.3</v>
      </c>
      <c r="Q3">
        <v>5066025.9000000004</v>
      </c>
      <c r="R3">
        <v>220934.96</v>
      </c>
      <c r="S3">
        <v>15378</v>
      </c>
      <c r="T3">
        <v>131872938.62</v>
      </c>
      <c r="U3">
        <v>15984616.51</v>
      </c>
      <c r="V3">
        <v>167791103.16999999</v>
      </c>
      <c r="W3">
        <v>1427127.22</v>
      </c>
      <c r="X3">
        <v>610764.37</v>
      </c>
      <c r="Y3">
        <v>92699156.870000005</v>
      </c>
      <c r="Z3">
        <v>18657865.18</v>
      </c>
      <c r="AA3">
        <v>137</v>
      </c>
      <c r="AB3">
        <v>2714919.14</v>
      </c>
    </row>
    <row r="4" spans="1:28" x14ac:dyDescent="0.25">
      <c r="A4" t="s">
        <v>2344</v>
      </c>
      <c r="B4">
        <v>4119152.82</v>
      </c>
      <c r="C4">
        <v>201504</v>
      </c>
      <c r="D4">
        <v>73483.05</v>
      </c>
      <c r="E4">
        <v>1910787.61</v>
      </c>
      <c r="F4">
        <v>331336.96999999997</v>
      </c>
      <c r="G4">
        <v>0</v>
      </c>
      <c r="I4">
        <v>320396</v>
      </c>
      <c r="J4">
        <v>4013.15</v>
      </c>
      <c r="N4">
        <v>5180653.07</v>
      </c>
      <c r="O4">
        <v>1723269</v>
      </c>
      <c r="P4">
        <v>1525575.59</v>
      </c>
      <c r="Q4">
        <v>38200</v>
      </c>
      <c r="R4">
        <v>10443.57</v>
      </c>
      <c r="T4">
        <v>3874856.32</v>
      </c>
      <c r="U4">
        <v>219300</v>
      </c>
      <c r="V4">
        <v>4704874.32</v>
      </c>
      <c r="W4">
        <v>54670</v>
      </c>
      <c r="X4">
        <v>37940</v>
      </c>
      <c r="Y4">
        <v>1162154.49</v>
      </c>
      <c r="Z4">
        <v>300803.44</v>
      </c>
    </row>
    <row r="5" spans="1:28" x14ac:dyDescent="0.25">
      <c r="A5" t="s">
        <v>2345</v>
      </c>
      <c r="B5">
        <v>164229.97</v>
      </c>
      <c r="C5">
        <v>18727.05</v>
      </c>
      <c r="D5">
        <v>242603.81</v>
      </c>
      <c r="E5">
        <v>488970.92</v>
      </c>
      <c r="F5">
        <v>146394.97</v>
      </c>
      <c r="G5">
        <v>0</v>
      </c>
      <c r="H5">
        <v>0</v>
      </c>
      <c r="J5">
        <v>0</v>
      </c>
      <c r="L5">
        <v>120835</v>
      </c>
      <c r="N5">
        <v>-711828.37</v>
      </c>
      <c r="O5">
        <v>1740746.12</v>
      </c>
      <c r="P5">
        <v>783421.39</v>
      </c>
      <c r="R5">
        <v>663.2</v>
      </c>
      <c r="T5">
        <v>1505498</v>
      </c>
      <c r="U5">
        <v>145530</v>
      </c>
      <c r="V5">
        <v>1651995</v>
      </c>
      <c r="W5">
        <v>3700</v>
      </c>
      <c r="X5">
        <v>6104</v>
      </c>
      <c r="Y5">
        <v>774297.68</v>
      </c>
      <c r="Z5">
        <v>87841.94</v>
      </c>
    </row>
    <row r="6" spans="1:28" x14ac:dyDescent="0.25">
      <c r="A6" t="s">
        <v>2346</v>
      </c>
      <c r="B6">
        <v>1660547.05</v>
      </c>
      <c r="C6">
        <v>199487.96</v>
      </c>
      <c r="D6">
        <v>106813.1</v>
      </c>
      <c r="E6">
        <v>362917.32</v>
      </c>
      <c r="F6">
        <v>394073.08</v>
      </c>
      <c r="G6">
        <v>0</v>
      </c>
      <c r="H6">
        <v>524.29999999999995</v>
      </c>
      <c r="I6">
        <v>192083</v>
      </c>
      <c r="J6">
        <v>2837.5</v>
      </c>
      <c r="N6">
        <v>1420769.83</v>
      </c>
      <c r="O6">
        <v>2169071.4500000002</v>
      </c>
      <c r="P6">
        <v>2502318.94</v>
      </c>
      <c r="Q6">
        <v>162990</v>
      </c>
      <c r="R6">
        <v>5586.22</v>
      </c>
      <c r="T6">
        <v>3267224.76</v>
      </c>
      <c r="U6">
        <v>339930</v>
      </c>
      <c r="V6">
        <v>4529278.76</v>
      </c>
      <c r="W6">
        <v>26680</v>
      </c>
      <c r="X6">
        <v>1624</v>
      </c>
      <c r="Y6">
        <v>2003356.05</v>
      </c>
      <c r="Z6">
        <v>112467.1</v>
      </c>
      <c r="AB6">
        <v>666091.57999999996</v>
      </c>
    </row>
    <row r="7" spans="1:28" x14ac:dyDescent="0.25">
      <c r="A7" t="s">
        <v>2347</v>
      </c>
      <c r="B7">
        <v>644965.43999999994</v>
      </c>
      <c r="C7">
        <v>39568</v>
      </c>
      <c r="D7">
        <v>95968.92</v>
      </c>
      <c r="E7">
        <v>235965.69</v>
      </c>
      <c r="F7">
        <v>197166.02</v>
      </c>
      <c r="I7">
        <v>43440</v>
      </c>
      <c r="J7">
        <v>53.5</v>
      </c>
      <c r="L7">
        <v>-443</v>
      </c>
      <c r="N7">
        <v>880530.93</v>
      </c>
      <c r="O7">
        <v>235221.96</v>
      </c>
      <c r="P7">
        <v>935717.75</v>
      </c>
      <c r="Q7">
        <v>479420</v>
      </c>
      <c r="R7">
        <v>2491.63</v>
      </c>
      <c r="T7">
        <v>2807605.56</v>
      </c>
      <c r="U7">
        <v>500580.7</v>
      </c>
      <c r="V7">
        <v>3177125.56</v>
      </c>
      <c r="W7">
        <v>2400</v>
      </c>
      <c r="X7">
        <v>10140</v>
      </c>
      <c r="Y7">
        <v>1418552.62</v>
      </c>
      <c r="Z7">
        <v>60866.78</v>
      </c>
      <c r="AB7">
        <v>1900</v>
      </c>
    </row>
    <row r="8" spans="1:28" x14ac:dyDescent="0.25">
      <c r="A8" t="s">
        <v>2348</v>
      </c>
      <c r="B8">
        <v>1241489.33</v>
      </c>
      <c r="C8">
        <v>165758.91</v>
      </c>
      <c r="D8">
        <v>933858.77</v>
      </c>
      <c r="E8">
        <v>423026.91</v>
      </c>
      <c r="F8">
        <v>296754.81</v>
      </c>
      <c r="G8">
        <v>-28979.34</v>
      </c>
      <c r="H8">
        <v>25049.59</v>
      </c>
      <c r="I8">
        <v>413135</v>
      </c>
      <c r="J8">
        <v>9929.89</v>
      </c>
      <c r="L8">
        <v>580800</v>
      </c>
      <c r="M8">
        <v>-235297.35</v>
      </c>
      <c r="O8">
        <v>1649277.25</v>
      </c>
      <c r="P8">
        <v>1924977.62</v>
      </c>
      <c r="T8">
        <v>1685134.57</v>
      </c>
      <c r="U8">
        <v>213950</v>
      </c>
      <c r="V8">
        <v>2095495.57</v>
      </c>
      <c r="Y8">
        <v>919860.37</v>
      </c>
      <c r="Z8">
        <v>161732.56</v>
      </c>
    </row>
    <row r="9" spans="1:28" x14ac:dyDescent="0.25">
      <c r="A9" t="s">
        <v>2349</v>
      </c>
      <c r="B9">
        <v>961878.3</v>
      </c>
      <c r="C9">
        <v>8907.25</v>
      </c>
      <c r="D9">
        <v>69104.009999999995</v>
      </c>
      <c r="E9">
        <v>8242.91</v>
      </c>
      <c r="F9">
        <v>352807.76</v>
      </c>
      <c r="G9">
        <v>0</v>
      </c>
      <c r="I9">
        <v>454086</v>
      </c>
      <c r="J9">
        <v>1150.82</v>
      </c>
      <c r="L9">
        <v>284784</v>
      </c>
      <c r="N9">
        <v>598195.71</v>
      </c>
      <c r="O9">
        <v>169383.81</v>
      </c>
      <c r="P9">
        <v>914286.42</v>
      </c>
      <c r="R9">
        <v>2208.7199999999998</v>
      </c>
      <c r="T9">
        <v>911069.01</v>
      </c>
      <c r="U9">
        <v>79700</v>
      </c>
      <c r="V9">
        <v>1223711.01</v>
      </c>
      <c r="W9">
        <v>14810</v>
      </c>
      <c r="X9">
        <v>4272</v>
      </c>
      <c r="Y9">
        <v>619530.44999999995</v>
      </c>
      <c r="Z9">
        <v>150600.79999999999</v>
      </c>
      <c r="AB9">
        <v>1000</v>
      </c>
    </row>
    <row r="10" spans="1:28" x14ac:dyDescent="0.25">
      <c r="A10" t="s">
        <v>2350</v>
      </c>
      <c r="B10">
        <v>1293428.32</v>
      </c>
      <c r="C10">
        <v>27971.08</v>
      </c>
      <c r="D10">
        <v>43245.4</v>
      </c>
      <c r="E10">
        <v>681706.85</v>
      </c>
      <c r="F10">
        <v>421747.09</v>
      </c>
      <c r="G10">
        <v>114000</v>
      </c>
      <c r="J10">
        <v>2250</v>
      </c>
      <c r="N10">
        <v>1343106.33</v>
      </c>
      <c r="O10">
        <v>1442563.02</v>
      </c>
      <c r="P10">
        <v>1285035.8</v>
      </c>
      <c r="R10">
        <v>4186.2700000000004</v>
      </c>
      <c r="S10">
        <v>687</v>
      </c>
      <c r="T10">
        <v>2162103.7999999998</v>
      </c>
      <c r="U10">
        <v>259700</v>
      </c>
      <c r="V10">
        <v>2906873.8</v>
      </c>
      <c r="W10">
        <v>8740</v>
      </c>
      <c r="X10">
        <v>1744</v>
      </c>
      <c r="Y10">
        <v>929487.87</v>
      </c>
      <c r="Z10">
        <v>296487.81</v>
      </c>
      <c r="AB10">
        <v>2200</v>
      </c>
    </row>
    <row r="11" spans="1:28" x14ac:dyDescent="0.25">
      <c r="A11" t="s">
        <v>2351</v>
      </c>
      <c r="B11">
        <v>414453.08</v>
      </c>
      <c r="C11">
        <v>0</v>
      </c>
      <c r="D11">
        <v>80671.87</v>
      </c>
      <c r="E11">
        <v>201821.46</v>
      </c>
      <c r="F11">
        <v>197552.24</v>
      </c>
      <c r="H11">
        <v>30000</v>
      </c>
      <c r="I11">
        <v>49600</v>
      </c>
      <c r="J11">
        <v>768.5</v>
      </c>
      <c r="L11">
        <v>100360</v>
      </c>
      <c r="N11">
        <v>-2033352.49</v>
      </c>
      <c r="O11">
        <v>484200</v>
      </c>
      <c r="P11">
        <v>3749931.52</v>
      </c>
      <c r="R11">
        <v>1209.6199999999999</v>
      </c>
      <c r="S11">
        <v>655</v>
      </c>
      <c r="T11">
        <v>2283734.04</v>
      </c>
      <c r="U11">
        <v>174600</v>
      </c>
      <c r="V11">
        <v>2786087.04</v>
      </c>
      <c r="W11">
        <v>1500</v>
      </c>
      <c r="Y11">
        <v>967827.49</v>
      </c>
      <c r="Z11">
        <v>190593.01</v>
      </c>
      <c r="AB11">
        <v>1200</v>
      </c>
    </row>
    <row r="12" spans="1:28" x14ac:dyDescent="0.25">
      <c r="A12" t="s">
        <v>2352</v>
      </c>
      <c r="B12">
        <v>551772.48</v>
      </c>
      <c r="C12">
        <v>481866</v>
      </c>
      <c r="D12">
        <v>292339.17</v>
      </c>
      <c r="E12">
        <v>817512.76</v>
      </c>
      <c r="F12">
        <v>501641.03</v>
      </c>
      <c r="G12">
        <v>-3124.98</v>
      </c>
      <c r="I12">
        <v>26400</v>
      </c>
      <c r="J12">
        <v>7933.98</v>
      </c>
      <c r="L12">
        <v>340769</v>
      </c>
      <c r="N12">
        <v>-89335.49</v>
      </c>
      <c r="O12">
        <v>1884119.29</v>
      </c>
      <c r="P12">
        <v>2404124.31</v>
      </c>
      <c r="R12">
        <v>3121.47</v>
      </c>
      <c r="T12">
        <v>1856525.5</v>
      </c>
      <c r="U12">
        <v>310420</v>
      </c>
      <c r="V12">
        <v>2671992.5</v>
      </c>
      <c r="W12">
        <v>43899.51</v>
      </c>
      <c r="Y12">
        <v>1233168.96</v>
      </c>
      <c r="Z12">
        <v>145760.67000000001</v>
      </c>
      <c r="AB12">
        <v>1000</v>
      </c>
    </row>
    <row r="13" spans="1:28" x14ac:dyDescent="0.25">
      <c r="A13" t="s">
        <v>2353</v>
      </c>
      <c r="B13">
        <v>632974.47</v>
      </c>
      <c r="C13">
        <v>58861.02</v>
      </c>
      <c r="D13">
        <v>148173.01</v>
      </c>
      <c r="E13">
        <v>6442226.9500000002</v>
      </c>
      <c r="F13">
        <v>482127.66</v>
      </c>
      <c r="G13">
        <v>0</v>
      </c>
      <c r="I13">
        <v>174070</v>
      </c>
      <c r="J13">
        <v>6835.56</v>
      </c>
      <c r="L13">
        <v>-48040</v>
      </c>
      <c r="N13">
        <v>7479296.71</v>
      </c>
      <c r="O13">
        <v>684118.79</v>
      </c>
      <c r="P13">
        <v>1410083.44</v>
      </c>
      <c r="R13">
        <v>2325.5300000000002</v>
      </c>
      <c r="T13">
        <v>2140276.5</v>
      </c>
      <c r="U13">
        <v>243600</v>
      </c>
      <c r="V13">
        <v>2804652.5</v>
      </c>
      <c r="W13">
        <v>4170</v>
      </c>
      <c r="X13">
        <v>14540</v>
      </c>
      <c r="Y13">
        <v>1041169.48</v>
      </c>
      <c r="Z13">
        <v>463671.44</v>
      </c>
    </row>
    <row r="14" spans="1:28" x14ac:dyDescent="0.25">
      <c r="A14" t="s">
        <v>2354</v>
      </c>
      <c r="B14">
        <v>780129.71</v>
      </c>
      <c r="C14">
        <v>0</v>
      </c>
      <c r="D14">
        <v>116351.03999999999</v>
      </c>
      <c r="E14">
        <v>1434343.66</v>
      </c>
      <c r="F14">
        <v>717847.78</v>
      </c>
      <c r="G14">
        <v>0</v>
      </c>
      <c r="J14">
        <v>1204.5</v>
      </c>
      <c r="L14">
        <v>77000</v>
      </c>
      <c r="N14">
        <v>1817427.95</v>
      </c>
      <c r="O14">
        <v>865361.67</v>
      </c>
      <c r="P14">
        <v>1371991.22</v>
      </c>
      <c r="R14">
        <v>1931.99</v>
      </c>
      <c r="T14">
        <v>2263460.7999999998</v>
      </c>
      <c r="U14">
        <v>45300</v>
      </c>
      <c r="V14">
        <v>2500294.7999999998</v>
      </c>
      <c r="W14">
        <v>1200</v>
      </c>
      <c r="Y14">
        <v>709826.45</v>
      </c>
      <c r="Z14">
        <v>183684.69</v>
      </c>
    </row>
    <row r="15" spans="1:28" x14ac:dyDescent="0.25">
      <c r="A15" t="s">
        <v>2355</v>
      </c>
      <c r="B15">
        <v>399265.92</v>
      </c>
      <c r="C15">
        <v>22862.65</v>
      </c>
      <c r="D15">
        <v>141328.35</v>
      </c>
      <c r="E15">
        <v>230627.11</v>
      </c>
      <c r="F15">
        <v>199905.89</v>
      </c>
      <c r="I15">
        <v>117890</v>
      </c>
      <c r="J15">
        <v>1471.85</v>
      </c>
      <c r="N15">
        <v>-503604.68</v>
      </c>
      <c r="O15">
        <v>1709548.67</v>
      </c>
      <c r="P15">
        <v>871437.78</v>
      </c>
      <c r="R15">
        <v>1587.63</v>
      </c>
      <c r="T15">
        <v>632698.1</v>
      </c>
      <c r="U15">
        <v>96000</v>
      </c>
      <c r="V15">
        <v>1266514.1000000001</v>
      </c>
      <c r="W15">
        <v>3570</v>
      </c>
      <c r="X15">
        <v>5900</v>
      </c>
      <c r="Y15">
        <v>556474.31999999995</v>
      </c>
      <c r="Z15">
        <v>100581.01</v>
      </c>
    </row>
    <row r="16" spans="1:28" x14ac:dyDescent="0.25">
      <c r="A16" t="s">
        <v>2356</v>
      </c>
      <c r="B16">
        <v>885264.53</v>
      </c>
      <c r="C16">
        <v>78661.649999999994</v>
      </c>
      <c r="D16">
        <v>229245.09</v>
      </c>
      <c r="E16">
        <v>477332.68</v>
      </c>
      <c r="F16">
        <v>259751.33</v>
      </c>
      <c r="G16">
        <v>0</v>
      </c>
      <c r="H16">
        <v>0</v>
      </c>
      <c r="I16">
        <v>323702</v>
      </c>
      <c r="J16">
        <v>3695.1</v>
      </c>
      <c r="L16">
        <v>201500</v>
      </c>
      <c r="M16">
        <v>-131</v>
      </c>
      <c r="N16">
        <v>-493307.83</v>
      </c>
      <c r="O16">
        <v>2287426.9300000002</v>
      </c>
      <c r="P16">
        <v>748069.34</v>
      </c>
      <c r="R16">
        <v>2377.5500000000002</v>
      </c>
      <c r="T16">
        <v>966913.5</v>
      </c>
      <c r="U16">
        <v>270220</v>
      </c>
      <c r="V16">
        <v>1259779.5</v>
      </c>
      <c r="W16">
        <v>3060</v>
      </c>
      <c r="Y16">
        <v>1013963.86</v>
      </c>
      <c r="Z16">
        <v>103406.95</v>
      </c>
    </row>
    <row r="17" spans="1:28" x14ac:dyDescent="0.25">
      <c r="A17" t="s">
        <v>2357</v>
      </c>
      <c r="B17">
        <v>439637.34</v>
      </c>
      <c r="C17">
        <v>0</v>
      </c>
      <c r="D17">
        <v>93750.64</v>
      </c>
      <c r="E17">
        <v>307480.09000000003</v>
      </c>
      <c r="F17">
        <v>160031.21</v>
      </c>
      <c r="G17">
        <v>0</v>
      </c>
      <c r="J17">
        <v>1325.35</v>
      </c>
      <c r="L17">
        <v>116120</v>
      </c>
      <c r="N17">
        <v>-1198221.3899999999</v>
      </c>
      <c r="O17">
        <v>2091979.99</v>
      </c>
      <c r="P17">
        <v>1011290.63</v>
      </c>
      <c r="R17">
        <v>636.42999999999995</v>
      </c>
      <c r="T17">
        <v>1069921.3</v>
      </c>
      <c r="U17">
        <v>260375.28</v>
      </c>
      <c r="V17">
        <v>1438693.3</v>
      </c>
      <c r="W17">
        <v>37686</v>
      </c>
      <c r="Y17">
        <v>635383.84</v>
      </c>
      <c r="Z17">
        <v>136133.74</v>
      </c>
      <c r="AB17">
        <v>104631.43</v>
      </c>
    </row>
    <row r="18" spans="1:28" x14ac:dyDescent="0.25">
      <c r="A18" t="s">
        <v>2358</v>
      </c>
      <c r="B18">
        <v>137000.17000000001</v>
      </c>
      <c r="C18">
        <v>0</v>
      </c>
      <c r="D18">
        <v>22433.67</v>
      </c>
      <c r="E18">
        <v>187316.03</v>
      </c>
      <c r="F18">
        <v>63011.81</v>
      </c>
      <c r="G18">
        <v>0</v>
      </c>
      <c r="H18">
        <v>35579.5</v>
      </c>
      <c r="J18">
        <v>1407.49</v>
      </c>
      <c r="L18">
        <v>61690</v>
      </c>
      <c r="N18">
        <v>-1558869.74</v>
      </c>
      <c r="O18">
        <v>1967042.37</v>
      </c>
      <c r="P18">
        <v>600538.93999999994</v>
      </c>
      <c r="R18">
        <v>373.58</v>
      </c>
      <c r="T18">
        <v>594905.5</v>
      </c>
      <c r="U18">
        <v>105146.27</v>
      </c>
      <c r="V18">
        <v>704567.5</v>
      </c>
      <c r="W18">
        <v>18924</v>
      </c>
      <c r="Y18">
        <v>593383.55000000005</v>
      </c>
      <c r="Z18">
        <v>65277.18</v>
      </c>
      <c r="AB18">
        <v>15900</v>
      </c>
    </row>
    <row r="19" spans="1:28" x14ac:dyDescent="0.25">
      <c r="A19" t="s">
        <v>2359</v>
      </c>
      <c r="B19">
        <v>1678016.05</v>
      </c>
      <c r="C19">
        <v>0</v>
      </c>
      <c r="D19">
        <v>11821.86</v>
      </c>
      <c r="E19">
        <v>620736.57999999996</v>
      </c>
      <c r="F19">
        <v>74224.39</v>
      </c>
      <c r="G19">
        <v>0</v>
      </c>
      <c r="J19">
        <v>1874.83</v>
      </c>
      <c r="L19">
        <v>624326</v>
      </c>
      <c r="N19">
        <v>-735511.68</v>
      </c>
      <c r="O19">
        <v>1776680.82</v>
      </c>
      <c r="P19">
        <v>761105.68</v>
      </c>
      <c r="R19">
        <v>554.08000000000004</v>
      </c>
      <c r="T19">
        <v>1142243.6000000001</v>
      </c>
      <c r="U19">
        <v>1180804</v>
      </c>
      <c r="V19">
        <v>1553207.6</v>
      </c>
      <c r="W19">
        <v>41224</v>
      </c>
      <c r="Y19">
        <v>675670.93</v>
      </c>
      <c r="Z19">
        <v>97175.92</v>
      </c>
    </row>
    <row r="20" spans="1:28" x14ac:dyDescent="0.25">
      <c r="A20" t="s">
        <v>2360</v>
      </c>
      <c r="B20">
        <v>1982858.29</v>
      </c>
      <c r="C20">
        <v>64895.62</v>
      </c>
      <c r="D20">
        <v>36952.47</v>
      </c>
      <c r="E20">
        <v>533376.87</v>
      </c>
      <c r="F20">
        <v>756914.29</v>
      </c>
      <c r="G20">
        <v>0</v>
      </c>
      <c r="H20">
        <v>0</v>
      </c>
      <c r="I20">
        <v>119774</v>
      </c>
      <c r="J20">
        <v>1966.77</v>
      </c>
      <c r="L20">
        <v>407802.82</v>
      </c>
      <c r="N20">
        <v>472627.44</v>
      </c>
      <c r="O20">
        <v>2074982.75</v>
      </c>
      <c r="P20">
        <v>1800798.02</v>
      </c>
      <c r="R20">
        <v>4509.13</v>
      </c>
      <c r="T20">
        <v>2222976.44</v>
      </c>
      <c r="U20">
        <v>18050</v>
      </c>
      <c r="V20">
        <v>2470363.44</v>
      </c>
      <c r="W20">
        <v>17730</v>
      </c>
      <c r="X20">
        <v>3424</v>
      </c>
      <c r="Y20">
        <v>953647.81</v>
      </c>
      <c r="Z20">
        <v>267324.58</v>
      </c>
      <c r="AB20">
        <v>36000</v>
      </c>
    </row>
    <row r="21" spans="1:28" x14ac:dyDescent="0.25">
      <c r="A21" t="s">
        <v>2361</v>
      </c>
      <c r="B21">
        <v>733450.52</v>
      </c>
      <c r="C21">
        <v>49051</v>
      </c>
      <c r="D21">
        <v>94754.41</v>
      </c>
      <c r="E21">
        <v>46716.27</v>
      </c>
      <c r="F21">
        <v>65389.91</v>
      </c>
      <c r="H21">
        <v>0</v>
      </c>
      <c r="I21">
        <v>285500.15999999997</v>
      </c>
      <c r="J21">
        <v>565.77</v>
      </c>
      <c r="L21">
        <v>85150</v>
      </c>
      <c r="N21">
        <v>-587488.16</v>
      </c>
      <c r="O21">
        <v>1108892.57</v>
      </c>
      <c r="P21">
        <v>948294.59</v>
      </c>
      <c r="R21">
        <v>1242.54</v>
      </c>
      <c r="T21">
        <v>1442354.5</v>
      </c>
      <c r="U21">
        <v>140600</v>
      </c>
      <c r="V21">
        <v>1769154.5</v>
      </c>
      <c r="W21">
        <v>1200</v>
      </c>
      <c r="Y21">
        <v>583326.27</v>
      </c>
      <c r="Z21">
        <v>82069.09</v>
      </c>
    </row>
    <row r="22" spans="1:28" x14ac:dyDescent="0.25">
      <c r="A22" t="s">
        <v>2362</v>
      </c>
      <c r="B22">
        <v>2390057.96</v>
      </c>
      <c r="C22">
        <v>14809</v>
      </c>
      <c r="D22">
        <v>50329.17</v>
      </c>
      <c r="E22">
        <v>212773.41</v>
      </c>
      <c r="F22">
        <v>288463.59999999998</v>
      </c>
      <c r="H22">
        <v>32880.42</v>
      </c>
      <c r="J22">
        <v>19.5</v>
      </c>
      <c r="L22">
        <v>851020.82</v>
      </c>
      <c r="N22">
        <v>1132551.25</v>
      </c>
      <c r="O22">
        <v>1357301.45</v>
      </c>
      <c r="P22">
        <v>1329257.99</v>
      </c>
      <c r="R22">
        <v>3566.59</v>
      </c>
      <c r="T22">
        <v>1932450</v>
      </c>
      <c r="U22">
        <v>27500</v>
      </c>
      <c r="V22">
        <v>2042030</v>
      </c>
      <c r="W22">
        <v>11505</v>
      </c>
      <c r="X22">
        <v>2040</v>
      </c>
      <c r="Y22">
        <v>761174.48</v>
      </c>
      <c r="Z22">
        <v>879865.4</v>
      </c>
      <c r="AB22">
        <v>13500</v>
      </c>
    </row>
    <row r="23" spans="1:28" x14ac:dyDescent="0.25">
      <c r="A23" t="s">
        <v>2363</v>
      </c>
      <c r="B23">
        <v>1436020.87</v>
      </c>
      <c r="C23">
        <v>6510.5</v>
      </c>
      <c r="D23">
        <v>127431.15</v>
      </c>
      <c r="E23">
        <v>38941.120000000003</v>
      </c>
      <c r="F23">
        <v>388878.26</v>
      </c>
      <c r="G23">
        <v>0</v>
      </c>
      <c r="H23">
        <v>50705.52</v>
      </c>
      <c r="I23">
        <v>0.19</v>
      </c>
      <c r="J23">
        <v>2226.54</v>
      </c>
      <c r="L23">
        <v>991506.66</v>
      </c>
      <c r="N23">
        <v>-198771.35</v>
      </c>
      <c r="O23">
        <v>1339755.76</v>
      </c>
      <c r="P23">
        <v>1568938.88</v>
      </c>
      <c r="R23">
        <v>1234.3</v>
      </c>
      <c r="T23">
        <v>2266683.5</v>
      </c>
      <c r="U23">
        <v>33000</v>
      </c>
      <c r="V23">
        <v>2612923.5</v>
      </c>
      <c r="W23">
        <v>10540</v>
      </c>
      <c r="X23">
        <v>2008</v>
      </c>
      <c r="Y23">
        <v>1019489.48</v>
      </c>
      <c r="Z23">
        <v>402537.12</v>
      </c>
      <c r="AB23">
        <v>10000</v>
      </c>
    </row>
    <row r="24" spans="1:28" x14ac:dyDescent="0.25">
      <c r="A24" t="s">
        <v>2364</v>
      </c>
      <c r="B24">
        <v>381221.16</v>
      </c>
      <c r="C24">
        <v>0</v>
      </c>
      <c r="D24">
        <v>48401.57</v>
      </c>
      <c r="E24">
        <v>3022856.7</v>
      </c>
      <c r="F24">
        <v>156004.88</v>
      </c>
      <c r="G24">
        <v>0</v>
      </c>
      <c r="H24">
        <v>1739.25</v>
      </c>
      <c r="I24">
        <v>53800</v>
      </c>
      <c r="J24">
        <v>394.58</v>
      </c>
      <c r="N24">
        <v>3241871.25</v>
      </c>
      <c r="O24">
        <v>391756.52</v>
      </c>
      <c r="P24">
        <v>985877.68</v>
      </c>
      <c r="R24">
        <v>749.65</v>
      </c>
      <c r="T24">
        <v>1493502.9</v>
      </c>
      <c r="U24">
        <v>18000</v>
      </c>
      <c r="V24">
        <v>1695516.9</v>
      </c>
      <c r="W24">
        <v>28000</v>
      </c>
      <c r="X24">
        <v>16836</v>
      </c>
      <c r="Y24">
        <v>569817.56000000006</v>
      </c>
      <c r="Z24">
        <v>251037.06</v>
      </c>
      <c r="AB24">
        <v>18000</v>
      </c>
    </row>
    <row r="25" spans="1:28" x14ac:dyDescent="0.25">
      <c r="A25" t="s">
        <v>2365</v>
      </c>
      <c r="B25">
        <v>676431.15</v>
      </c>
      <c r="C25">
        <v>16879.740000000002</v>
      </c>
      <c r="D25">
        <v>37942.76</v>
      </c>
      <c r="E25">
        <v>1077771.33</v>
      </c>
      <c r="F25">
        <v>230715.51999999999</v>
      </c>
      <c r="H25">
        <v>0</v>
      </c>
      <c r="I25">
        <v>175500</v>
      </c>
      <c r="J25">
        <v>37</v>
      </c>
      <c r="L25">
        <v>251314.88</v>
      </c>
      <c r="N25">
        <v>1175389.51</v>
      </c>
      <c r="O25">
        <v>459399.49</v>
      </c>
      <c r="P25">
        <v>841136.35</v>
      </c>
      <c r="R25">
        <v>617.34</v>
      </c>
      <c r="T25">
        <v>998251.8</v>
      </c>
      <c r="V25">
        <v>1159751.8</v>
      </c>
      <c r="Y25">
        <v>488771.38</v>
      </c>
      <c r="Z25">
        <v>213382.69</v>
      </c>
    </row>
    <row r="26" spans="1:28" x14ac:dyDescent="0.25">
      <c r="A26" t="s">
        <v>2366</v>
      </c>
      <c r="B26">
        <v>889535.52</v>
      </c>
      <c r="C26">
        <v>8306</v>
      </c>
      <c r="D26">
        <v>99609.39</v>
      </c>
      <c r="E26">
        <v>75754.509999999995</v>
      </c>
      <c r="F26">
        <v>272439.67999999999</v>
      </c>
      <c r="G26">
        <v>0</v>
      </c>
      <c r="H26">
        <v>0</v>
      </c>
      <c r="J26">
        <v>1677.6</v>
      </c>
      <c r="L26">
        <v>533909.1</v>
      </c>
      <c r="N26">
        <v>306983.71999999997</v>
      </c>
      <c r="O26">
        <v>556569.79</v>
      </c>
      <c r="P26">
        <v>1193924.52</v>
      </c>
      <c r="R26">
        <v>1551.89</v>
      </c>
      <c r="T26">
        <v>1596768.6</v>
      </c>
      <c r="U26">
        <v>203160</v>
      </c>
      <c r="V26">
        <v>2091588.6</v>
      </c>
      <c r="W26">
        <v>9030</v>
      </c>
      <c r="Y26">
        <v>646998.85</v>
      </c>
      <c r="Z26">
        <v>283282.67</v>
      </c>
      <c r="AB26">
        <v>18000</v>
      </c>
    </row>
    <row r="27" spans="1:28" x14ac:dyDescent="0.25">
      <c r="A27" t="s">
        <v>2367</v>
      </c>
      <c r="B27">
        <v>1010591.3</v>
      </c>
      <c r="C27">
        <v>2425</v>
      </c>
      <c r="D27">
        <v>39104.230000000003</v>
      </c>
      <c r="E27">
        <v>10791.08</v>
      </c>
      <c r="F27">
        <v>127739.77</v>
      </c>
      <c r="G27">
        <v>0</v>
      </c>
      <c r="H27">
        <v>0</v>
      </c>
      <c r="I27">
        <v>47979.07</v>
      </c>
      <c r="J27">
        <v>145.32</v>
      </c>
      <c r="L27">
        <v>669933.81000000006</v>
      </c>
      <c r="N27">
        <v>-1302848.6000000001</v>
      </c>
      <c r="O27">
        <v>1714928.69</v>
      </c>
      <c r="P27">
        <v>780420.25</v>
      </c>
      <c r="R27">
        <v>1258.47</v>
      </c>
      <c r="T27">
        <v>1029120</v>
      </c>
      <c r="U27">
        <v>132600</v>
      </c>
      <c r="V27">
        <v>1183020</v>
      </c>
      <c r="W27">
        <v>1200</v>
      </c>
      <c r="Y27">
        <v>561505.99</v>
      </c>
      <c r="Z27">
        <v>128159.64</v>
      </c>
      <c r="AB27">
        <v>9000</v>
      </c>
    </row>
    <row r="28" spans="1:28" x14ac:dyDescent="0.25">
      <c r="A28" t="s">
        <v>2368</v>
      </c>
      <c r="B28">
        <v>1006351.73</v>
      </c>
      <c r="C28">
        <v>8618</v>
      </c>
      <c r="D28">
        <v>72718.460000000006</v>
      </c>
      <c r="E28">
        <v>39892.519999999997</v>
      </c>
      <c r="F28">
        <v>202304.58</v>
      </c>
      <c r="G28">
        <v>0</v>
      </c>
      <c r="H28">
        <v>40320.699999999997</v>
      </c>
      <c r="J28">
        <v>109.81</v>
      </c>
      <c r="L28">
        <v>1271817</v>
      </c>
      <c r="N28">
        <v>-2223718.7999999998</v>
      </c>
      <c r="O28">
        <v>2179663.7000000002</v>
      </c>
      <c r="P28">
        <v>949702.6</v>
      </c>
      <c r="R28">
        <v>761.12</v>
      </c>
      <c r="T28">
        <v>628875.5</v>
      </c>
      <c r="V28">
        <v>707875.5</v>
      </c>
      <c r="W28">
        <v>1660</v>
      </c>
      <c r="Y28">
        <v>721495.99</v>
      </c>
      <c r="Z28">
        <v>77614.850000000006</v>
      </c>
      <c r="AB28">
        <v>9000</v>
      </c>
    </row>
    <row r="29" spans="1:28" x14ac:dyDescent="0.25">
      <c r="A29" t="s">
        <v>2369</v>
      </c>
      <c r="B29">
        <v>853738.68</v>
      </c>
      <c r="C29">
        <v>16739.599999999999</v>
      </c>
      <c r="D29">
        <v>60703.98</v>
      </c>
      <c r="E29">
        <v>105361.01</v>
      </c>
      <c r="F29">
        <v>165608.31</v>
      </c>
      <c r="G29">
        <v>18150</v>
      </c>
      <c r="H29">
        <v>0</v>
      </c>
      <c r="I29">
        <v>99700</v>
      </c>
      <c r="J29">
        <v>1265.3699999999999</v>
      </c>
      <c r="L29">
        <v>1051638</v>
      </c>
      <c r="N29">
        <v>-1541919.39</v>
      </c>
      <c r="O29">
        <v>1560653.49</v>
      </c>
      <c r="P29">
        <v>1468359.52</v>
      </c>
      <c r="R29">
        <v>1937.42</v>
      </c>
      <c r="T29">
        <v>1208775.01</v>
      </c>
      <c r="U29">
        <v>21300</v>
      </c>
      <c r="V29">
        <v>1461024.01</v>
      </c>
      <c r="W29">
        <v>5940</v>
      </c>
      <c r="Y29">
        <v>1085155.05</v>
      </c>
      <c r="Z29">
        <v>116388.78</v>
      </c>
      <c r="AB29">
        <v>19200</v>
      </c>
    </row>
    <row r="30" spans="1:28" x14ac:dyDescent="0.25">
      <c r="A30" t="s">
        <v>2370</v>
      </c>
      <c r="B30">
        <v>149027.35999999999</v>
      </c>
      <c r="C30">
        <v>107847</v>
      </c>
      <c r="D30">
        <v>144661.22</v>
      </c>
      <c r="E30">
        <v>472471.67</v>
      </c>
      <c r="F30">
        <v>112067.03</v>
      </c>
      <c r="G30">
        <v>0.81</v>
      </c>
      <c r="H30">
        <v>21915</v>
      </c>
      <c r="J30">
        <v>0</v>
      </c>
      <c r="L30">
        <v>120084.15</v>
      </c>
      <c r="N30">
        <v>995645.41</v>
      </c>
      <c r="P30">
        <v>1709448.19</v>
      </c>
      <c r="R30">
        <v>719.36</v>
      </c>
      <c r="T30">
        <v>1558264.4</v>
      </c>
      <c r="U30">
        <v>129814</v>
      </c>
      <c r="V30">
        <v>2547716.4</v>
      </c>
      <c r="W30">
        <v>43122</v>
      </c>
      <c r="X30">
        <v>5586</v>
      </c>
      <c r="Y30">
        <v>831904.64</v>
      </c>
      <c r="Z30">
        <v>119988</v>
      </c>
      <c r="AB30">
        <v>1500</v>
      </c>
    </row>
    <row r="31" spans="1:28" x14ac:dyDescent="0.25">
      <c r="A31" t="s">
        <v>2371</v>
      </c>
      <c r="B31">
        <v>917938.22</v>
      </c>
      <c r="C31">
        <v>748834.49</v>
      </c>
      <c r="D31">
        <v>127286.02</v>
      </c>
      <c r="E31">
        <v>516194.23</v>
      </c>
      <c r="F31">
        <v>179694.61</v>
      </c>
      <c r="G31">
        <v>0</v>
      </c>
      <c r="H31">
        <v>50437.5</v>
      </c>
      <c r="J31">
        <v>1521.45</v>
      </c>
      <c r="N31">
        <v>-525112.55000000005</v>
      </c>
      <c r="O31">
        <v>2580473.12</v>
      </c>
      <c r="P31">
        <v>3236643.29</v>
      </c>
      <c r="Q31">
        <v>129427</v>
      </c>
      <c r="R31">
        <v>2346.5700000000002</v>
      </c>
      <c r="S31">
        <v>1035</v>
      </c>
      <c r="T31">
        <v>1610873.6</v>
      </c>
      <c r="U31">
        <v>276149</v>
      </c>
      <c r="V31">
        <v>2600223.6</v>
      </c>
      <c r="W31">
        <v>8510</v>
      </c>
      <c r="X31">
        <v>48450</v>
      </c>
      <c r="Y31">
        <v>2037954.89</v>
      </c>
      <c r="Z31">
        <v>177156.19</v>
      </c>
      <c r="AB31">
        <v>1551.73</v>
      </c>
    </row>
    <row r="32" spans="1:28" x14ac:dyDescent="0.25">
      <c r="A32" t="s">
        <v>2372</v>
      </c>
      <c r="B32">
        <v>655081.17000000004</v>
      </c>
      <c r="C32">
        <v>64942</v>
      </c>
      <c r="D32">
        <v>149196.97</v>
      </c>
      <c r="E32">
        <v>506837.04</v>
      </c>
      <c r="F32">
        <v>37997.39</v>
      </c>
      <c r="G32">
        <v>0</v>
      </c>
      <c r="H32">
        <v>20850</v>
      </c>
      <c r="J32">
        <v>75</v>
      </c>
      <c r="L32">
        <v>366816</v>
      </c>
      <c r="N32">
        <v>-247574.91</v>
      </c>
      <c r="O32">
        <v>1664645.88</v>
      </c>
      <c r="P32">
        <v>1126670.78</v>
      </c>
      <c r="R32">
        <v>1784.17</v>
      </c>
      <c r="S32">
        <v>335</v>
      </c>
      <c r="T32">
        <v>1292457</v>
      </c>
      <c r="U32">
        <v>65923.53</v>
      </c>
      <c r="V32">
        <v>1797994</v>
      </c>
      <c r="W32">
        <v>17540</v>
      </c>
      <c r="X32">
        <v>7958</v>
      </c>
      <c r="Y32">
        <v>937783.96</v>
      </c>
      <c r="Z32">
        <v>115101.92</v>
      </c>
      <c r="AB32">
        <v>1550</v>
      </c>
    </row>
    <row r="33" spans="1:28" x14ac:dyDescent="0.25">
      <c r="A33" t="s">
        <v>2373</v>
      </c>
      <c r="B33">
        <v>334561.2</v>
      </c>
      <c r="C33">
        <v>27780.9</v>
      </c>
      <c r="D33">
        <v>74646.789999999994</v>
      </c>
      <c r="E33">
        <v>2353864.2799999998</v>
      </c>
      <c r="F33">
        <v>141954.67000000001</v>
      </c>
      <c r="G33">
        <v>0</v>
      </c>
      <c r="H33">
        <v>38750</v>
      </c>
      <c r="J33">
        <v>2628</v>
      </c>
      <c r="L33">
        <v>88489</v>
      </c>
      <c r="N33">
        <v>3114814.99</v>
      </c>
      <c r="O33">
        <v>349948.56</v>
      </c>
      <c r="P33">
        <v>1571386.45</v>
      </c>
      <c r="R33">
        <v>1577.93</v>
      </c>
      <c r="S33">
        <v>2365</v>
      </c>
      <c r="T33">
        <v>1681090.8</v>
      </c>
      <c r="U33">
        <v>265193.05</v>
      </c>
      <c r="V33">
        <v>2375708.44</v>
      </c>
      <c r="W33">
        <v>7460</v>
      </c>
      <c r="X33">
        <v>18674</v>
      </c>
      <c r="Y33">
        <v>1434290.73</v>
      </c>
      <c r="Z33">
        <v>347302.77</v>
      </c>
    </row>
    <row r="34" spans="1:28" x14ac:dyDescent="0.25">
      <c r="A34" t="s">
        <v>2374</v>
      </c>
      <c r="B34">
        <v>662447.05000000005</v>
      </c>
      <c r="C34">
        <v>27532</v>
      </c>
      <c r="D34">
        <v>75146.740000000005</v>
      </c>
      <c r="E34">
        <v>600505.71</v>
      </c>
      <c r="F34">
        <v>87182.18</v>
      </c>
      <c r="G34">
        <v>0</v>
      </c>
      <c r="H34">
        <v>23125</v>
      </c>
      <c r="J34">
        <v>0</v>
      </c>
      <c r="N34">
        <v>-587358.68999999994</v>
      </c>
      <c r="O34">
        <v>1610762.41</v>
      </c>
      <c r="P34">
        <v>1529111.86</v>
      </c>
      <c r="Q34">
        <v>99980</v>
      </c>
      <c r="R34">
        <v>748.76</v>
      </c>
      <c r="S34">
        <v>1930</v>
      </c>
      <c r="T34">
        <v>1590940.5</v>
      </c>
      <c r="U34">
        <v>634260</v>
      </c>
      <c r="V34">
        <v>2226529.5</v>
      </c>
      <c r="W34">
        <v>41200</v>
      </c>
      <c r="X34">
        <v>10798</v>
      </c>
      <c r="Y34">
        <v>1040934.1</v>
      </c>
      <c r="Z34">
        <v>129499.56</v>
      </c>
      <c r="AB34">
        <v>1725</v>
      </c>
    </row>
    <row r="35" spans="1:28" x14ac:dyDescent="0.25">
      <c r="A35" t="s">
        <v>2375</v>
      </c>
      <c r="B35">
        <v>667905.99</v>
      </c>
      <c r="C35">
        <v>42831.3</v>
      </c>
      <c r="D35">
        <v>75498.48</v>
      </c>
      <c r="E35">
        <v>609995</v>
      </c>
      <c r="F35">
        <v>216580.02</v>
      </c>
      <c r="H35">
        <v>28725</v>
      </c>
      <c r="J35">
        <v>14975</v>
      </c>
      <c r="N35">
        <v>-1212364.7</v>
      </c>
      <c r="O35">
        <v>2707380.46</v>
      </c>
      <c r="P35">
        <v>2124491.7599999998</v>
      </c>
      <c r="Q35">
        <v>120000</v>
      </c>
      <c r="R35">
        <v>2796.97</v>
      </c>
      <c r="S35">
        <v>1290</v>
      </c>
      <c r="T35">
        <v>1175615.5</v>
      </c>
      <c r="U35">
        <v>59417</v>
      </c>
      <c r="V35">
        <v>1896711.5</v>
      </c>
      <c r="W35">
        <v>18420</v>
      </c>
      <c r="X35">
        <v>11958</v>
      </c>
      <c r="Y35">
        <v>1309530.03</v>
      </c>
      <c r="Z35">
        <v>170034.97</v>
      </c>
      <c r="AB35">
        <v>2861.7</v>
      </c>
    </row>
    <row r="36" spans="1:28" x14ac:dyDescent="0.25">
      <c r="A36" t="s">
        <v>2376</v>
      </c>
      <c r="B36">
        <v>709316.19</v>
      </c>
      <c r="C36">
        <v>42723</v>
      </c>
      <c r="D36">
        <v>25578.05</v>
      </c>
      <c r="E36">
        <v>483582.17</v>
      </c>
      <c r="F36">
        <v>111396.49</v>
      </c>
      <c r="G36">
        <v>0</v>
      </c>
      <c r="H36">
        <v>17725</v>
      </c>
      <c r="J36">
        <v>400.24</v>
      </c>
      <c r="L36">
        <v>317642</v>
      </c>
      <c r="M36">
        <v>-150</v>
      </c>
      <c r="N36">
        <v>-1259725.79</v>
      </c>
      <c r="O36">
        <v>2321309.19</v>
      </c>
      <c r="P36">
        <v>908226.83</v>
      </c>
      <c r="R36">
        <v>2135.63</v>
      </c>
      <c r="S36">
        <v>630</v>
      </c>
      <c r="T36">
        <v>702401.41</v>
      </c>
      <c r="U36">
        <v>90780</v>
      </c>
      <c r="V36">
        <v>897416.41</v>
      </c>
      <c r="W36">
        <v>40880</v>
      </c>
      <c r="X36">
        <v>6520</v>
      </c>
      <c r="Y36">
        <v>599782.11</v>
      </c>
      <c r="Z36">
        <v>95115.09</v>
      </c>
      <c r="AB36">
        <v>89065</v>
      </c>
    </row>
    <row r="37" spans="1:28" x14ac:dyDescent="0.25">
      <c r="A37" t="s">
        <v>2377</v>
      </c>
      <c r="B37">
        <v>776186.22</v>
      </c>
      <c r="C37">
        <v>102933.5</v>
      </c>
      <c r="D37">
        <v>16321.33</v>
      </c>
      <c r="E37">
        <v>179439.48</v>
      </c>
      <c r="F37">
        <v>219739.78</v>
      </c>
      <c r="G37">
        <v>14500</v>
      </c>
      <c r="H37">
        <v>26729.5</v>
      </c>
      <c r="J37">
        <v>2388</v>
      </c>
      <c r="N37">
        <v>-743686.93</v>
      </c>
      <c r="O37">
        <v>2139773.89</v>
      </c>
      <c r="P37">
        <v>950041.94</v>
      </c>
      <c r="R37">
        <v>3954.87</v>
      </c>
      <c r="U37">
        <v>1000</v>
      </c>
      <c r="V37">
        <v>221749.73</v>
      </c>
      <c r="W37">
        <v>17705</v>
      </c>
      <c r="X37">
        <v>4714</v>
      </c>
      <c r="Y37">
        <v>681797.34</v>
      </c>
      <c r="Z37">
        <v>174114.89</v>
      </c>
    </row>
    <row r="38" spans="1:28" x14ac:dyDescent="0.25">
      <c r="A38" t="s">
        <v>2378</v>
      </c>
      <c r="B38">
        <v>692369.98</v>
      </c>
      <c r="C38">
        <v>48168.68</v>
      </c>
      <c r="D38">
        <v>16373.95</v>
      </c>
      <c r="E38">
        <v>212930.09</v>
      </c>
      <c r="F38">
        <v>290643.20000000001</v>
      </c>
      <c r="G38">
        <v>7000</v>
      </c>
      <c r="H38">
        <v>18226.080000000002</v>
      </c>
      <c r="J38">
        <v>972</v>
      </c>
      <c r="N38">
        <v>1060172.7</v>
      </c>
      <c r="O38">
        <v>293207.49</v>
      </c>
      <c r="P38">
        <v>667068.96</v>
      </c>
      <c r="R38">
        <v>4830.04</v>
      </c>
      <c r="U38">
        <v>103000</v>
      </c>
      <c r="W38">
        <v>20565</v>
      </c>
      <c r="X38">
        <v>5014</v>
      </c>
      <c r="Y38">
        <v>725366.26</v>
      </c>
      <c r="Z38">
        <v>93646.11</v>
      </c>
      <c r="AB38">
        <v>49400</v>
      </c>
    </row>
    <row r="39" spans="1:28" x14ac:dyDescent="0.25">
      <c r="A39" t="s">
        <v>2379</v>
      </c>
      <c r="B39">
        <v>1775519.4</v>
      </c>
      <c r="C39">
        <v>184439.06</v>
      </c>
      <c r="D39">
        <v>97899.28</v>
      </c>
      <c r="E39">
        <v>459671.41</v>
      </c>
      <c r="F39">
        <v>518883.31</v>
      </c>
      <c r="G39">
        <v>18600</v>
      </c>
      <c r="H39">
        <v>41195.75</v>
      </c>
      <c r="J39">
        <v>6227</v>
      </c>
      <c r="N39">
        <v>1087964.29</v>
      </c>
      <c r="O39">
        <v>2217512.62</v>
      </c>
      <c r="P39">
        <v>1379616.63</v>
      </c>
      <c r="Q39">
        <v>121110</v>
      </c>
      <c r="R39">
        <v>12003.07</v>
      </c>
      <c r="U39">
        <v>0.01</v>
      </c>
      <c r="V39">
        <v>123399</v>
      </c>
      <c r="W39">
        <v>2280</v>
      </c>
      <c r="X39">
        <v>3660</v>
      </c>
      <c r="Y39">
        <v>1513423.13</v>
      </c>
      <c r="Z39">
        <v>205054.78</v>
      </c>
    </row>
    <row r="40" spans="1:28" x14ac:dyDescent="0.25">
      <c r="A40" t="s">
        <v>2380</v>
      </c>
      <c r="B40">
        <v>488115.20000000001</v>
      </c>
      <c r="C40">
        <v>100758.28</v>
      </c>
      <c r="D40">
        <v>138750</v>
      </c>
      <c r="E40">
        <v>333326.62</v>
      </c>
      <c r="F40">
        <v>421049.53</v>
      </c>
      <c r="G40">
        <v>24200</v>
      </c>
      <c r="H40">
        <v>34569.79</v>
      </c>
      <c r="J40">
        <v>7941</v>
      </c>
      <c r="N40">
        <v>-322495.01</v>
      </c>
      <c r="O40">
        <v>1921030.3</v>
      </c>
      <c r="P40">
        <v>1605232.47</v>
      </c>
      <c r="Q40">
        <v>227509</v>
      </c>
      <c r="R40">
        <v>2104.4</v>
      </c>
      <c r="V40">
        <v>592156</v>
      </c>
      <c r="W40">
        <v>26415</v>
      </c>
      <c r="X40">
        <v>13403.61</v>
      </c>
      <c r="Y40">
        <v>1105250.93</v>
      </c>
      <c r="Z40">
        <v>185866.78</v>
      </c>
      <c r="AB40">
        <v>95000</v>
      </c>
    </row>
    <row r="41" spans="1:28" x14ac:dyDescent="0.25">
      <c r="A41" t="s">
        <v>2381</v>
      </c>
      <c r="B41">
        <v>553038.26</v>
      </c>
      <c r="C41">
        <v>33308.800000000003</v>
      </c>
      <c r="D41">
        <v>37837.32</v>
      </c>
      <c r="E41">
        <v>329895.17</v>
      </c>
      <c r="F41">
        <v>346099.14</v>
      </c>
      <c r="G41">
        <v>15636</v>
      </c>
      <c r="H41">
        <v>1872.5</v>
      </c>
      <c r="J41">
        <v>2718</v>
      </c>
      <c r="N41">
        <v>-664273.6</v>
      </c>
      <c r="O41">
        <v>1915444.77</v>
      </c>
      <c r="P41">
        <v>1703610.02</v>
      </c>
      <c r="Q41">
        <v>43306</v>
      </c>
      <c r="R41">
        <v>1042.6300000000001</v>
      </c>
      <c r="U41">
        <v>50000</v>
      </c>
      <c r="V41">
        <v>525085</v>
      </c>
      <c r="W41">
        <v>40380</v>
      </c>
      <c r="X41">
        <v>12990</v>
      </c>
      <c r="Y41">
        <v>952355.37</v>
      </c>
      <c r="Z41">
        <v>238367.26</v>
      </c>
    </row>
    <row r="42" spans="1:28" x14ac:dyDescent="0.25">
      <c r="A42" t="s">
        <v>2382</v>
      </c>
      <c r="B42">
        <v>1080389.1200000001</v>
      </c>
      <c r="C42">
        <v>79062.52</v>
      </c>
      <c r="D42">
        <v>40969.68</v>
      </c>
      <c r="E42">
        <v>354789.6</v>
      </c>
      <c r="F42">
        <v>204525.87</v>
      </c>
      <c r="G42">
        <v>13738</v>
      </c>
      <c r="H42">
        <v>27481.5</v>
      </c>
      <c r="J42">
        <v>1809</v>
      </c>
      <c r="N42">
        <v>139223.92000000001</v>
      </c>
      <c r="O42">
        <v>1650781.52</v>
      </c>
      <c r="P42">
        <v>1330166.54</v>
      </c>
      <c r="Q42">
        <v>46513.5</v>
      </c>
      <c r="R42">
        <v>4520.62</v>
      </c>
      <c r="V42">
        <v>593217</v>
      </c>
      <c r="W42">
        <v>18740</v>
      </c>
      <c r="X42">
        <v>4782</v>
      </c>
      <c r="Y42">
        <v>715306.52</v>
      </c>
      <c r="Z42">
        <v>122452.29</v>
      </c>
    </row>
    <row r="43" spans="1:28" x14ac:dyDescent="0.25">
      <c r="A43" t="s">
        <v>2383</v>
      </c>
      <c r="B43">
        <v>1798921.07</v>
      </c>
      <c r="C43">
        <v>101525.28</v>
      </c>
      <c r="D43">
        <v>69060.759999999995</v>
      </c>
      <c r="E43">
        <v>338102.08</v>
      </c>
      <c r="F43">
        <v>239768.46</v>
      </c>
      <c r="G43">
        <v>11930</v>
      </c>
      <c r="H43">
        <v>25875.17</v>
      </c>
      <c r="J43">
        <v>1456</v>
      </c>
      <c r="N43">
        <v>637281.39</v>
      </c>
      <c r="O43">
        <v>2032099.69</v>
      </c>
      <c r="P43">
        <v>1017263.67</v>
      </c>
      <c r="Q43">
        <v>91806.2</v>
      </c>
      <c r="R43">
        <v>8172.71</v>
      </c>
      <c r="U43">
        <v>1000.01</v>
      </c>
      <c r="V43">
        <v>92081</v>
      </c>
      <c r="W43">
        <v>25075</v>
      </c>
      <c r="X43">
        <v>4354</v>
      </c>
      <c r="Y43">
        <v>972835.05</v>
      </c>
      <c r="Z43">
        <v>145237.14000000001</v>
      </c>
      <c r="AB43">
        <v>39925</v>
      </c>
    </row>
    <row r="44" spans="1:28" x14ac:dyDescent="0.25">
      <c r="A44" t="s">
        <v>2384</v>
      </c>
      <c r="B44">
        <v>1006018.6</v>
      </c>
      <c r="C44">
        <v>218579.94</v>
      </c>
      <c r="D44">
        <v>35588</v>
      </c>
      <c r="E44">
        <v>975861.34</v>
      </c>
      <c r="F44">
        <v>287564.32</v>
      </c>
      <c r="G44">
        <v>8600</v>
      </c>
      <c r="J44">
        <v>7008</v>
      </c>
      <c r="N44">
        <v>3941624.83</v>
      </c>
      <c r="O44">
        <v>1174038.5</v>
      </c>
      <c r="P44">
        <v>1691262.2</v>
      </c>
      <c r="Q44">
        <v>177985</v>
      </c>
      <c r="R44">
        <v>11887</v>
      </c>
      <c r="V44">
        <v>496680.05</v>
      </c>
      <c r="W44">
        <v>19900</v>
      </c>
      <c r="X44">
        <v>8100</v>
      </c>
      <c r="Y44">
        <v>3528810.05</v>
      </c>
      <c r="Z44">
        <v>217603.23</v>
      </c>
      <c r="AB44">
        <v>217700</v>
      </c>
    </row>
    <row r="45" spans="1:28" x14ac:dyDescent="0.25">
      <c r="A45" t="s">
        <v>2385</v>
      </c>
      <c r="B45">
        <v>3266559.71</v>
      </c>
      <c r="C45">
        <v>629473.02</v>
      </c>
      <c r="D45">
        <v>57020.76</v>
      </c>
      <c r="E45">
        <v>292772.2</v>
      </c>
      <c r="F45">
        <v>369253.8</v>
      </c>
      <c r="G45">
        <v>10750</v>
      </c>
      <c r="H45">
        <v>51837.11</v>
      </c>
      <c r="J45">
        <v>10762</v>
      </c>
      <c r="N45">
        <v>1190780.3</v>
      </c>
      <c r="O45">
        <v>3795531.45</v>
      </c>
      <c r="P45">
        <v>2062164.89</v>
      </c>
      <c r="Q45">
        <v>197938</v>
      </c>
      <c r="R45">
        <v>17958.38</v>
      </c>
      <c r="U45">
        <v>2600</v>
      </c>
      <c r="V45">
        <v>636287</v>
      </c>
      <c r="W45">
        <v>53145</v>
      </c>
      <c r="X45">
        <v>15724</v>
      </c>
      <c r="Y45">
        <v>1613049.75</v>
      </c>
      <c r="Z45">
        <v>257036.89</v>
      </c>
      <c r="AB45">
        <v>150000</v>
      </c>
    </row>
    <row r="46" spans="1:28" x14ac:dyDescent="0.25">
      <c r="A46" t="s">
        <v>2386</v>
      </c>
      <c r="B46">
        <v>1030182.07</v>
      </c>
      <c r="C46">
        <v>466612.2</v>
      </c>
      <c r="D46">
        <v>71210.320000000007</v>
      </c>
      <c r="E46">
        <v>176295.85</v>
      </c>
      <c r="F46">
        <v>193867.71</v>
      </c>
      <c r="G46">
        <v>14160</v>
      </c>
      <c r="H46">
        <v>35151</v>
      </c>
      <c r="J46">
        <v>4849.99</v>
      </c>
      <c r="N46">
        <v>1865670.33</v>
      </c>
      <c r="O46">
        <v>1606269.64</v>
      </c>
      <c r="P46">
        <v>1153610.6100000001</v>
      </c>
      <c r="Q46">
        <v>80236</v>
      </c>
      <c r="R46">
        <v>10112.969999999999</v>
      </c>
      <c r="U46">
        <v>22000</v>
      </c>
      <c r="V46">
        <v>76800</v>
      </c>
      <c r="W46">
        <v>37120</v>
      </c>
      <c r="X46">
        <v>13726</v>
      </c>
      <c r="Y46">
        <v>2542378.44</v>
      </c>
      <c r="Z46">
        <v>145347.95000000001</v>
      </c>
      <c r="AB46">
        <v>38520</v>
      </c>
    </row>
    <row r="47" spans="1:28" x14ac:dyDescent="0.25">
      <c r="A47" t="s">
        <v>2387</v>
      </c>
      <c r="B47">
        <v>137397.82999999999</v>
      </c>
      <c r="C47">
        <v>199396.2</v>
      </c>
      <c r="D47">
        <v>42535.31</v>
      </c>
      <c r="E47">
        <v>306481.44</v>
      </c>
      <c r="F47">
        <v>209136.39</v>
      </c>
      <c r="G47">
        <v>6000</v>
      </c>
      <c r="H47">
        <v>2690.52</v>
      </c>
      <c r="J47">
        <v>11039</v>
      </c>
      <c r="N47">
        <v>-1585362.99</v>
      </c>
      <c r="O47">
        <v>2640334.33</v>
      </c>
      <c r="P47">
        <v>884981.72</v>
      </c>
      <c r="Q47">
        <v>208250</v>
      </c>
      <c r="R47">
        <v>1405.72</v>
      </c>
      <c r="U47">
        <v>1500</v>
      </c>
      <c r="W47">
        <v>13965</v>
      </c>
      <c r="X47">
        <v>2874</v>
      </c>
      <c r="Y47">
        <v>1130844.21</v>
      </c>
      <c r="Z47">
        <v>128207.92</v>
      </c>
    </row>
    <row r="48" spans="1:28" x14ac:dyDescent="0.25">
      <c r="A48" t="s">
        <v>2388</v>
      </c>
      <c r="B48">
        <v>1060641.6299999999</v>
      </c>
      <c r="C48">
        <v>90530.82</v>
      </c>
      <c r="D48">
        <v>22465.77</v>
      </c>
      <c r="E48">
        <v>835805.08</v>
      </c>
      <c r="F48">
        <v>197944.6</v>
      </c>
      <c r="G48">
        <v>21090</v>
      </c>
      <c r="H48">
        <v>22550</v>
      </c>
      <c r="J48">
        <v>2288</v>
      </c>
      <c r="N48">
        <v>307548.71999999997</v>
      </c>
      <c r="O48">
        <v>2029021.21</v>
      </c>
      <c r="P48">
        <v>1056740.3700000001</v>
      </c>
      <c r="Q48">
        <v>130449</v>
      </c>
      <c r="R48">
        <v>4430.97</v>
      </c>
      <c r="V48">
        <v>307270</v>
      </c>
      <c r="W48">
        <v>18065</v>
      </c>
      <c r="X48">
        <v>5074</v>
      </c>
      <c r="Y48">
        <v>871367.71</v>
      </c>
      <c r="Z48">
        <v>164953.66</v>
      </c>
    </row>
    <row r="49" spans="1:28" x14ac:dyDescent="0.25">
      <c r="A49" t="s">
        <v>2389</v>
      </c>
      <c r="B49">
        <v>405478.43</v>
      </c>
      <c r="C49">
        <v>0</v>
      </c>
      <c r="D49">
        <v>40152.339999999997</v>
      </c>
      <c r="E49">
        <v>1615725.05</v>
      </c>
      <c r="F49">
        <v>89286.74</v>
      </c>
      <c r="G49">
        <v>8500</v>
      </c>
      <c r="H49">
        <v>36785</v>
      </c>
      <c r="J49">
        <v>0</v>
      </c>
      <c r="L49">
        <v>50350</v>
      </c>
      <c r="N49">
        <v>1571544.91</v>
      </c>
      <c r="O49">
        <v>849648.43</v>
      </c>
      <c r="P49">
        <v>696153.43</v>
      </c>
      <c r="R49">
        <v>1321.32</v>
      </c>
      <c r="T49">
        <v>460990</v>
      </c>
      <c r="U49">
        <v>16500</v>
      </c>
      <c r="V49">
        <v>568034</v>
      </c>
      <c r="W49">
        <v>11660</v>
      </c>
      <c r="X49">
        <v>13484</v>
      </c>
      <c r="Y49">
        <v>781305.78</v>
      </c>
      <c r="Z49">
        <v>165666.75</v>
      </c>
      <c r="AB49">
        <v>1000</v>
      </c>
    </row>
    <row r="50" spans="1:28" x14ac:dyDescent="0.25">
      <c r="A50" t="s">
        <v>2390</v>
      </c>
      <c r="B50">
        <v>276281.53999999998</v>
      </c>
      <c r="C50">
        <v>0</v>
      </c>
      <c r="D50">
        <v>27390.86</v>
      </c>
      <c r="E50">
        <v>155559.85999999999</v>
      </c>
      <c r="F50">
        <v>81926.94</v>
      </c>
      <c r="G50">
        <v>23240</v>
      </c>
      <c r="H50">
        <v>12845</v>
      </c>
      <c r="J50">
        <v>0</v>
      </c>
      <c r="L50">
        <v>57620</v>
      </c>
      <c r="N50">
        <v>582154.26</v>
      </c>
      <c r="O50">
        <v>236925.61</v>
      </c>
      <c r="P50">
        <v>685301.74</v>
      </c>
      <c r="R50">
        <v>1129.8499999999999</v>
      </c>
      <c r="T50">
        <v>2446216.5</v>
      </c>
      <c r="U50">
        <v>34200</v>
      </c>
      <c r="V50">
        <v>2660463.5</v>
      </c>
      <c r="W50">
        <v>1664</v>
      </c>
      <c r="Y50">
        <v>826966.66</v>
      </c>
      <c r="Z50">
        <v>49379.6</v>
      </c>
    </row>
    <row r="51" spans="1:28" x14ac:dyDescent="0.25">
      <c r="A51" t="s">
        <v>2391</v>
      </c>
      <c r="B51">
        <v>342673.75</v>
      </c>
      <c r="C51">
        <v>0</v>
      </c>
      <c r="D51">
        <v>54104.28</v>
      </c>
      <c r="E51">
        <v>1212302.32</v>
      </c>
      <c r="F51">
        <v>65879.37</v>
      </c>
      <c r="G51">
        <v>16870</v>
      </c>
      <c r="H51">
        <v>36628.74</v>
      </c>
      <c r="J51">
        <v>0</v>
      </c>
      <c r="L51">
        <v>60000</v>
      </c>
      <c r="N51">
        <v>-116810.54</v>
      </c>
      <c r="O51">
        <v>1982889.72</v>
      </c>
      <c r="P51">
        <v>714837.13</v>
      </c>
      <c r="R51">
        <v>1138.71</v>
      </c>
      <c r="T51">
        <v>1327375</v>
      </c>
      <c r="U51">
        <v>224300</v>
      </c>
      <c r="V51">
        <v>1521055</v>
      </c>
      <c r="W51">
        <v>10212</v>
      </c>
      <c r="X51">
        <v>38520</v>
      </c>
      <c r="Y51">
        <v>871610.45</v>
      </c>
      <c r="Z51">
        <v>130871.59</v>
      </c>
    </row>
    <row r="52" spans="1:28" x14ac:dyDescent="0.25">
      <c r="A52" t="s">
        <v>2392</v>
      </c>
      <c r="B52">
        <v>309583.21999999997</v>
      </c>
      <c r="C52">
        <v>0</v>
      </c>
      <c r="D52">
        <v>54966.84</v>
      </c>
      <c r="E52">
        <v>169839.77</v>
      </c>
      <c r="F52">
        <v>54175.45</v>
      </c>
      <c r="G52">
        <v>12466</v>
      </c>
      <c r="H52">
        <v>27878.71</v>
      </c>
      <c r="I52">
        <v>20400</v>
      </c>
      <c r="J52">
        <v>0</v>
      </c>
      <c r="L52">
        <v>174230</v>
      </c>
      <c r="N52">
        <v>-1561923.86</v>
      </c>
      <c r="O52">
        <v>2283492.7400000002</v>
      </c>
      <c r="P52">
        <v>865737.38</v>
      </c>
      <c r="R52">
        <v>1170.93</v>
      </c>
      <c r="T52">
        <v>980305.19</v>
      </c>
      <c r="U52">
        <v>16500</v>
      </c>
      <c r="V52">
        <v>1318489.19</v>
      </c>
      <c r="W52">
        <v>9050</v>
      </c>
      <c r="Y52">
        <v>810087.52</v>
      </c>
      <c r="Z52">
        <v>94065.1</v>
      </c>
    </row>
    <row r="53" spans="1:28" x14ac:dyDescent="0.25">
      <c r="A53" t="s">
        <v>2393</v>
      </c>
      <c r="B53">
        <v>274313.65000000002</v>
      </c>
      <c r="C53">
        <v>0</v>
      </c>
      <c r="D53">
        <v>16599.89</v>
      </c>
      <c r="E53">
        <v>156717.09</v>
      </c>
      <c r="F53">
        <v>-154801.42000000001</v>
      </c>
      <c r="G53">
        <v>12376</v>
      </c>
      <c r="H53">
        <v>14060</v>
      </c>
      <c r="J53">
        <v>0</v>
      </c>
      <c r="L53">
        <v>48300</v>
      </c>
      <c r="N53">
        <v>127059.01</v>
      </c>
      <c r="O53">
        <v>355552.49</v>
      </c>
      <c r="P53">
        <v>707719.96</v>
      </c>
      <c r="R53">
        <v>620.58000000000004</v>
      </c>
      <c r="T53">
        <v>1189030.5</v>
      </c>
      <c r="V53">
        <v>1382643.5</v>
      </c>
      <c r="W53">
        <v>4060</v>
      </c>
      <c r="X53">
        <v>2520</v>
      </c>
      <c r="Y53">
        <v>595573.89</v>
      </c>
      <c r="Z53">
        <v>177091.94</v>
      </c>
    </row>
    <row r="54" spans="1:28" x14ac:dyDescent="0.25">
      <c r="A54" t="s">
        <v>2394</v>
      </c>
      <c r="B54">
        <v>265802.48</v>
      </c>
      <c r="C54">
        <v>458384.92</v>
      </c>
      <c r="D54">
        <v>28523.66</v>
      </c>
      <c r="E54">
        <v>560293.75</v>
      </c>
      <c r="F54">
        <v>80443.55</v>
      </c>
      <c r="G54">
        <v>34500</v>
      </c>
      <c r="H54">
        <v>30945.599999999999</v>
      </c>
      <c r="I54">
        <v>170998</v>
      </c>
      <c r="J54">
        <v>1418.5</v>
      </c>
      <c r="N54">
        <v>526110.28</v>
      </c>
      <c r="O54">
        <v>547255.34</v>
      </c>
      <c r="P54">
        <v>1252159.06</v>
      </c>
      <c r="Q54">
        <v>437260</v>
      </c>
      <c r="R54">
        <v>562.54</v>
      </c>
      <c r="T54">
        <v>2039159.2</v>
      </c>
      <c r="U54">
        <v>408660</v>
      </c>
      <c r="V54">
        <v>2273069.2000000002</v>
      </c>
      <c r="W54">
        <v>20940</v>
      </c>
      <c r="X54">
        <v>7676</v>
      </c>
      <c r="Y54">
        <v>1677389.58</v>
      </c>
      <c r="Z54">
        <v>69605.38</v>
      </c>
      <c r="AB54">
        <v>6900</v>
      </c>
    </row>
    <row r="55" spans="1:28" x14ac:dyDescent="0.25">
      <c r="A55" t="s">
        <v>2395</v>
      </c>
      <c r="B55">
        <v>242457.5</v>
      </c>
      <c r="C55">
        <v>431149.1</v>
      </c>
      <c r="D55">
        <v>28996.87</v>
      </c>
      <c r="E55">
        <v>59404.26</v>
      </c>
      <c r="F55">
        <v>115828.78</v>
      </c>
      <c r="G55">
        <v>34573</v>
      </c>
      <c r="H55">
        <v>53817.45</v>
      </c>
      <c r="I55">
        <v>49983</v>
      </c>
      <c r="J55">
        <v>174.95</v>
      </c>
      <c r="N55">
        <v>153452.99</v>
      </c>
      <c r="O55">
        <v>432862.99</v>
      </c>
      <c r="P55">
        <v>1135384.79</v>
      </c>
      <c r="Q55">
        <v>122760</v>
      </c>
      <c r="R55">
        <v>818.29</v>
      </c>
      <c r="T55">
        <v>719152</v>
      </c>
      <c r="U55">
        <v>472872.62</v>
      </c>
      <c r="V55">
        <v>982750</v>
      </c>
      <c r="W55">
        <v>19272</v>
      </c>
      <c r="X55">
        <v>23564</v>
      </c>
      <c r="Y55">
        <v>1220697.73</v>
      </c>
      <c r="Z55">
        <v>45531.839999999997</v>
      </c>
      <c r="AB55">
        <v>6200</v>
      </c>
    </row>
    <row r="56" spans="1:28" x14ac:dyDescent="0.25">
      <c r="A56" t="s">
        <v>2396</v>
      </c>
      <c r="B56">
        <v>142038.31</v>
      </c>
      <c r="C56">
        <v>130444.22</v>
      </c>
      <c r="D56">
        <v>35231.06</v>
      </c>
      <c r="E56">
        <v>251433.94</v>
      </c>
      <c r="F56">
        <v>53591.839999999997</v>
      </c>
      <c r="G56">
        <v>17500</v>
      </c>
      <c r="H56">
        <v>36988.15</v>
      </c>
      <c r="I56">
        <v>20260</v>
      </c>
      <c r="J56">
        <v>4485.5600000000004</v>
      </c>
      <c r="N56">
        <v>-545206.59</v>
      </c>
      <c r="O56">
        <v>923490.75</v>
      </c>
      <c r="P56">
        <v>1006695.6</v>
      </c>
      <c r="Q56">
        <v>129050</v>
      </c>
      <c r="R56">
        <v>448.22</v>
      </c>
      <c r="T56">
        <v>1248940</v>
      </c>
      <c r="U56">
        <v>139700</v>
      </c>
      <c r="V56">
        <v>1265440</v>
      </c>
      <c r="W56">
        <v>28512</v>
      </c>
      <c r="X56">
        <v>11320</v>
      </c>
      <c r="Y56">
        <v>1007238.96</v>
      </c>
      <c r="Z56">
        <v>48774.36</v>
      </c>
      <c r="AB56">
        <v>8327</v>
      </c>
    </row>
    <row r="57" spans="1:28" x14ac:dyDescent="0.25">
      <c r="A57" t="s">
        <v>2397</v>
      </c>
      <c r="B57">
        <v>790472.39</v>
      </c>
      <c r="C57">
        <v>303417.46000000002</v>
      </c>
      <c r="D57">
        <v>41288.65</v>
      </c>
      <c r="E57">
        <v>28530.87</v>
      </c>
      <c r="F57">
        <v>113732.61</v>
      </c>
      <c r="G57">
        <v>100300</v>
      </c>
      <c r="H57">
        <v>57059.66</v>
      </c>
      <c r="I57">
        <v>472240</v>
      </c>
      <c r="J57">
        <v>7998.54</v>
      </c>
      <c r="N57">
        <v>-102841.49</v>
      </c>
      <c r="O57">
        <v>606181.84</v>
      </c>
      <c r="P57">
        <v>1027601.45</v>
      </c>
      <c r="Q57">
        <v>15598.2</v>
      </c>
      <c r="R57">
        <v>963.9</v>
      </c>
      <c r="T57">
        <v>407077</v>
      </c>
      <c r="U57">
        <v>625716</v>
      </c>
      <c r="V57">
        <v>977019</v>
      </c>
      <c r="W57">
        <v>34065</v>
      </c>
      <c r="X57">
        <v>20504</v>
      </c>
      <c r="Y57">
        <v>850810.33</v>
      </c>
      <c r="Z57">
        <v>50924.79</v>
      </c>
      <c r="AB57">
        <v>7130</v>
      </c>
    </row>
    <row r="58" spans="1:28" x14ac:dyDescent="0.25">
      <c r="A58" t="s">
        <v>2398</v>
      </c>
      <c r="B58">
        <v>471084.91</v>
      </c>
      <c r="C58">
        <v>505138.32</v>
      </c>
      <c r="D58">
        <v>39947.919999999998</v>
      </c>
      <c r="E58">
        <v>251282.97</v>
      </c>
      <c r="F58">
        <v>437336.1</v>
      </c>
      <c r="G58">
        <v>38500</v>
      </c>
      <c r="H58">
        <v>87211.42</v>
      </c>
      <c r="I58">
        <v>51945</v>
      </c>
      <c r="J58">
        <v>16588.099999999999</v>
      </c>
      <c r="N58">
        <v>-818103.61</v>
      </c>
      <c r="O58">
        <v>1832865.74</v>
      </c>
      <c r="P58">
        <v>1760443.46</v>
      </c>
      <c r="Q58">
        <v>314479</v>
      </c>
      <c r="R58">
        <v>1179.44</v>
      </c>
      <c r="T58">
        <v>1834227.6</v>
      </c>
      <c r="U58">
        <v>688460</v>
      </c>
      <c r="V58">
        <v>2191204.6</v>
      </c>
      <c r="W58">
        <v>33471</v>
      </c>
      <c r="X58">
        <v>15128</v>
      </c>
      <c r="Y58">
        <v>1699162</v>
      </c>
      <c r="Z58">
        <v>157840.32999999999</v>
      </c>
      <c r="AB58">
        <v>6200</v>
      </c>
    </row>
    <row r="59" spans="1:28" x14ac:dyDescent="0.25">
      <c r="A59" t="s">
        <v>2399</v>
      </c>
      <c r="B59">
        <v>338221.3</v>
      </c>
      <c r="C59">
        <v>0</v>
      </c>
      <c r="D59">
        <v>11083.64</v>
      </c>
      <c r="E59">
        <v>460163.21</v>
      </c>
      <c r="F59">
        <v>567545.67000000004</v>
      </c>
      <c r="G59">
        <v>0</v>
      </c>
      <c r="H59">
        <v>78071.25</v>
      </c>
      <c r="I59">
        <v>2020</v>
      </c>
      <c r="J59">
        <v>1669.38</v>
      </c>
      <c r="L59">
        <v>31200</v>
      </c>
      <c r="N59">
        <v>1165981.32</v>
      </c>
      <c r="P59">
        <v>675333.89</v>
      </c>
      <c r="R59">
        <v>1525.89</v>
      </c>
      <c r="S59">
        <v>450</v>
      </c>
      <c r="U59">
        <v>540690</v>
      </c>
      <c r="V59">
        <v>161838</v>
      </c>
      <c r="W59">
        <v>1586.56</v>
      </c>
      <c r="X59">
        <v>13264.6</v>
      </c>
      <c r="Y59">
        <v>813414.12</v>
      </c>
      <c r="Z59">
        <v>115692.63</v>
      </c>
      <c r="AB59">
        <v>14132</v>
      </c>
    </row>
    <row r="60" spans="1:28" x14ac:dyDescent="0.25">
      <c r="A60" t="s">
        <v>2400</v>
      </c>
      <c r="B60">
        <v>587399.34</v>
      </c>
      <c r="C60">
        <v>0</v>
      </c>
      <c r="D60">
        <v>8200.5300000000007</v>
      </c>
      <c r="E60">
        <v>44172.11</v>
      </c>
      <c r="F60">
        <v>269280.87</v>
      </c>
      <c r="G60">
        <v>20830</v>
      </c>
      <c r="H60">
        <v>38842.07</v>
      </c>
      <c r="J60">
        <v>201.02</v>
      </c>
      <c r="L60">
        <v>818120</v>
      </c>
      <c r="N60">
        <v>763811.7</v>
      </c>
      <c r="P60">
        <v>911747.26</v>
      </c>
      <c r="R60">
        <v>1141.8499999999999</v>
      </c>
      <c r="S60">
        <v>210</v>
      </c>
      <c r="T60">
        <v>18126720</v>
      </c>
      <c r="U60">
        <v>71060</v>
      </c>
      <c r="V60">
        <v>18215200</v>
      </c>
      <c r="W60">
        <v>9058</v>
      </c>
      <c r="X60">
        <v>15700</v>
      </c>
      <c r="Y60">
        <v>1542639.34</v>
      </c>
      <c r="Z60">
        <v>61033.71</v>
      </c>
    </row>
    <row r="61" spans="1:28" x14ac:dyDescent="0.25">
      <c r="A61" t="s">
        <v>2401</v>
      </c>
      <c r="B61">
        <v>1142160.55</v>
      </c>
      <c r="C61">
        <v>0</v>
      </c>
      <c r="D61">
        <v>12767.11</v>
      </c>
      <c r="E61">
        <v>167612.82</v>
      </c>
      <c r="F61">
        <v>1052006.74</v>
      </c>
      <c r="G61">
        <v>61770</v>
      </c>
      <c r="H61">
        <v>53823.93</v>
      </c>
      <c r="I61">
        <v>842996</v>
      </c>
      <c r="J61">
        <v>1403.96</v>
      </c>
      <c r="N61">
        <v>-245737.32</v>
      </c>
      <c r="O61">
        <v>2038156.59</v>
      </c>
      <c r="P61">
        <v>607417.13</v>
      </c>
      <c r="Q61">
        <v>247200</v>
      </c>
      <c r="R61">
        <v>1347.73</v>
      </c>
      <c r="S61">
        <v>320</v>
      </c>
      <c r="T61">
        <v>1109720</v>
      </c>
      <c r="U61">
        <v>1507979.99</v>
      </c>
      <c r="V61">
        <v>1880746</v>
      </c>
      <c r="W61">
        <v>10040</v>
      </c>
      <c r="Y61">
        <v>1805333.5</v>
      </c>
      <c r="Z61">
        <v>138332.29</v>
      </c>
      <c r="AB61">
        <v>17399</v>
      </c>
    </row>
    <row r="62" spans="1:28" x14ac:dyDescent="0.25">
      <c r="A62" t="s">
        <v>2402</v>
      </c>
      <c r="B62">
        <v>428954.84</v>
      </c>
      <c r="C62">
        <v>0</v>
      </c>
      <c r="D62">
        <v>2500</v>
      </c>
      <c r="E62">
        <v>634159.79</v>
      </c>
      <c r="F62">
        <v>158178.88</v>
      </c>
      <c r="G62">
        <v>0</v>
      </c>
      <c r="H62">
        <v>6455.22</v>
      </c>
      <c r="J62">
        <v>1717.29</v>
      </c>
      <c r="N62">
        <v>1115333.1200000001</v>
      </c>
      <c r="P62">
        <v>1003667.24</v>
      </c>
      <c r="Q62">
        <v>81200</v>
      </c>
      <c r="R62">
        <v>424</v>
      </c>
      <c r="T62">
        <v>1291270</v>
      </c>
      <c r="U62">
        <v>30295</v>
      </c>
      <c r="V62">
        <v>1639899</v>
      </c>
      <c r="W62">
        <v>4800</v>
      </c>
      <c r="X62">
        <v>9998</v>
      </c>
      <c r="Y62">
        <v>442592.78</v>
      </c>
      <c r="Z62">
        <v>192508.58</v>
      </c>
      <c r="AB62">
        <v>16770</v>
      </c>
    </row>
    <row r="63" spans="1:28" x14ac:dyDescent="0.25">
      <c r="A63" t="s">
        <v>2403</v>
      </c>
      <c r="B63">
        <v>320097.18</v>
      </c>
      <c r="C63">
        <v>0</v>
      </c>
      <c r="D63">
        <v>2000</v>
      </c>
      <c r="E63">
        <v>140303.67999999999</v>
      </c>
      <c r="F63">
        <v>179164.53</v>
      </c>
      <c r="G63">
        <v>0</v>
      </c>
      <c r="H63">
        <v>39685.379999999997</v>
      </c>
      <c r="J63">
        <v>7138.58</v>
      </c>
      <c r="N63">
        <v>643542.09</v>
      </c>
      <c r="P63">
        <v>554461.22</v>
      </c>
      <c r="R63">
        <v>607.9</v>
      </c>
      <c r="T63">
        <v>669649.15</v>
      </c>
      <c r="U63">
        <v>19655</v>
      </c>
      <c r="V63">
        <v>770295.15</v>
      </c>
      <c r="W63">
        <v>3576</v>
      </c>
      <c r="X63">
        <v>160</v>
      </c>
      <c r="Y63">
        <v>427645.19</v>
      </c>
      <c r="Z63">
        <v>87437.59</v>
      </c>
      <c r="AB63">
        <v>4060</v>
      </c>
    </row>
    <row r="64" spans="1:28" x14ac:dyDescent="0.25">
      <c r="A64" t="s">
        <v>2404</v>
      </c>
      <c r="B64">
        <v>610930.47</v>
      </c>
      <c r="C64">
        <v>0</v>
      </c>
      <c r="D64">
        <v>16504.38</v>
      </c>
      <c r="E64">
        <v>40910.959999999999</v>
      </c>
      <c r="F64">
        <v>307105.88</v>
      </c>
      <c r="H64">
        <v>48302.7</v>
      </c>
      <c r="J64">
        <v>704</v>
      </c>
      <c r="L64">
        <v>33600</v>
      </c>
      <c r="N64">
        <v>1006611</v>
      </c>
      <c r="P64">
        <v>597775.64</v>
      </c>
      <c r="R64">
        <v>1330.63</v>
      </c>
      <c r="T64">
        <v>230340</v>
      </c>
      <c r="U64">
        <v>18854</v>
      </c>
      <c r="V64">
        <v>390789</v>
      </c>
      <c r="W64">
        <v>11125.36</v>
      </c>
      <c r="X64">
        <v>3088.16</v>
      </c>
      <c r="Y64">
        <v>374665.23</v>
      </c>
      <c r="Z64">
        <v>177658.53</v>
      </c>
      <c r="AB64">
        <v>4740</v>
      </c>
    </row>
    <row r="65" spans="1:28" x14ac:dyDescent="0.25">
      <c r="A65" t="s">
        <v>2405</v>
      </c>
      <c r="B65">
        <v>541813.18999999994</v>
      </c>
      <c r="C65">
        <v>0</v>
      </c>
      <c r="D65">
        <v>9331.42</v>
      </c>
      <c r="E65">
        <v>203939.16</v>
      </c>
      <c r="F65">
        <v>123560.73</v>
      </c>
      <c r="G65">
        <v>0</v>
      </c>
      <c r="H65">
        <v>43705.36</v>
      </c>
      <c r="J65">
        <v>882</v>
      </c>
      <c r="N65">
        <v>811804.63</v>
      </c>
      <c r="P65">
        <v>657324.17000000004</v>
      </c>
      <c r="Q65">
        <v>36200</v>
      </c>
      <c r="R65">
        <v>1017.75</v>
      </c>
      <c r="T65">
        <v>1361250</v>
      </c>
      <c r="U65">
        <v>20535</v>
      </c>
      <c r="V65">
        <v>1511696</v>
      </c>
      <c r="W65">
        <v>11561</v>
      </c>
      <c r="Y65">
        <v>452541.52</v>
      </c>
      <c r="Z65">
        <v>73195.89</v>
      </c>
      <c r="AB65">
        <v>5080</v>
      </c>
    </row>
    <row r="66" spans="1:28" x14ac:dyDescent="0.25">
      <c r="A66" t="s">
        <v>2406</v>
      </c>
      <c r="B66">
        <v>449955.89</v>
      </c>
      <c r="C66">
        <v>0</v>
      </c>
      <c r="D66">
        <v>53685.74</v>
      </c>
      <c r="E66">
        <v>767006.27</v>
      </c>
      <c r="F66">
        <v>537473.98</v>
      </c>
      <c r="G66">
        <v>0</v>
      </c>
      <c r="J66">
        <v>10728</v>
      </c>
      <c r="L66">
        <v>147100</v>
      </c>
      <c r="N66">
        <v>1058791.5900000001</v>
      </c>
      <c r="O66">
        <v>1047464</v>
      </c>
      <c r="P66">
        <v>1083178.6299999999</v>
      </c>
      <c r="R66">
        <v>1832.01</v>
      </c>
      <c r="T66">
        <v>742900</v>
      </c>
      <c r="U66">
        <v>90</v>
      </c>
      <c r="V66">
        <v>1379208</v>
      </c>
      <c r="X66">
        <v>4836</v>
      </c>
      <c r="Y66">
        <v>805877.88</v>
      </c>
      <c r="Z66">
        <v>94040.47</v>
      </c>
    </row>
    <row r="67" spans="1:28" x14ac:dyDescent="0.25">
      <c r="A67" t="s">
        <v>2407</v>
      </c>
      <c r="B67">
        <v>106737.7</v>
      </c>
      <c r="C67">
        <v>40843.03</v>
      </c>
      <c r="D67">
        <v>66454.63</v>
      </c>
      <c r="E67">
        <v>1630862.27</v>
      </c>
      <c r="F67">
        <v>-2358966.69</v>
      </c>
      <c r="J67">
        <v>10240.030000000001</v>
      </c>
      <c r="L67">
        <v>257728</v>
      </c>
      <c r="N67">
        <v>-1707344.86</v>
      </c>
      <c r="O67">
        <v>1212550.31</v>
      </c>
      <c r="P67">
        <v>1013079.71</v>
      </c>
      <c r="R67">
        <v>455.86</v>
      </c>
      <c r="T67">
        <v>3483990.2</v>
      </c>
      <c r="U67">
        <v>350400</v>
      </c>
      <c r="V67">
        <v>3867309.2</v>
      </c>
      <c r="W67">
        <v>10280</v>
      </c>
      <c r="X67">
        <v>13148</v>
      </c>
      <c r="Y67">
        <v>975263.91</v>
      </c>
      <c r="Z67">
        <v>269167.2</v>
      </c>
    </row>
    <row r="68" spans="1:28" x14ac:dyDescent="0.25">
      <c r="A68" t="s">
        <v>2408</v>
      </c>
      <c r="B68">
        <v>105406.07</v>
      </c>
      <c r="C68">
        <v>0</v>
      </c>
      <c r="D68">
        <v>580865.43999999994</v>
      </c>
      <c r="E68">
        <v>3976546.52</v>
      </c>
      <c r="F68">
        <v>672667.05</v>
      </c>
      <c r="J68">
        <v>0</v>
      </c>
      <c r="L68">
        <v>111910</v>
      </c>
      <c r="N68">
        <v>4687768.2300000004</v>
      </c>
      <c r="O68">
        <v>1047464</v>
      </c>
      <c r="P68">
        <v>1317363.46</v>
      </c>
      <c r="R68">
        <v>809.99</v>
      </c>
      <c r="T68">
        <v>2083191</v>
      </c>
      <c r="U68">
        <v>75000</v>
      </c>
      <c r="V68">
        <v>2531779</v>
      </c>
      <c r="W68">
        <v>3564</v>
      </c>
      <c r="X68">
        <v>4960</v>
      </c>
      <c r="Y68">
        <v>841896.48</v>
      </c>
      <c r="Z68">
        <v>501254.12</v>
      </c>
      <c r="AB68">
        <v>104568</v>
      </c>
    </row>
    <row r="69" spans="1:28" x14ac:dyDescent="0.25">
      <c r="A69" t="s">
        <v>2409</v>
      </c>
      <c r="B69">
        <v>663753.28</v>
      </c>
      <c r="C69">
        <v>0</v>
      </c>
      <c r="D69">
        <v>1125219.24</v>
      </c>
      <c r="E69">
        <v>1081791.1399999999</v>
      </c>
      <c r="F69">
        <v>766663.23</v>
      </c>
      <c r="G69">
        <v>169000</v>
      </c>
      <c r="H69">
        <v>19.899999999999999</v>
      </c>
      <c r="I69">
        <v>1800</v>
      </c>
      <c r="J69">
        <v>2194.2399999999998</v>
      </c>
      <c r="L69">
        <v>314833</v>
      </c>
      <c r="N69">
        <v>549592.86</v>
      </c>
      <c r="O69">
        <v>2617329.11</v>
      </c>
      <c r="P69">
        <v>1178605.8400000001</v>
      </c>
      <c r="R69">
        <v>905.84</v>
      </c>
      <c r="T69">
        <v>2701210</v>
      </c>
      <c r="V69">
        <v>2722328</v>
      </c>
      <c r="W69">
        <v>5644</v>
      </c>
      <c r="Y69">
        <v>800647.92</v>
      </c>
      <c r="Z69">
        <v>304443.98</v>
      </c>
      <c r="AB69">
        <v>65000</v>
      </c>
    </row>
    <row r="70" spans="1:28" x14ac:dyDescent="0.25">
      <c r="A70" t="s">
        <v>2410</v>
      </c>
      <c r="B70">
        <v>742971.71</v>
      </c>
      <c r="C70">
        <v>3720</v>
      </c>
      <c r="D70">
        <v>172029.83</v>
      </c>
      <c r="E70">
        <v>-12057863.949999999</v>
      </c>
      <c r="F70">
        <v>-6704255.4400000004</v>
      </c>
      <c r="G70">
        <v>112444</v>
      </c>
      <c r="I70">
        <v>24649.42</v>
      </c>
      <c r="J70">
        <v>326.12</v>
      </c>
      <c r="L70">
        <v>-52942</v>
      </c>
      <c r="N70">
        <v>-18283261.559999999</v>
      </c>
      <c r="O70">
        <v>1047464</v>
      </c>
      <c r="P70">
        <v>414810.81</v>
      </c>
      <c r="V70">
        <v>193394</v>
      </c>
      <c r="W70">
        <v>2500</v>
      </c>
      <c r="X70">
        <v>3324</v>
      </c>
      <c r="Y70">
        <v>515778.74</v>
      </c>
      <c r="Z70">
        <v>391891.9</v>
      </c>
    </row>
    <row r="71" spans="1:28" x14ac:dyDescent="0.25">
      <c r="A71" t="s">
        <v>2411</v>
      </c>
      <c r="B71">
        <v>91269.7</v>
      </c>
      <c r="C71">
        <v>0</v>
      </c>
      <c r="D71">
        <v>1204133.69</v>
      </c>
      <c r="E71">
        <v>1381421.9</v>
      </c>
      <c r="F71">
        <v>603772.28</v>
      </c>
      <c r="G71">
        <v>21000</v>
      </c>
      <c r="H71">
        <v>226804.58</v>
      </c>
      <c r="I71">
        <v>872356</v>
      </c>
      <c r="J71">
        <v>2281</v>
      </c>
      <c r="M71">
        <v>1212977.1599999999</v>
      </c>
      <c r="N71">
        <v>-8469.3700000000008</v>
      </c>
      <c r="O71">
        <v>1215671.21</v>
      </c>
      <c r="P71">
        <v>1277079.71</v>
      </c>
      <c r="R71">
        <v>179.47</v>
      </c>
      <c r="T71">
        <v>2513531.06</v>
      </c>
      <c r="V71">
        <v>2746680.69</v>
      </c>
      <c r="W71">
        <v>8176</v>
      </c>
      <c r="X71">
        <v>940</v>
      </c>
      <c r="Y71">
        <v>920320.49</v>
      </c>
      <c r="Z71">
        <v>326696.07</v>
      </c>
      <c r="AB71">
        <v>50000</v>
      </c>
    </row>
    <row r="72" spans="1:28" x14ac:dyDescent="0.25">
      <c r="A72" t="s">
        <v>2412</v>
      </c>
      <c r="B72">
        <v>460281.64</v>
      </c>
      <c r="C72">
        <v>0</v>
      </c>
      <c r="D72">
        <v>425549.39</v>
      </c>
      <c r="E72">
        <v>537825.49</v>
      </c>
      <c r="F72">
        <v>-234971.57</v>
      </c>
      <c r="G72">
        <v>-29800</v>
      </c>
      <c r="I72">
        <v>66745</v>
      </c>
      <c r="J72">
        <v>0</v>
      </c>
      <c r="N72">
        <v>-391322.15</v>
      </c>
      <c r="O72">
        <v>1684096.73</v>
      </c>
      <c r="P72">
        <v>551649.02</v>
      </c>
      <c r="R72">
        <v>1488.13</v>
      </c>
      <c r="T72">
        <v>453533.7</v>
      </c>
      <c r="V72">
        <v>746291.7</v>
      </c>
      <c r="W72">
        <v>6790</v>
      </c>
      <c r="Y72">
        <v>308015.28000000003</v>
      </c>
      <c r="Z72">
        <v>86608.5</v>
      </c>
    </row>
    <row r="73" spans="1:28" x14ac:dyDescent="0.25">
      <c r="A73" t="s">
        <v>2413</v>
      </c>
      <c r="B73">
        <v>41870.81</v>
      </c>
      <c r="C73">
        <v>28062.02</v>
      </c>
      <c r="D73">
        <v>445304.26</v>
      </c>
      <c r="E73">
        <v>3331195.2</v>
      </c>
      <c r="F73">
        <v>6491671.0899999999</v>
      </c>
      <c r="I73">
        <v>28776.5</v>
      </c>
      <c r="J73">
        <v>217.95</v>
      </c>
      <c r="L73">
        <v>50000</v>
      </c>
      <c r="N73">
        <v>7393557.6900000004</v>
      </c>
      <c r="O73">
        <v>2812906.16</v>
      </c>
      <c r="P73">
        <v>812458.31</v>
      </c>
      <c r="R73">
        <v>285.51</v>
      </c>
      <c r="U73">
        <v>71300</v>
      </c>
      <c r="V73">
        <v>191767</v>
      </c>
      <c r="W73">
        <v>5900</v>
      </c>
      <c r="X73">
        <v>3016</v>
      </c>
      <c r="Y73">
        <v>611742.28</v>
      </c>
      <c r="Z73">
        <v>18973.46</v>
      </c>
    </row>
    <row r="74" spans="1:28" x14ac:dyDescent="0.25">
      <c r="A74" t="s">
        <v>2414</v>
      </c>
      <c r="B74">
        <v>284496</v>
      </c>
      <c r="C74">
        <v>0</v>
      </c>
      <c r="D74">
        <v>1314900.8700000001</v>
      </c>
      <c r="E74">
        <v>2102626.8199999998</v>
      </c>
      <c r="F74">
        <v>349339.28</v>
      </c>
      <c r="G74">
        <v>0</v>
      </c>
      <c r="I74">
        <v>363144</v>
      </c>
      <c r="J74">
        <v>44.57</v>
      </c>
      <c r="N74">
        <v>3044306.18</v>
      </c>
      <c r="O74">
        <v>1047464</v>
      </c>
      <c r="P74">
        <v>519396.28</v>
      </c>
      <c r="R74">
        <v>954.36</v>
      </c>
      <c r="T74">
        <v>1744410.5</v>
      </c>
      <c r="U74">
        <v>75600</v>
      </c>
      <c r="V74">
        <v>2049447.5</v>
      </c>
      <c r="W74">
        <v>36440</v>
      </c>
      <c r="Y74">
        <v>520677.19</v>
      </c>
      <c r="Z74">
        <v>137392.23000000001</v>
      </c>
    </row>
    <row r="75" spans="1:28" x14ac:dyDescent="0.25">
      <c r="A75" t="s">
        <v>2415</v>
      </c>
      <c r="B75">
        <v>406487.61</v>
      </c>
      <c r="C75">
        <v>0</v>
      </c>
      <c r="D75">
        <v>33675.22</v>
      </c>
      <c r="E75">
        <v>347985.77</v>
      </c>
      <c r="F75">
        <v>979358.54</v>
      </c>
      <c r="G75">
        <v>1980</v>
      </c>
      <c r="J75">
        <v>0</v>
      </c>
      <c r="L75">
        <v>1118004</v>
      </c>
      <c r="N75">
        <v>-260380.86</v>
      </c>
      <c r="O75">
        <v>1334838.29</v>
      </c>
      <c r="P75">
        <v>1075538.1200000001</v>
      </c>
      <c r="R75">
        <v>765.95</v>
      </c>
      <c r="V75">
        <v>201144</v>
      </c>
      <c r="Y75">
        <v>1042551.56</v>
      </c>
      <c r="Z75">
        <v>259542.8</v>
      </c>
    </row>
    <row r="76" spans="1:28" x14ac:dyDescent="0.25">
      <c r="A76" t="s">
        <v>2416</v>
      </c>
      <c r="B76">
        <v>376380.06</v>
      </c>
      <c r="C76">
        <v>0</v>
      </c>
      <c r="D76">
        <v>9596.16</v>
      </c>
      <c r="E76">
        <v>1846001.81</v>
      </c>
      <c r="F76">
        <v>2036271</v>
      </c>
      <c r="I76">
        <v>10220</v>
      </c>
      <c r="J76">
        <v>0</v>
      </c>
      <c r="L76">
        <v>119554</v>
      </c>
      <c r="M76">
        <v>2886108.02</v>
      </c>
      <c r="N76">
        <v>1461225.45</v>
      </c>
      <c r="P76">
        <v>1086836.6200000001</v>
      </c>
      <c r="R76">
        <v>1821.4</v>
      </c>
      <c r="U76">
        <v>91800</v>
      </c>
      <c r="V76">
        <v>679116</v>
      </c>
      <c r="W76">
        <v>586</v>
      </c>
      <c r="X76">
        <v>2808</v>
      </c>
      <c r="Y76">
        <v>705770.46</v>
      </c>
      <c r="Z76">
        <v>1036</v>
      </c>
    </row>
    <row r="77" spans="1:28" x14ac:dyDescent="0.25">
      <c r="A77" t="s">
        <v>2417</v>
      </c>
      <c r="B77">
        <v>108116.6</v>
      </c>
      <c r="C77">
        <v>143401.65</v>
      </c>
      <c r="D77">
        <v>186991.51</v>
      </c>
      <c r="E77">
        <v>3697467.85</v>
      </c>
      <c r="F77">
        <v>718907.59</v>
      </c>
      <c r="H77">
        <v>-3900</v>
      </c>
      <c r="I77">
        <v>188726</v>
      </c>
      <c r="J77">
        <v>0</v>
      </c>
      <c r="L77">
        <v>370</v>
      </c>
      <c r="N77">
        <v>4367205.7300000004</v>
      </c>
      <c r="O77">
        <v>1047464</v>
      </c>
      <c r="P77">
        <v>1620230.47</v>
      </c>
      <c r="Q77">
        <v>26490</v>
      </c>
      <c r="R77">
        <v>1135.3</v>
      </c>
      <c r="V77">
        <v>301411</v>
      </c>
      <c r="W77">
        <v>3556</v>
      </c>
      <c r="X77">
        <v>2992</v>
      </c>
      <c r="Y77">
        <v>789178.41</v>
      </c>
      <c r="Z77">
        <v>678940.89</v>
      </c>
      <c r="AB77">
        <v>616758</v>
      </c>
    </row>
    <row r="78" spans="1:28" x14ac:dyDescent="0.25">
      <c r="A78" t="s">
        <v>2418</v>
      </c>
      <c r="B78">
        <v>41605.18</v>
      </c>
      <c r="C78">
        <v>14800</v>
      </c>
      <c r="D78">
        <v>775974.22</v>
      </c>
      <c r="E78">
        <v>586301.62</v>
      </c>
      <c r="F78">
        <v>-145489.84</v>
      </c>
      <c r="I78">
        <v>30924</v>
      </c>
      <c r="J78">
        <v>1185.72</v>
      </c>
      <c r="N78">
        <v>-159953.42000000001</v>
      </c>
      <c r="O78">
        <v>1768225.65</v>
      </c>
      <c r="P78">
        <v>703528.1</v>
      </c>
      <c r="R78">
        <v>309.97000000000003</v>
      </c>
      <c r="V78">
        <v>238025</v>
      </c>
      <c r="W78">
        <v>440</v>
      </c>
      <c r="Y78">
        <v>363682.74</v>
      </c>
      <c r="Z78">
        <v>359886.9</v>
      </c>
      <c r="AB78">
        <v>108994.2</v>
      </c>
    </row>
    <row r="79" spans="1:28" x14ac:dyDescent="0.25">
      <c r="A79" t="s">
        <v>2419</v>
      </c>
      <c r="B79">
        <v>2684202.02</v>
      </c>
      <c r="C79">
        <v>590131.98</v>
      </c>
      <c r="D79">
        <v>407817.9</v>
      </c>
      <c r="E79">
        <v>347843.04</v>
      </c>
      <c r="F79">
        <v>495870.7</v>
      </c>
      <c r="G79">
        <v>12990</v>
      </c>
      <c r="J79">
        <v>20781.68</v>
      </c>
      <c r="L79">
        <v>2635196</v>
      </c>
      <c r="M79">
        <v>-631</v>
      </c>
      <c r="N79">
        <v>816612.43</v>
      </c>
      <c r="O79">
        <v>2439714</v>
      </c>
      <c r="P79">
        <v>3125762.73</v>
      </c>
      <c r="R79">
        <v>5843.27</v>
      </c>
      <c r="T79">
        <v>986640</v>
      </c>
      <c r="V79">
        <v>2609260</v>
      </c>
      <c r="W79">
        <v>14110</v>
      </c>
      <c r="X79">
        <v>26296</v>
      </c>
      <c r="Y79">
        <v>2749673.57</v>
      </c>
      <c r="Z79">
        <v>117703.9</v>
      </c>
    </row>
    <row r="80" spans="1:28" x14ac:dyDescent="0.25">
      <c r="A80" t="s">
        <v>2420</v>
      </c>
      <c r="B80">
        <v>581151.23</v>
      </c>
      <c r="C80">
        <v>63827.040000000001</v>
      </c>
      <c r="D80">
        <v>501228.12</v>
      </c>
      <c r="E80">
        <v>266965.3</v>
      </c>
      <c r="F80">
        <v>220869.13</v>
      </c>
      <c r="H80">
        <v>53276.71</v>
      </c>
      <c r="J80">
        <v>3169.5</v>
      </c>
      <c r="N80">
        <v>-414576.68</v>
      </c>
      <c r="O80">
        <v>3137825</v>
      </c>
      <c r="P80">
        <v>932166.45</v>
      </c>
      <c r="R80">
        <v>3059.29</v>
      </c>
      <c r="T80">
        <v>2549360</v>
      </c>
      <c r="U80">
        <v>39500</v>
      </c>
      <c r="V80">
        <v>3003435</v>
      </c>
      <c r="W80">
        <v>19078</v>
      </c>
      <c r="X80">
        <v>846</v>
      </c>
      <c r="Y80">
        <v>1526622.9</v>
      </c>
      <c r="Z80">
        <v>119757.55</v>
      </c>
    </row>
    <row r="81" spans="1:28" x14ac:dyDescent="0.25">
      <c r="A81" t="s">
        <v>2421</v>
      </c>
      <c r="B81">
        <v>551470.11</v>
      </c>
      <c r="C81">
        <v>21915</v>
      </c>
      <c r="D81">
        <v>264798.18</v>
      </c>
      <c r="E81">
        <v>4753060.18</v>
      </c>
      <c r="F81">
        <v>79477.94</v>
      </c>
      <c r="H81">
        <v>70346.77</v>
      </c>
      <c r="J81">
        <v>12761.04</v>
      </c>
      <c r="K81">
        <v>60000</v>
      </c>
      <c r="N81">
        <v>3750730.39</v>
      </c>
      <c r="O81">
        <v>1687514</v>
      </c>
      <c r="P81">
        <v>1594913.06</v>
      </c>
      <c r="R81">
        <v>680.74</v>
      </c>
      <c r="T81">
        <v>1262140</v>
      </c>
      <c r="U81">
        <v>231500</v>
      </c>
      <c r="V81">
        <v>2059986.45</v>
      </c>
      <c r="W81">
        <v>12004</v>
      </c>
      <c r="Y81">
        <v>550200.82999999996</v>
      </c>
      <c r="Z81">
        <v>377673.31</v>
      </c>
    </row>
    <row r="82" spans="1:28" x14ac:dyDescent="0.25">
      <c r="A82" t="s">
        <v>2422</v>
      </c>
      <c r="B82">
        <v>484467.42</v>
      </c>
      <c r="C82">
        <v>0</v>
      </c>
      <c r="D82">
        <v>40366.93</v>
      </c>
      <c r="E82">
        <v>134558.78</v>
      </c>
      <c r="F82">
        <v>102857.13</v>
      </c>
      <c r="H82">
        <v>23400</v>
      </c>
      <c r="J82">
        <v>18.5</v>
      </c>
      <c r="L82">
        <v>109070</v>
      </c>
      <c r="N82">
        <v>-1497481.95</v>
      </c>
      <c r="O82">
        <v>2346487</v>
      </c>
      <c r="P82">
        <v>476987.35</v>
      </c>
      <c r="R82">
        <v>1339.43</v>
      </c>
      <c r="T82">
        <v>1644336.5</v>
      </c>
      <c r="U82">
        <v>101865</v>
      </c>
      <c r="V82">
        <v>1754336.5</v>
      </c>
      <c r="W82">
        <v>6740</v>
      </c>
      <c r="Y82">
        <v>563038.47</v>
      </c>
      <c r="Z82">
        <v>119656.6</v>
      </c>
    </row>
    <row r="83" spans="1:28" x14ac:dyDescent="0.25">
      <c r="A83" t="s">
        <v>2423</v>
      </c>
      <c r="B83">
        <v>650761.51</v>
      </c>
      <c r="C83">
        <v>0</v>
      </c>
      <c r="D83">
        <v>68663.28</v>
      </c>
      <c r="E83">
        <v>470299.73</v>
      </c>
      <c r="F83">
        <v>689651.19</v>
      </c>
      <c r="G83">
        <v>0</v>
      </c>
      <c r="H83">
        <v>52510.28</v>
      </c>
      <c r="J83">
        <v>490.47</v>
      </c>
      <c r="L83">
        <v>62295</v>
      </c>
      <c r="N83">
        <v>196978.25</v>
      </c>
      <c r="O83">
        <v>2125037.4300000002</v>
      </c>
      <c r="P83">
        <v>1030928.07</v>
      </c>
      <c r="R83">
        <v>2068.44</v>
      </c>
      <c r="T83">
        <v>1563455</v>
      </c>
      <c r="U83">
        <v>207660</v>
      </c>
      <c r="V83">
        <v>1971467</v>
      </c>
      <c r="W83">
        <v>3250</v>
      </c>
      <c r="X83">
        <v>6792</v>
      </c>
      <c r="Y83">
        <v>1070036.22</v>
      </c>
      <c r="Z83">
        <v>310502.01</v>
      </c>
    </row>
    <row r="84" spans="1:28" x14ac:dyDescent="0.25">
      <c r="A84" t="s">
        <v>2424</v>
      </c>
      <c r="B84">
        <v>679837.21</v>
      </c>
      <c r="C84">
        <v>17440</v>
      </c>
      <c r="D84">
        <v>70152</v>
      </c>
      <c r="E84">
        <v>3407800.63</v>
      </c>
      <c r="F84">
        <v>127308.26</v>
      </c>
      <c r="H84">
        <v>34800</v>
      </c>
      <c r="I84">
        <v>21675</v>
      </c>
      <c r="J84">
        <v>499.55</v>
      </c>
      <c r="N84">
        <v>3405944.5</v>
      </c>
      <c r="O84">
        <v>1196485.3400000001</v>
      </c>
      <c r="P84">
        <v>774343.91</v>
      </c>
      <c r="Q84">
        <v>126570</v>
      </c>
      <c r="R84">
        <v>1559.14</v>
      </c>
      <c r="T84">
        <v>1904792</v>
      </c>
      <c r="U84">
        <v>230300</v>
      </c>
      <c r="V84">
        <v>2132118</v>
      </c>
      <c r="W84">
        <v>10146</v>
      </c>
      <c r="X84">
        <v>12656</v>
      </c>
      <c r="Y84">
        <v>891475.99</v>
      </c>
      <c r="Z84">
        <v>348035.35</v>
      </c>
    </row>
    <row r="85" spans="1:28" x14ac:dyDescent="0.25">
      <c r="A85" t="s">
        <v>2425</v>
      </c>
      <c r="B85">
        <v>162103.99</v>
      </c>
      <c r="C85">
        <v>0</v>
      </c>
      <c r="D85">
        <v>5440.01</v>
      </c>
      <c r="E85">
        <v>129237.12</v>
      </c>
      <c r="F85">
        <v>79156.84</v>
      </c>
      <c r="J85">
        <v>0</v>
      </c>
      <c r="L85">
        <v>77282</v>
      </c>
      <c r="N85">
        <v>-537626.52</v>
      </c>
      <c r="O85">
        <v>1169693.49</v>
      </c>
      <c r="P85">
        <v>495025.69</v>
      </c>
      <c r="R85">
        <v>745.41</v>
      </c>
      <c r="T85">
        <v>889196.9</v>
      </c>
      <c r="U85">
        <v>134815</v>
      </c>
      <c r="V85">
        <v>1004596.9</v>
      </c>
      <c r="W85">
        <v>1160</v>
      </c>
      <c r="X85">
        <v>784</v>
      </c>
      <c r="Y85">
        <v>755405.07</v>
      </c>
      <c r="Z85">
        <v>91248.04</v>
      </c>
    </row>
    <row r="86" spans="1:28" x14ac:dyDescent="0.25">
      <c r="A86" t="s">
        <v>2426</v>
      </c>
      <c r="B86">
        <v>662599.91</v>
      </c>
      <c r="C86">
        <v>54498.879999999997</v>
      </c>
      <c r="D86">
        <v>62430.99</v>
      </c>
      <c r="E86">
        <v>1665645.68</v>
      </c>
      <c r="F86">
        <v>482242.01</v>
      </c>
      <c r="G86">
        <v>0</v>
      </c>
      <c r="H86">
        <v>73460</v>
      </c>
      <c r="I86">
        <v>261551.35</v>
      </c>
      <c r="J86">
        <v>1152.53</v>
      </c>
      <c r="N86">
        <v>2245501.63</v>
      </c>
      <c r="O86">
        <v>620039.24</v>
      </c>
      <c r="P86">
        <v>2390957.35</v>
      </c>
      <c r="R86">
        <v>3096.78</v>
      </c>
      <c r="S86">
        <v>1570</v>
      </c>
      <c r="T86">
        <v>2447758.5</v>
      </c>
      <c r="U86">
        <v>633157</v>
      </c>
      <c r="V86">
        <v>2956386.5</v>
      </c>
      <c r="W86">
        <v>14600</v>
      </c>
      <c r="X86">
        <v>17472</v>
      </c>
      <c r="Y86">
        <v>2292504.0499999998</v>
      </c>
      <c r="Z86">
        <v>463657.36</v>
      </c>
      <c r="AA86">
        <v>7</v>
      </c>
      <c r="AB86">
        <v>6200</v>
      </c>
    </row>
    <row r="87" spans="1:28" x14ac:dyDescent="0.25">
      <c r="A87" t="s">
        <v>2427</v>
      </c>
      <c r="B87">
        <v>596066.80000000005</v>
      </c>
      <c r="C87">
        <v>30400</v>
      </c>
      <c r="D87">
        <v>29428.77</v>
      </c>
      <c r="E87">
        <v>8100157.4100000001</v>
      </c>
      <c r="F87">
        <v>263230.23</v>
      </c>
      <c r="G87">
        <v>0</v>
      </c>
      <c r="I87">
        <v>6256</v>
      </c>
      <c r="J87">
        <v>1500</v>
      </c>
      <c r="L87">
        <v>43700</v>
      </c>
      <c r="N87">
        <v>8674467.4299999997</v>
      </c>
      <c r="P87">
        <v>1515056.83</v>
      </c>
      <c r="Q87">
        <v>58194</v>
      </c>
      <c r="R87">
        <v>983.69</v>
      </c>
      <c r="S87">
        <v>485</v>
      </c>
      <c r="T87">
        <v>1245772.8</v>
      </c>
      <c r="U87">
        <v>179300</v>
      </c>
      <c r="V87">
        <v>1854537.71</v>
      </c>
      <c r="W87">
        <v>20295</v>
      </c>
      <c r="Y87">
        <v>681091.56</v>
      </c>
      <c r="Z87">
        <v>145508.26999999999</v>
      </c>
      <c r="AB87">
        <v>5000</v>
      </c>
    </row>
    <row r="88" spans="1:28" x14ac:dyDescent="0.25">
      <c r="A88" t="s">
        <v>2428</v>
      </c>
      <c r="B88">
        <v>441520.61</v>
      </c>
      <c r="C88">
        <v>32816.050000000003</v>
      </c>
      <c r="D88">
        <v>15560.46</v>
      </c>
      <c r="E88">
        <v>212175.85</v>
      </c>
      <c r="F88">
        <v>464870.64</v>
      </c>
      <c r="G88">
        <v>0</v>
      </c>
      <c r="I88">
        <v>219282</v>
      </c>
      <c r="J88">
        <v>698.18</v>
      </c>
      <c r="L88">
        <v>49650</v>
      </c>
      <c r="N88">
        <v>1032297.97</v>
      </c>
      <c r="P88">
        <v>873490.57</v>
      </c>
      <c r="R88">
        <v>414.92</v>
      </c>
      <c r="T88">
        <v>925800</v>
      </c>
      <c r="U88">
        <v>128400</v>
      </c>
      <c r="V88">
        <v>1127764</v>
      </c>
      <c r="W88">
        <v>22270</v>
      </c>
      <c r="X88">
        <v>3464</v>
      </c>
      <c r="Y88">
        <v>705689.93</v>
      </c>
      <c r="Z88">
        <v>203902.1</v>
      </c>
    </row>
    <row r="89" spans="1:28" x14ac:dyDescent="0.25">
      <c r="A89" t="s">
        <v>2429</v>
      </c>
      <c r="B89">
        <v>1686607.17</v>
      </c>
      <c r="C89">
        <v>0</v>
      </c>
      <c r="D89">
        <v>65413.2</v>
      </c>
      <c r="E89">
        <v>3019279.67</v>
      </c>
      <c r="F89">
        <v>1198814.3600000001</v>
      </c>
      <c r="G89">
        <v>0</v>
      </c>
      <c r="I89">
        <v>1291420.3999999999</v>
      </c>
      <c r="J89">
        <v>110.53</v>
      </c>
      <c r="N89">
        <v>3798189.72</v>
      </c>
      <c r="O89">
        <v>1221990.08</v>
      </c>
      <c r="P89">
        <v>925479.03</v>
      </c>
      <c r="Q89">
        <v>316175</v>
      </c>
      <c r="R89">
        <v>1225.46</v>
      </c>
      <c r="S89">
        <v>280</v>
      </c>
      <c r="T89">
        <v>1701700</v>
      </c>
      <c r="U89">
        <v>667010</v>
      </c>
      <c r="V89">
        <v>1909120</v>
      </c>
      <c r="W89">
        <v>29672</v>
      </c>
      <c r="Y89">
        <v>1372746.79</v>
      </c>
      <c r="Z89">
        <v>631917.03</v>
      </c>
      <c r="AA89">
        <v>10</v>
      </c>
      <c r="AB89">
        <v>10000</v>
      </c>
    </row>
    <row r="90" spans="1:28" x14ac:dyDescent="0.25">
      <c r="A90" t="s">
        <v>2430</v>
      </c>
      <c r="B90">
        <v>873149.38</v>
      </c>
      <c r="C90">
        <v>0</v>
      </c>
      <c r="D90">
        <v>114741.1</v>
      </c>
      <c r="E90">
        <v>80483.03</v>
      </c>
      <c r="F90">
        <v>565079.52</v>
      </c>
      <c r="H90">
        <v>53350</v>
      </c>
      <c r="I90">
        <v>90720</v>
      </c>
      <c r="J90">
        <v>0</v>
      </c>
      <c r="L90">
        <v>100692</v>
      </c>
      <c r="N90">
        <v>760648.11</v>
      </c>
      <c r="O90">
        <v>1247302.3600000001</v>
      </c>
      <c r="P90">
        <v>999603.25</v>
      </c>
      <c r="R90">
        <v>4669.49</v>
      </c>
      <c r="T90">
        <v>999900</v>
      </c>
      <c r="U90">
        <v>182400</v>
      </c>
      <c r="V90">
        <v>1373750</v>
      </c>
      <c r="Y90">
        <v>875846.68</v>
      </c>
      <c r="Z90">
        <v>552094.5</v>
      </c>
      <c r="AA90">
        <v>110</v>
      </c>
      <c r="AB90">
        <v>4031</v>
      </c>
    </row>
    <row r="91" spans="1:28" x14ac:dyDescent="0.25">
      <c r="A91" t="s">
        <v>2431</v>
      </c>
      <c r="B91">
        <v>898320.38</v>
      </c>
      <c r="C91">
        <v>34265</v>
      </c>
      <c r="D91">
        <v>67789.899999999994</v>
      </c>
      <c r="E91">
        <v>165836.32</v>
      </c>
      <c r="F91">
        <v>249560.56</v>
      </c>
      <c r="H91">
        <v>56593.120000000003</v>
      </c>
      <c r="J91">
        <v>6340.4</v>
      </c>
      <c r="L91">
        <v>657217.69999999995</v>
      </c>
      <c r="N91">
        <v>-898952.57</v>
      </c>
      <c r="O91">
        <v>1693308.65</v>
      </c>
      <c r="P91">
        <v>914395.98</v>
      </c>
      <c r="R91">
        <v>2168.5700000000002</v>
      </c>
      <c r="S91">
        <v>1031</v>
      </c>
      <c r="T91">
        <v>2008917.3</v>
      </c>
      <c r="V91">
        <v>2174617.2999999998</v>
      </c>
      <c r="W91">
        <v>6964</v>
      </c>
      <c r="X91">
        <v>2552</v>
      </c>
      <c r="Y91">
        <v>705023.71</v>
      </c>
      <c r="Z91">
        <v>107874.98</v>
      </c>
      <c r="AB91">
        <v>28216</v>
      </c>
    </row>
    <row r="92" spans="1:28" x14ac:dyDescent="0.25">
      <c r="A92" t="s">
        <v>2432</v>
      </c>
      <c r="B92">
        <v>715146.3</v>
      </c>
      <c r="C92">
        <v>0</v>
      </c>
      <c r="D92">
        <v>127907.53</v>
      </c>
      <c r="E92">
        <v>935938.14</v>
      </c>
      <c r="F92">
        <v>166215.10999999999</v>
      </c>
      <c r="G92">
        <v>0</v>
      </c>
      <c r="H92">
        <v>33132</v>
      </c>
      <c r="I92">
        <v>69600</v>
      </c>
      <c r="J92">
        <v>3949</v>
      </c>
      <c r="L92">
        <v>420946</v>
      </c>
      <c r="N92">
        <v>1066505.24</v>
      </c>
      <c r="O92">
        <v>345503.07</v>
      </c>
      <c r="P92">
        <v>740311.57</v>
      </c>
      <c r="R92">
        <v>1307.45</v>
      </c>
      <c r="S92">
        <v>125</v>
      </c>
      <c r="T92">
        <v>667042</v>
      </c>
      <c r="V92">
        <v>906032</v>
      </c>
      <c r="X92">
        <v>1624</v>
      </c>
      <c r="Y92">
        <v>415388.66</v>
      </c>
      <c r="Z92">
        <v>80169.59</v>
      </c>
    </row>
    <row r="93" spans="1:28" x14ac:dyDescent="0.25">
      <c r="A93" t="s">
        <v>2433</v>
      </c>
      <c r="B93">
        <v>908946.94</v>
      </c>
      <c r="C93">
        <v>15856</v>
      </c>
      <c r="D93">
        <v>114041.54</v>
      </c>
      <c r="E93">
        <v>26825.439999999999</v>
      </c>
      <c r="F93">
        <v>50677.58</v>
      </c>
      <c r="G93">
        <v>0</v>
      </c>
      <c r="H93">
        <v>44472.04</v>
      </c>
      <c r="I93">
        <v>169409</v>
      </c>
      <c r="J93">
        <v>0</v>
      </c>
      <c r="L93">
        <v>445054</v>
      </c>
      <c r="N93">
        <v>-1872297.29</v>
      </c>
      <c r="O93">
        <v>2439641.09</v>
      </c>
      <c r="P93">
        <v>543391.9</v>
      </c>
      <c r="Q93">
        <v>51496</v>
      </c>
      <c r="R93">
        <v>2250.12</v>
      </c>
      <c r="S93">
        <v>1070</v>
      </c>
      <c r="T93">
        <v>1113200</v>
      </c>
      <c r="U93">
        <v>110400</v>
      </c>
      <c r="V93">
        <v>1298200</v>
      </c>
      <c r="W93">
        <v>11238</v>
      </c>
      <c r="X93">
        <v>544</v>
      </c>
      <c r="Y93">
        <v>558294.49</v>
      </c>
      <c r="Z93">
        <v>63362.87</v>
      </c>
      <c r="AB93">
        <v>100</v>
      </c>
    </row>
    <row r="94" spans="1:28" x14ac:dyDescent="0.25">
      <c r="A94" t="s">
        <v>2434</v>
      </c>
      <c r="B94">
        <v>543967.93000000005</v>
      </c>
      <c r="C94">
        <v>0</v>
      </c>
      <c r="D94">
        <v>164687.14000000001</v>
      </c>
      <c r="E94">
        <v>352888.14</v>
      </c>
      <c r="F94">
        <v>98485.45</v>
      </c>
      <c r="G94">
        <v>0</v>
      </c>
      <c r="H94">
        <v>45800</v>
      </c>
      <c r="J94">
        <v>0</v>
      </c>
      <c r="L94">
        <v>389284</v>
      </c>
      <c r="N94">
        <v>-2202637.84</v>
      </c>
      <c r="O94">
        <v>3118920.11</v>
      </c>
      <c r="P94">
        <v>845525.79</v>
      </c>
      <c r="Q94">
        <v>173924</v>
      </c>
      <c r="R94">
        <v>1401</v>
      </c>
      <c r="S94">
        <v>910</v>
      </c>
      <c r="T94">
        <v>775864.2</v>
      </c>
      <c r="V94">
        <v>1101914.2</v>
      </c>
      <c r="W94">
        <v>33300</v>
      </c>
      <c r="X94">
        <v>4308</v>
      </c>
      <c r="Y94">
        <v>526418.05000000005</v>
      </c>
      <c r="Z94">
        <v>320319.84999999998</v>
      </c>
      <c r="AA94">
        <v>10</v>
      </c>
      <c r="AB94">
        <v>2692.5</v>
      </c>
    </row>
    <row r="95" spans="1:28" x14ac:dyDescent="0.25">
      <c r="A95" t="s">
        <v>2435</v>
      </c>
      <c r="B95">
        <v>533138.25</v>
      </c>
      <c r="C95">
        <v>0</v>
      </c>
      <c r="D95">
        <v>9458.66</v>
      </c>
      <c r="E95">
        <v>842372.09</v>
      </c>
      <c r="F95">
        <v>66848.81</v>
      </c>
      <c r="H95">
        <v>36742.400000000001</v>
      </c>
      <c r="I95">
        <v>503205</v>
      </c>
      <c r="J95">
        <v>2903.5</v>
      </c>
      <c r="L95">
        <v>131099</v>
      </c>
      <c r="N95">
        <v>-1758475.35</v>
      </c>
      <c r="O95">
        <v>2656385</v>
      </c>
      <c r="P95">
        <v>1112798.54</v>
      </c>
      <c r="R95">
        <v>474.62</v>
      </c>
      <c r="T95">
        <v>607052.4</v>
      </c>
      <c r="U95">
        <v>175032.56</v>
      </c>
      <c r="V95">
        <v>1194688.3999999999</v>
      </c>
      <c r="W95">
        <v>8128</v>
      </c>
      <c r="X95">
        <v>5536</v>
      </c>
      <c r="Y95">
        <v>600908.63</v>
      </c>
      <c r="Z95">
        <v>206138.83</v>
      </c>
    </row>
    <row r="96" spans="1:28" x14ac:dyDescent="0.25">
      <c r="A96" t="s">
        <v>2436</v>
      </c>
      <c r="B96">
        <v>552324.92000000004</v>
      </c>
      <c r="C96">
        <v>0</v>
      </c>
      <c r="D96">
        <v>24227.33</v>
      </c>
      <c r="E96">
        <v>268214.59000000003</v>
      </c>
      <c r="F96">
        <v>21187.49</v>
      </c>
      <c r="G96">
        <v>0</v>
      </c>
      <c r="H96">
        <v>0</v>
      </c>
      <c r="I96">
        <v>205099</v>
      </c>
      <c r="J96">
        <v>307.17</v>
      </c>
      <c r="L96">
        <v>166744</v>
      </c>
      <c r="N96">
        <v>-2380024.58</v>
      </c>
      <c r="O96">
        <v>2668500</v>
      </c>
      <c r="P96">
        <v>631799.81999999995</v>
      </c>
      <c r="R96">
        <v>265.61</v>
      </c>
      <c r="T96">
        <v>1237792.5</v>
      </c>
      <c r="U96">
        <v>195832.62</v>
      </c>
      <c r="V96">
        <v>1331547.5</v>
      </c>
      <c r="W96">
        <v>1888</v>
      </c>
      <c r="Y96">
        <v>473305.12</v>
      </c>
      <c r="Z96">
        <v>53621.19</v>
      </c>
    </row>
    <row r="97" spans="1:26" x14ac:dyDescent="0.25">
      <c r="A97" t="s">
        <v>2437</v>
      </c>
      <c r="B97">
        <v>1321667.69</v>
      </c>
      <c r="C97">
        <v>0</v>
      </c>
      <c r="D97">
        <v>38994.559999999998</v>
      </c>
      <c r="E97">
        <v>2518888.9900000002</v>
      </c>
      <c r="F97">
        <v>170944.48</v>
      </c>
      <c r="G97">
        <v>0</v>
      </c>
      <c r="H97">
        <v>51847.5</v>
      </c>
      <c r="I97">
        <v>37021.949999999997</v>
      </c>
      <c r="J97">
        <v>2563.4</v>
      </c>
      <c r="L97">
        <v>1273398.46</v>
      </c>
      <c r="N97">
        <v>-6353487.4100000001</v>
      </c>
      <c r="O97">
        <v>9526566.6699999999</v>
      </c>
      <c r="P97">
        <v>1515996.35</v>
      </c>
      <c r="Q97">
        <v>574310</v>
      </c>
      <c r="R97">
        <v>3023.09</v>
      </c>
      <c r="T97">
        <v>2323397.2000000002</v>
      </c>
      <c r="U97">
        <v>397436.45</v>
      </c>
      <c r="V97">
        <v>3226873.34</v>
      </c>
      <c r="W97">
        <v>54009.79</v>
      </c>
      <c r="X97">
        <v>1320</v>
      </c>
      <c r="Y97">
        <v>1595611.39</v>
      </c>
      <c r="Z97">
        <v>423763.42</v>
      </c>
    </row>
    <row r="98" spans="1:26" x14ac:dyDescent="0.25">
      <c r="A98" t="s">
        <v>2438</v>
      </c>
      <c r="B98">
        <v>945583.79</v>
      </c>
      <c r="C98">
        <v>0</v>
      </c>
      <c r="D98">
        <v>0</v>
      </c>
      <c r="E98">
        <v>278608.34999999998</v>
      </c>
      <c r="F98">
        <v>61015.65</v>
      </c>
      <c r="H98">
        <v>35111.089999999997</v>
      </c>
      <c r="I98">
        <v>4450</v>
      </c>
      <c r="J98">
        <v>110.08</v>
      </c>
      <c r="L98">
        <v>189220</v>
      </c>
      <c r="N98">
        <v>-1575328.59</v>
      </c>
      <c r="O98">
        <v>2647000</v>
      </c>
      <c r="P98">
        <v>701943.16</v>
      </c>
      <c r="R98">
        <v>1903.14</v>
      </c>
      <c r="T98">
        <v>1333239.3999999999</v>
      </c>
      <c r="U98">
        <v>114982.42</v>
      </c>
      <c r="V98">
        <v>1585546.4</v>
      </c>
      <c r="W98">
        <v>12644</v>
      </c>
      <c r="X98">
        <v>4688</v>
      </c>
      <c r="Y98">
        <v>520441.76</v>
      </c>
      <c r="Z98">
        <v>44102.75</v>
      </c>
    </row>
    <row r="99" spans="1:26" x14ac:dyDescent="0.25">
      <c r="A99" t="s">
        <v>2439</v>
      </c>
      <c r="B99">
        <v>962734.45</v>
      </c>
      <c r="C99">
        <v>0</v>
      </c>
      <c r="D99">
        <v>4900</v>
      </c>
      <c r="E99">
        <v>79348.61</v>
      </c>
      <c r="F99">
        <v>93302.44</v>
      </c>
      <c r="G99">
        <v>0</v>
      </c>
      <c r="H99">
        <v>35105.629999999997</v>
      </c>
      <c r="I99">
        <v>5500</v>
      </c>
      <c r="J99">
        <v>1316.47</v>
      </c>
      <c r="L99">
        <v>657216</v>
      </c>
      <c r="N99">
        <v>-1432886.66</v>
      </c>
      <c r="O99">
        <v>1913700</v>
      </c>
      <c r="P99">
        <v>911543.32</v>
      </c>
      <c r="R99">
        <v>3103.27</v>
      </c>
      <c r="T99">
        <v>925821</v>
      </c>
      <c r="U99">
        <v>12855</v>
      </c>
      <c r="V99">
        <v>1180978</v>
      </c>
      <c r="W99">
        <v>13576</v>
      </c>
      <c r="Y99">
        <v>677898.59</v>
      </c>
      <c r="Z99">
        <v>20535.939999999999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L188"/>
  <sheetViews>
    <sheetView topLeftCell="W1" zoomScale="94" zoomScaleNormal="94" workbookViewId="0">
      <selection activeCell="AK4" sqref="AK4:AK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2" width="8.796875"/>
    <col min="33" max="33" width="16.3984375" style="123" customWidth="1"/>
    <col min="34" max="34" width="15.8984375" style="144" bestFit="1" customWidth="1"/>
    <col min="35" max="35" width="17.3984375" style="138" bestFit="1" customWidth="1"/>
    <col min="36" max="36" width="17.59765625" style="140" bestFit="1" customWidth="1"/>
    <col min="37" max="37" width="19.09765625" style="141" bestFit="1" customWidth="1"/>
    <col min="38" max="38" width="14.59765625" style="145" bestFit="1" customWidth="1"/>
    <col min="39" max="16384" width="9" style="44"/>
  </cols>
  <sheetData>
    <row r="1" spans="1:38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2069</v>
      </c>
      <c r="Q1" t="s">
        <v>2131</v>
      </c>
      <c r="R1" t="s">
        <v>2070</v>
      </c>
      <c r="S1" t="s">
        <v>2071</v>
      </c>
      <c r="T1" t="s">
        <v>2074</v>
      </c>
      <c r="U1" t="s">
        <v>2075</v>
      </c>
      <c r="V1" t="s">
        <v>2076</v>
      </c>
      <c r="W1" t="s">
        <v>2132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2082</v>
      </c>
      <c r="AD1" t="s">
        <v>2083</v>
      </c>
      <c r="AE1" t="s">
        <v>2086</v>
      </c>
      <c r="AF1" t="s">
        <v>2087</v>
      </c>
      <c r="AG1" s="123" t="s">
        <v>0</v>
      </c>
      <c r="AH1" s="124" t="s">
        <v>1</v>
      </c>
      <c r="AI1" s="138" t="s">
        <v>2</v>
      </c>
      <c r="AJ1" s="139" t="s">
        <v>3</v>
      </c>
      <c r="AK1" s="126" t="s">
        <v>4</v>
      </c>
      <c r="AL1" s="128" t="s">
        <v>5</v>
      </c>
    </row>
    <row r="2" spans="1:38" ht="25.8" customHeight="1" x14ac:dyDescent="0.25">
      <c r="A2" s="106"/>
      <c r="B2" s="106"/>
      <c r="C2" s="42" t="s">
        <v>578</v>
      </c>
      <c r="E2" t="s">
        <v>2089</v>
      </c>
      <c r="F2" t="s">
        <v>2090</v>
      </c>
      <c r="G2" t="s">
        <v>2091</v>
      </c>
      <c r="H2" t="s">
        <v>2092</v>
      </c>
      <c r="I2" t="s">
        <v>2093</v>
      </c>
      <c r="J2" t="s">
        <v>2094</v>
      </c>
      <c r="K2" t="s">
        <v>2096</v>
      </c>
      <c r="L2" t="s">
        <v>2097</v>
      </c>
      <c r="M2" t="s">
        <v>2099</v>
      </c>
      <c r="N2" t="s">
        <v>2100</v>
      </c>
      <c r="O2" t="s">
        <v>2101</v>
      </c>
      <c r="P2" t="s">
        <v>2102</v>
      </c>
      <c r="Q2" t="s">
        <v>2136</v>
      </c>
      <c r="R2" t="s">
        <v>2103</v>
      </c>
      <c r="S2" t="s">
        <v>2104</v>
      </c>
      <c r="T2" t="s">
        <v>2107</v>
      </c>
      <c r="U2" t="s">
        <v>2108</v>
      </c>
      <c r="V2" t="s">
        <v>2109</v>
      </c>
      <c r="W2" t="s">
        <v>2137</v>
      </c>
      <c r="X2" t="s">
        <v>2110</v>
      </c>
      <c r="Y2" t="s">
        <v>2111</v>
      </c>
      <c r="Z2" t="s">
        <v>2112</v>
      </c>
      <c r="AA2" t="s">
        <v>2113</v>
      </c>
      <c r="AB2" t="s">
        <v>2114</v>
      </c>
      <c r="AC2" t="s">
        <v>2115</v>
      </c>
      <c r="AD2" t="s">
        <v>2116</v>
      </c>
      <c r="AE2" t="s">
        <v>2119</v>
      </c>
      <c r="AF2" t="s">
        <v>2120</v>
      </c>
      <c r="AH2" s="124"/>
      <c r="AL2" s="125"/>
    </row>
    <row r="3" spans="1:38" ht="31.8" customHeight="1" thickBot="1" x14ac:dyDescent="0.3">
      <c r="A3" s="106"/>
      <c r="B3" s="106"/>
      <c r="E3" t="s">
        <v>2122</v>
      </c>
      <c r="F3">
        <v>73930941.739999995</v>
      </c>
      <c r="G3">
        <v>7730199.6900000004</v>
      </c>
      <c r="H3">
        <v>13709203.35</v>
      </c>
      <c r="I3">
        <v>73772018.219999999</v>
      </c>
      <c r="J3">
        <v>24890530.620000001</v>
      </c>
      <c r="K3">
        <v>935289.49</v>
      </c>
      <c r="L3">
        <v>2332483.36</v>
      </c>
      <c r="M3">
        <v>9000428.0399999991</v>
      </c>
      <c r="N3">
        <v>264489.46999999997</v>
      </c>
      <c r="O3">
        <v>60000</v>
      </c>
      <c r="P3">
        <v>20214866.399999999</v>
      </c>
      <c r="Q3">
        <v>3862875.83</v>
      </c>
      <c r="R3">
        <v>30715995.079999998</v>
      </c>
      <c r="S3">
        <v>144447352.61000001</v>
      </c>
      <c r="T3">
        <v>112940292.3</v>
      </c>
      <c r="U3">
        <v>5066025.9000000004</v>
      </c>
      <c r="V3">
        <v>220934.96</v>
      </c>
      <c r="W3">
        <v>15378</v>
      </c>
      <c r="X3">
        <v>131872938.62</v>
      </c>
      <c r="Y3">
        <v>15984616.51</v>
      </c>
      <c r="Z3">
        <v>167791103.16999999</v>
      </c>
      <c r="AA3">
        <v>1427127.22</v>
      </c>
      <c r="AB3">
        <v>610764.37</v>
      </c>
      <c r="AC3">
        <v>92699156.870000005</v>
      </c>
      <c r="AD3">
        <v>18657865.18</v>
      </c>
      <c r="AE3">
        <v>137</v>
      </c>
      <c r="AF3">
        <v>2714919.14</v>
      </c>
      <c r="AG3" s="123">
        <f t="shared" ref="AG3:AL3" si="0">SUM(AG4:AG66)</f>
        <v>64874481.700000025</v>
      </c>
      <c r="AH3" s="124">
        <f t="shared" si="0"/>
        <v>6774512.0900000008</v>
      </c>
      <c r="AI3" s="138">
        <f t="shared" si="0"/>
        <v>58099969.610000007</v>
      </c>
      <c r="AJ3" s="140">
        <f t="shared" si="0"/>
        <v>183594274.20000005</v>
      </c>
      <c r="AK3" s="141">
        <f t="shared" si="0"/>
        <v>191533981.75999999</v>
      </c>
      <c r="AL3" s="125">
        <f t="shared" si="0"/>
        <v>-7939707.5600000042</v>
      </c>
    </row>
    <row r="4" spans="1:38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2344</v>
      </c>
      <c r="F4">
        <v>4119152.82</v>
      </c>
      <c r="G4">
        <v>201504</v>
      </c>
      <c r="H4">
        <v>73483.05</v>
      </c>
      <c r="I4">
        <v>1910787.61</v>
      </c>
      <c r="J4">
        <v>331336.96999999997</v>
      </c>
      <c r="K4">
        <v>0</v>
      </c>
      <c r="M4">
        <v>320396</v>
      </c>
      <c r="N4">
        <v>4013.15</v>
      </c>
      <c r="R4">
        <v>5180653.07</v>
      </c>
      <c r="S4">
        <v>1723269</v>
      </c>
      <c r="T4">
        <v>1525575.59</v>
      </c>
      <c r="U4">
        <v>38200</v>
      </c>
      <c r="V4">
        <v>10443.57</v>
      </c>
      <c r="X4">
        <v>3874856.32</v>
      </c>
      <c r="Y4">
        <v>219300</v>
      </c>
      <c r="Z4">
        <v>4704874.32</v>
      </c>
      <c r="AA4">
        <v>54670</v>
      </c>
      <c r="AB4">
        <v>37940</v>
      </c>
      <c r="AC4">
        <v>1162154.49</v>
      </c>
      <c r="AD4">
        <v>300803.44</v>
      </c>
      <c r="AG4" s="123">
        <f>SUM(F4:H4)</f>
        <v>4394139.87</v>
      </c>
      <c r="AH4" s="181">
        <f>SUM(K4:O4)</f>
        <v>324409.15000000002</v>
      </c>
      <c r="AI4" s="142">
        <f>AG4-AH4</f>
        <v>4069730.72</v>
      </c>
      <c r="AJ4" s="182">
        <f>SUM(T4:Y4)</f>
        <v>5668375.4800000004</v>
      </c>
      <c r="AK4" s="183">
        <f>SUM(Z4:AF4)</f>
        <v>6260442.2500000009</v>
      </c>
      <c r="AL4" s="125">
        <f>AJ4-AK4</f>
        <v>-592066.77000000048</v>
      </c>
    </row>
    <row r="5" spans="1:38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2345</v>
      </c>
      <c r="F5">
        <v>164229.97</v>
      </c>
      <c r="G5">
        <v>18727.05</v>
      </c>
      <c r="H5">
        <v>242603.81</v>
      </c>
      <c r="I5">
        <v>488970.92</v>
      </c>
      <c r="J5">
        <v>146394.97</v>
      </c>
      <c r="K5">
        <v>0</v>
      </c>
      <c r="L5">
        <v>0</v>
      </c>
      <c r="N5">
        <v>0</v>
      </c>
      <c r="P5">
        <v>120835</v>
      </c>
      <c r="R5">
        <v>-711828.37</v>
      </c>
      <c r="S5">
        <v>1740746.12</v>
      </c>
      <c r="T5">
        <v>783421.39</v>
      </c>
      <c r="V5">
        <v>663.2</v>
      </c>
      <c r="X5">
        <v>1505498</v>
      </c>
      <c r="Y5">
        <v>145530</v>
      </c>
      <c r="Z5">
        <v>1651995</v>
      </c>
      <c r="AA5">
        <v>3700</v>
      </c>
      <c r="AB5">
        <v>6104</v>
      </c>
      <c r="AC5">
        <v>774297.68</v>
      </c>
      <c r="AD5">
        <v>87841.94</v>
      </c>
      <c r="AG5" s="123">
        <f t="shared" ref="AG5:AG68" si="1">SUM(F5:H5)</f>
        <v>425560.82999999996</v>
      </c>
      <c r="AH5" s="181">
        <f t="shared" ref="AH5:AH68" si="2">SUM(K5:O5)</f>
        <v>0</v>
      </c>
      <c r="AI5" s="142">
        <f t="shared" ref="AI5:AI68" si="3">AG5-AH5</f>
        <v>425560.82999999996</v>
      </c>
      <c r="AJ5" s="182">
        <f t="shared" ref="AJ5:AJ68" si="4">SUM(T5:Y5)</f>
        <v>2435112.59</v>
      </c>
      <c r="AK5" s="183">
        <f t="shared" ref="AK5:AK68" si="5">SUM(Z5:AF5)</f>
        <v>2523938.62</v>
      </c>
      <c r="AL5" s="125">
        <f t="shared" ref="AL5:AL52" si="6">AJ5-AK5</f>
        <v>-88826.030000000261</v>
      </c>
    </row>
    <row r="6" spans="1:38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2346</v>
      </c>
      <c r="F6">
        <v>1660547.05</v>
      </c>
      <c r="G6">
        <v>199487.96</v>
      </c>
      <c r="H6">
        <v>106813.1</v>
      </c>
      <c r="I6">
        <v>362917.32</v>
      </c>
      <c r="J6">
        <v>394073.08</v>
      </c>
      <c r="K6">
        <v>0</v>
      </c>
      <c r="L6">
        <v>524.29999999999995</v>
      </c>
      <c r="M6">
        <v>192083</v>
      </c>
      <c r="N6">
        <v>2837.5</v>
      </c>
      <c r="R6">
        <v>1420769.83</v>
      </c>
      <c r="S6">
        <v>2169071.4500000002</v>
      </c>
      <c r="T6">
        <v>2502318.94</v>
      </c>
      <c r="U6">
        <v>162990</v>
      </c>
      <c r="V6">
        <v>5586.22</v>
      </c>
      <c r="X6">
        <v>3267224.76</v>
      </c>
      <c r="Y6">
        <v>339930</v>
      </c>
      <c r="Z6">
        <v>4529278.76</v>
      </c>
      <c r="AA6">
        <v>26680</v>
      </c>
      <c r="AB6">
        <v>1624</v>
      </c>
      <c r="AC6">
        <v>2003356.05</v>
      </c>
      <c r="AD6">
        <v>112467.1</v>
      </c>
      <c r="AF6">
        <v>666091.57999999996</v>
      </c>
      <c r="AG6" s="123">
        <f t="shared" si="1"/>
        <v>1966848.11</v>
      </c>
      <c r="AH6" s="181">
        <f t="shared" si="2"/>
        <v>195444.8</v>
      </c>
      <c r="AI6" s="142">
        <f t="shared" si="3"/>
        <v>1771403.31</v>
      </c>
      <c r="AJ6" s="182">
        <f t="shared" si="4"/>
        <v>6278049.9199999999</v>
      </c>
      <c r="AK6" s="183">
        <f t="shared" si="5"/>
        <v>7339497.4899999993</v>
      </c>
      <c r="AL6" s="125">
        <f t="shared" si="6"/>
        <v>-1061447.5699999994</v>
      </c>
    </row>
    <row r="7" spans="1:38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2347</v>
      </c>
      <c r="F7">
        <v>644965.43999999994</v>
      </c>
      <c r="G7">
        <v>39568</v>
      </c>
      <c r="H7">
        <v>95968.92</v>
      </c>
      <c r="I7">
        <v>235965.69</v>
      </c>
      <c r="J7">
        <v>197166.02</v>
      </c>
      <c r="M7">
        <v>43440</v>
      </c>
      <c r="N7">
        <v>53.5</v>
      </c>
      <c r="P7">
        <v>-443</v>
      </c>
      <c r="R7">
        <v>880530.93</v>
      </c>
      <c r="S7">
        <v>235221.96</v>
      </c>
      <c r="T7">
        <v>935717.75</v>
      </c>
      <c r="U7">
        <v>479420</v>
      </c>
      <c r="V7">
        <v>2491.63</v>
      </c>
      <c r="X7">
        <v>2807605.56</v>
      </c>
      <c r="Y7">
        <v>500580.7</v>
      </c>
      <c r="Z7">
        <v>3177125.56</v>
      </c>
      <c r="AA7">
        <v>2400</v>
      </c>
      <c r="AB7">
        <v>10140</v>
      </c>
      <c r="AC7">
        <v>1418552.62</v>
      </c>
      <c r="AD7">
        <v>60866.78</v>
      </c>
      <c r="AF7">
        <v>1900</v>
      </c>
      <c r="AG7" s="123">
        <f t="shared" si="1"/>
        <v>780502.36</v>
      </c>
      <c r="AH7" s="181">
        <f t="shared" si="2"/>
        <v>43493.5</v>
      </c>
      <c r="AI7" s="142">
        <f t="shared" si="3"/>
        <v>737008.86</v>
      </c>
      <c r="AJ7" s="182">
        <f t="shared" si="4"/>
        <v>4725815.6399999997</v>
      </c>
      <c r="AK7" s="183">
        <f t="shared" si="5"/>
        <v>4670984.96</v>
      </c>
      <c r="AL7" s="125">
        <f t="shared" si="6"/>
        <v>54830.679999999702</v>
      </c>
    </row>
    <row r="8" spans="1:38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2348</v>
      </c>
      <c r="F8">
        <v>1241489.33</v>
      </c>
      <c r="G8">
        <v>165758.91</v>
      </c>
      <c r="H8">
        <v>933858.77</v>
      </c>
      <c r="I8">
        <v>423026.91</v>
      </c>
      <c r="J8">
        <v>296754.81</v>
      </c>
      <c r="K8">
        <v>-28979.34</v>
      </c>
      <c r="L8">
        <v>25049.59</v>
      </c>
      <c r="M8">
        <v>413135</v>
      </c>
      <c r="N8">
        <v>9929.89</v>
      </c>
      <c r="P8">
        <v>580800</v>
      </c>
      <c r="Q8">
        <v>-235297.35</v>
      </c>
      <c r="S8">
        <v>1649277.25</v>
      </c>
      <c r="T8">
        <v>1924977.62</v>
      </c>
      <c r="X8">
        <v>1685134.57</v>
      </c>
      <c r="Y8">
        <v>213950</v>
      </c>
      <c r="Z8">
        <v>2095495.57</v>
      </c>
      <c r="AC8">
        <v>919860.37</v>
      </c>
      <c r="AD8">
        <v>161732.56</v>
      </c>
      <c r="AG8" s="123">
        <f t="shared" si="1"/>
        <v>2341107.0099999998</v>
      </c>
      <c r="AH8" s="181">
        <f t="shared" si="2"/>
        <v>419135.14</v>
      </c>
      <c r="AI8" s="142">
        <f t="shared" si="3"/>
        <v>1921971.8699999996</v>
      </c>
      <c r="AJ8" s="182">
        <f t="shared" si="4"/>
        <v>3824062.1900000004</v>
      </c>
      <c r="AK8" s="183">
        <f t="shared" si="5"/>
        <v>3177088.5</v>
      </c>
      <c r="AL8" s="125">
        <f t="shared" si="6"/>
        <v>646973.69000000041</v>
      </c>
    </row>
    <row r="9" spans="1:38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2349</v>
      </c>
      <c r="F9">
        <v>961878.3</v>
      </c>
      <c r="G9">
        <v>8907.25</v>
      </c>
      <c r="H9">
        <v>69104.009999999995</v>
      </c>
      <c r="I9">
        <v>8242.91</v>
      </c>
      <c r="J9">
        <v>352807.76</v>
      </c>
      <c r="K9">
        <v>0</v>
      </c>
      <c r="M9">
        <v>454086</v>
      </c>
      <c r="N9">
        <v>1150.82</v>
      </c>
      <c r="P9">
        <v>284784</v>
      </c>
      <c r="R9">
        <v>598195.71</v>
      </c>
      <c r="S9">
        <v>169383.81</v>
      </c>
      <c r="T9">
        <v>914286.42</v>
      </c>
      <c r="V9">
        <v>2208.7199999999998</v>
      </c>
      <c r="X9">
        <v>911069.01</v>
      </c>
      <c r="Y9">
        <v>79700</v>
      </c>
      <c r="Z9">
        <v>1223711.01</v>
      </c>
      <c r="AA9">
        <v>14810</v>
      </c>
      <c r="AB9">
        <v>4272</v>
      </c>
      <c r="AC9">
        <v>619530.44999999995</v>
      </c>
      <c r="AD9">
        <v>150600.79999999999</v>
      </c>
      <c r="AF9">
        <v>1000</v>
      </c>
      <c r="AG9" s="123">
        <f t="shared" si="1"/>
        <v>1039889.56</v>
      </c>
      <c r="AH9" s="181">
        <f t="shared" si="2"/>
        <v>455236.82</v>
      </c>
      <c r="AI9" s="142">
        <f t="shared" si="3"/>
        <v>584652.74</v>
      </c>
      <c r="AJ9" s="182">
        <f t="shared" si="4"/>
        <v>1907264.15</v>
      </c>
      <c r="AK9" s="183">
        <f t="shared" si="5"/>
        <v>2013924.26</v>
      </c>
      <c r="AL9" s="125">
        <f t="shared" si="6"/>
        <v>-106660.1100000001</v>
      </c>
    </row>
    <row r="10" spans="1:38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2350</v>
      </c>
      <c r="F10">
        <v>1293428.32</v>
      </c>
      <c r="G10">
        <v>27971.08</v>
      </c>
      <c r="H10">
        <v>43245.4</v>
      </c>
      <c r="I10">
        <v>681706.85</v>
      </c>
      <c r="J10">
        <v>421747.09</v>
      </c>
      <c r="K10">
        <v>114000</v>
      </c>
      <c r="N10">
        <v>2250</v>
      </c>
      <c r="R10">
        <v>1343106.33</v>
      </c>
      <c r="S10">
        <v>1442563.02</v>
      </c>
      <c r="T10">
        <v>1285035.8</v>
      </c>
      <c r="V10">
        <v>4186.2700000000004</v>
      </c>
      <c r="W10">
        <v>687</v>
      </c>
      <c r="X10">
        <v>2162103.7999999998</v>
      </c>
      <c r="Y10">
        <v>259700</v>
      </c>
      <c r="Z10">
        <v>2906873.8</v>
      </c>
      <c r="AA10">
        <v>8740</v>
      </c>
      <c r="AB10">
        <v>1744</v>
      </c>
      <c r="AC10">
        <v>929487.87</v>
      </c>
      <c r="AD10">
        <v>296487.81</v>
      </c>
      <c r="AF10">
        <v>2200</v>
      </c>
      <c r="AG10" s="123">
        <f t="shared" si="1"/>
        <v>1364644.8</v>
      </c>
      <c r="AH10" s="181">
        <f t="shared" si="2"/>
        <v>116250</v>
      </c>
      <c r="AI10" s="142">
        <f t="shared" si="3"/>
        <v>1248394.8</v>
      </c>
      <c r="AJ10" s="182">
        <f t="shared" si="4"/>
        <v>3711712.87</v>
      </c>
      <c r="AK10" s="183">
        <f t="shared" si="5"/>
        <v>4145533.48</v>
      </c>
      <c r="AL10" s="125">
        <f t="shared" si="6"/>
        <v>-433820.60999999987</v>
      </c>
    </row>
    <row r="11" spans="1:38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2351</v>
      </c>
      <c r="F11">
        <v>414453.08</v>
      </c>
      <c r="G11">
        <v>0</v>
      </c>
      <c r="H11">
        <v>80671.87</v>
      </c>
      <c r="I11">
        <v>201821.46</v>
      </c>
      <c r="J11">
        <v>197552.24</v>
      </c>
      <c r="L11">
        <v>30000</v>
      </c>
      <c r="M11">
        <v>49600</v>
      </c>
      <c r="N11">
        <v>768.5</v>
      </c>
      <c r="P11">
        <v>100360</v>
      </c>
      <c r="R11">
        <v>-2033352.49</v>
      </c>
      <c r="S11">
        <v>484200</v>
      </c>
      <c r="T11">
        <v>3749931.52</v>
      </c>
      <c r="V11">
        <v>1209.6199999999999</v>
      </c>
      <c r="W11">
        <v>655</v>
      </c>
      <c r="X11">
        <v>2283734.04</v>
      </c>
      <c r="Y11">
        <v>174600</v>
      </c>
      <c r="Z11">
        <v>2786087.04</v>
      </c>
      <c r="AA11">
        <v>1500</v>
      </c>
      <c r="AC11">
        <v>967827.49</v>
      </c>
      <c r="AD11">
        <v>190593.01</v>
      </c>
      <c r="AF11">
        <v>1200</v>
      </c>
      <c r="AG11" s="123">
        <f t="shared" si="1"/>
        <v>495124.95</v>
      </c>
      <c r="AH11" s="181">
        <f t="shared" si="2"/>
        <v>80368.5</v>
      </c>
      <c r="AI11" s="142">
        <f t="shared" si="3"/>
        <v>414756.45</v>
      </c>
      <c r="AJ11" s="182">
        <f t="shared" si="4"/>
        <v>6210130.1799999997</v>
      </c>
      <c r="AK11" s="183">
        <f t="shared" si="5"/>
        <v>3947207.54</v>
      </c>
      <c r="AL11" s="125">
        <f t="shared" si="6"/>
        <v>2262922.6399999997</v>
      </c>
    </row>
    <row r="12" spans="1:38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2352</v>
      </c>
      <c r="F12">
        <v>551772.48</v>
      </c>
      <c r="G12">
        <v>481866</v>
      </c>
      <c r="H12">
        <v>292339.17</v>
      </c>
      <c r="I12">
        <v>817512.76</v>
      </c>
      <c r="J12">
        <v>501641.03</v>
      </c>
      <c r="K12">
        <v>-3124.98</v>
      </c>
      <c r="M12">
        <v>26400</v>
      </c>
      <c r="N12">
        <v>7933.98</v>
      </c>
      <c r="P12">
        <v>340769</v>
      </c>
      <c r="R12">
        <v>-89335.49</v>
      </c>
      <c r="S12">
        <v>1884119.29</v>
      </c>
      <c r="T12">
        <v>2404124.31</v>
      </c>
      <c r="V12">
        <v>3121.47</v>
      </c>
      <c r="X12">
        <v>1856525.5</v>
      </c>
      <c r="Y12">
        <v>310420</v>
      </c>
      <c r="Z12">
        <v>2671992.5</v>
      </c>
      <c r="AA12">
        <v>43899.51</v>
      </c>
      <c r="AC12">
        <v>1233168.96</v>
      </c>
      <c r="AD12">
        <v>145760.67000000001</v>
      </c>
      <c r="AF12">
        <v>1000</v>
      </c>
      <c r="AG12" s="123">
        <f t="shared" si="1"/>
        <v>1325977.6499999999</v>
      </c>
      <c r="AH12" s="181">
        <f t="shared" si="2"/>
        <v>31209</v>
      </c>
      <c r="AI12" s="142">
        <f t="shared" si="3"/>
        <v>1294768.6499999999</v>
      </c>
      <c r="AJ12" s="182">
        <f t="shared" si="4"/>
        <v>4574191.28</v>
      </c>
      <c r="AK12" s="183">
        <f t="shared" si="5"/>
        <v>4095821.6399999997</v>
      </c>
      <c r="AL12" s="125">
        <f t="shared" si="6"/>
        <v>478369.6400000006</v>
      </c>
    </row>
    <row r="13" spans="1:38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2353</v>
      </c>
      <c r="F13">
        <v>632974.47</v>
      </c>
      <c r="G13">
        <v>58861.02</v>
      </c>
      <c r="H13">
        <v>148173.01</v>
      </c>
      <c r="I13">
        <v>6442226.9500000002</v>
      </c>
      <c r="J13">
        <v>482127.66</v>
      </c>
      <c r="K13">
        <v>0</v>
      </c>
      <c r="M13">
        <v>174070</v>
      </c>
      <c r="N13">
        <v>6835.56</v>
      </c>
      <c r="P13">
        <v>-48040</v>
      </c>
      <c r="R13">
        <v>7479296.71</v>
      </c>
      <c r="S13">
        <v>684118.79</v>
      </c>
      <c r="T13">
        <v>1410083.44</v>
      </c>
      <c r="V13">
        <v>2325.5300000000002</v>
      </c>
      <c r="X13">
        <v>2140276.5</v>
      </c>
      <c r="Y13">
        <v>243600</v>
      </c>
      <c r="Z13">
        <v>2804652.5</v>
      </c>
      <c r="AA13">
        <v>4170</v>
      </c>
      <c r="AB13">
        <v>14540</v>
      </c>
      <c r="AC13">
        <v>1041169.48</v>
      </c>
      <c r="AD13">
        <v>463671.44</v>
      </c>
      <c r="AG13" s="123">
        <f t="shared" si="1"/>
        <v>840008.5</v>
      </c>
      <c r="AH13" s="181">
        <f t="shared" si="2"/>
        <v>180905.56</v>
      </c>
      <c r="AI13" s="142">
        <f t="shared" si="3"/>
        <v>659102.93999999994</v>
      </c>
      <c r="AJ13" s="182">
        <f t="shared" si="4"/>
        <v>3796285.4699999997</v>
      </c>
      <c r="AK13" s="183">
        <f t="shared" si="5"/>
        <v>4328203.42</v>
      </c>
      <c r="AL13" s="125">
        <f t="shared" si="6"/>
        <v>-531917.95000000019</v>
      </c>
    </row>
    <row r="14" spans="1:38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2354</v>
      </c>
      <c r="F14">
        <v>780129.71</v>
      </c>
      <c r="G14">
        <v>0</v>
      </c>
      <c r="H14">
        <v>116351.03999999999</v>
      </c>
      <c r="I14">
        <v>1434343.66</v>
      </c>
      <c r="J14">
        <v>717847.78</v>
      </c>
      <c r="K14">
        <v>0</v>
      </c>
      <c r="N14">
        <v>1204.5</v>
      </c>
      <c r="P14">
        <v>77000</v>
      </c>
      <c r="R14">
        <v>1817427.95</v>
      </c>
      <c r="S14">
        <v>865361.67</v>
      </c>
      <c r="T14">
        <v>1371991.22</v>
      </c>
      <c r="V14">
        <v>1931.99</v>
      </c>
      <c r="X14">
        <v>2263460.7999999998</v>
      </c>
      <c r="Y14">
        <v>45300</v>
      </c>
      <c r="Z14">
        <v>2500294.7999999998</v>
      </c>
      <c r="AA14">
        <v>1200</v>
      </c>
      <c r="AC14">
        <v>709826.45</v>
      </c>
      <c r="AD14">
        <v>183684.69</v>
      </c>
      <c r="AG14" s="123">
        <f t="shared" si="1"/>
        <v>896480.75</v>
      </c>
      <c r="AH14" s="181">
        <f t="shared" si="2"/>
        <v>1204.5</v>
      </c>
      <c r="AI14" s="142">
        <f t="shared" si="3"/>
        <v>895276.25</v>
      </c>
      <c r="AJ14" s="182">
        <f t="shared" si="4"/>
        <v>3682684.01</v>
      </c>
      <c r="AK14" s="183">
        <f t="shared" si="5"/>
        <v>3395005.94</v>
      </c>
      <c r="AL14" s="125">
        <f t="shared" si="6"/>
        <v>287678.06999999983</v>
      </c>
    </row>
    <row r="15" spans="1:38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2355</v>
      </c>
      <c r="F15">
        <v>399265.92</v>
      </c>
      <c r="G15">
        <v>22862.65</v>
      </c>
      <c r="H15">
        <v>141328.35</v>
      </c>
      <c r="I15">
        <v>230627.11</v>
      </c>
      <c r="J15">
        <v>199905.89</v>
      </c>
      <c r="M15">
        <v>117890</v>
      </c>
      <c r="N15">
        <v>1471.85</v>
      </c>
      <c r="R15">
        <v>-503604.68</v>
      </c>
      <c r="S15">
        <v>1709548.67</v>
      </c>
      <c r="T15">
        <v>871437.78</v>
      </c>
      <c r="V15">
        <v>1587.63</v>
      </c>
      <c r="X15">
        <v>632698.1</v>
      </c>
      <c r="Y15">
        <v>96000</v>
      </c>
      <c r="Z15">
        <v>1266514.1000000001</v>
      </c>
      <c r="AA15">
        <v>3570</v>
      </c>
      <c r="AB15">
        <v>5900</v>
      </c>
      <c r="AC15">
        <v>556474.31999999995</v>
      </c>
      <c r="AD15">
        <v>100581.01</v>
      </c>
      <c r="AG15" s="123">
        <f t="shared" si="1"/>
        <v>563456.92000000004</v>
      </c>
      <c r="AH15" s="181">
        <f t="shared" si="2"/>
        <v>119361.85</v>
      </c>
      <c r="AI15" s="142">
        <f t="shared" si="3"/>
        <v>444095.07000000007</v>
      </c>
      <c r="AJ15" s="182">
        <f t="shared" si="4"/>
        <v>1601723.51</v>
      </c>
      <c r="AK15" s="183">
        <f t="shared" si="5"/>
        <v>1933039.43</v>
      </c>
      <c r="AL15" s="125">
        <f t="shared" si="6"/>
        <v>-331315.91999999993</v>
      </c>
    </row>
    <row r="16" spans="1:38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2356</v>
      </c>
      <c r="F16">
        <v>885264.53</v>
      </c>
      <c r="G16">
        <v>78661.649999999994</v>
      </c>
      <c r="H16">
        <v>229245.09</v>
      </c>
      <c r="I16">
        <v>477332.68</v>
      </c>
      <c r="J16">
        <v>259751.33</v>
      </c>
      <c r="K16">
        <v>0</v>
      </c>
      <c r="L16">
        <v>0</v>
      </c>
      <c r="M16">
        <v>323702</v>
      </c>
      <c r="N16">
        <v>3695.1</v>
      </c>
      <c r="P16">
        <v>201500</v>
      </c>
      <c r="Q16">
        <v>-131</v>
      </c>
      <c r="R16">
        <v>-493307.83</v>
      </c>
      <c r="S16">
        <v>2287426.9300000002</v>
      </c>
      <c r="T16">
        <v>748069.34</v>
      </c>
      <c r="V16">
        <v>2377.5500000000002</v>
      </c>
      <c r="X16">
        <v>966913.5</v>
      </c>
      <c r="Y16">
        <v>270220</v>
      </c>
      <c r="Z16">
        <v>1259779.5</v>
      </c>
      <c r="AA16">
        <v>3060</v>
      </c>
      <c r="AC16">
        <v>1013963.86</v>
      </c>
      <c r="AD16">
        <v>103406.95</v>
      </c>
      <c r="AG16" s="123">
        <f t="shared" si="1"/>
        <v>1193171.27</v>
      </c>
      <c r="AH16" s="181">
        <f t="shared" si="2"/>
        <v>327397.09999999998</v>
      </c>
      <c r="AI16" s="142">
        <f t="shared" si="3"/>
        <v>865774.17</v>
      </c>
      <c r="AJ16" s="182">
        <f t="shared" si="4"/>
        <v>1987580.3900000001</v>
      </c>
      <c r="AK16" s="183">
        <f t="shared" si="5"/>
        <v>2380210.31</v>
      </c>
      <c r="AL16" s="125">
        <f t="shared" si="6"/>
        <v>-392629.91999999993</v>
      </c>
    </row>
    <row r="17" spans="1:38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2357</v>
      </c>
      <c r="F17">
        <v>439637.34</v>
      </c>
      <c r="G17">
        <v>0</v>
      </c>
      <c r="H17">
        <v>93750.64</v>
      </c>
      <c r="I17">
        <v>307480.09000000003</v>
      </c>
      <c r="J17">
        <v>160031.21</v>
      </c>
      <c r="K17">
        <v>0</v>
      </c>
      <c r="N17">
        <v>1325.35</v>
      </c>
      <c r="P17">
        <v>116120</v>
      </c>
      <c r="R17">
        <v>-1198221.3899999999</v>
      </c>
      <c r="S17">
        <v>2091979.99</v>
      </c>
      <c r="T17">
        <v>1011290.63</v>
      </c>
      <c r="V17">
        <v>636.42999999999995</v>
      </c>
      <c r="X17">
        <v>1069921.3</v>
      </c>
      <c r="Y17">
        <v>260375.28</v>
      </c>
      <c r="Z17">
        <v>1438693.3</v>
      </c>
      <c r="AA17">
        <v>37686</v>
      </c>
      <c r="AC17">
        <v>635383.84</v>
      </c>
      <c r="AD17">
        <v>136133.74</v>
      </c>
      <c r="AF17">
        <v>104631.43</v>
      </c>
      <c r="AG17" s="123">
        <f t="shared" si="1"/>
        <v>533387.98</v>
      </c>
      <c r="AH17" s="181">
        <f t="shared" si="2"/>
        <v>1325.35</v>
      </c>
      <c r="AI17" s="142">
        <f t="shared" si="3"/>
        <v>532062.63</v>
      </c>
      <c r="AJ17" s="182">
        <f t="shared" si="4"/>
        <v>2342223.64</v>
      </c>
      <c r="AK17" s="183">
        <f t="shared" si="5"/>
        <v>2352528.31</v>
      </c>
      <c r="AL17" s="125">
        <f t="shared" si="6"/>
        <v>-10304.669999999925</v>
      </c>
    </row>
    <row r="18" spans="1:38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2358</v>
      </c>
      <c r="F18">
        <v>137000.17000000001</v>
      </c>
      <c r="G18">
        <v>0</v>
      </c>
      <c r="H18">
        <v>22433.67</v>
      </c>
      <c r="I18">
        <v>187316.03</v>
      </c>
      <c r="J18">
        <v>63011.81</v>
      </c>
      <c r="K18">
        <v>0</v>
      </c>
      <c r="L18">
        <v>35579.5</v>
      </c>
      <c r="N18">
        <v>1407.49</v>
      </c>
      <c r="P18">
        <v>61690</v>
      </c>
      <c r="R18">
        <v>-1558869.74</v>
      </c>
      <c r="S18">
        <v>1967042.37</v>
      </c>
      <c r="T18">
        <v>600538.93999999994</v>
      </c>
      <c r="V18">
        <v>373.58</v>
      </c>
      <c r="X18">
        <v>594905.5</v>
      </c>
      <c r="Y18">
        <v>105146.27</v>
      </c>
      <c r="Z18">
        <v>704567.5</v>
      </c>
      <c r="AA18">
        <v>18924</v>
      </c>
      <c r="AC18">
        <v>593383.55000000005</v>
      </c>
      <c r="AD18">
        <v>65277.18</v>
      </c>
      <c r="AF18">
        <v>15900</v>
      </c>
      <c r="AG18" s="123">
        <f t="shared" si="1"/>
        <v>159433.84000000003</v>
      </c>
      <c r="AH18" s="181">
        <f t="shared" si="2"/>
        <v>36986.99</v>
      </c>
      <c r="AI18" s="142">
        <f t="shared" si="3"/>
        <v>122446.85000000003</v>
      </c>
      <c r="AJ18" s="182">
        <f t="shared" si="4"/>
        <v>1300964.29</v>
      </c>
      <c r="AK18" s="183">
        <f t="shared" si="5"/>
        <v>1398052.23</v>
      </c>
      <c r="AL18" s="125">
        <f t="shared" si="6"/>
        <v>-97087.939999999944</v>
      </c>
    </row>
    <row r="19" spans="1:38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2359</v>
      </c>
      <c r="F19">
        <v>1678016.05</v>
      </c>
      <c r="G19">
        <v>0</v>
      </c>
      <c r="H19">
        <v>11821.86</v>
      </c>
      <c r="I19">
        <v>620736.57999999996</v>
      </c>
      <c r="J19">
        <v>74224.39</v>
      </c>
      <c r="K19">
        <v>0</v>
      </c>
      <c r="N19">
        <v>1874.83</v>
      </c>
      <c r="P19">
        <v>624326</v>
      </c>
      <c r="R19">
        <v>-735511.68</v>
      </c>
      <c r="S19">
        <v>1776680.82</v>
      </c>
      <c r="T19">
        <v>761105.68</v>
      </c>
      <c r="V19">
        <v>554.08000000000004</v>
      </c>
      <c r="X19">
        <v>1142243.6000000001</v>
      </c>
      <c r="Y19">
        <v>1180804</v>
      </c>
      <c r="Z19">
        <v>1553207.6</v>
      </c>
      <c r="AA19">
        <v>41224</v>
      </c>
      <c r="AC19">
        <v>675670.93</v>
      </c>
      <c r="AD19">
        <v>97175.92</v>
      </c>
      <c r="AG19" s="123">
        <f t="shared" si="1"/>
        <v>1689837.9100000001</v>
      </c>
      <c r="AH19" s="181">
        <f t="shared" si="2"/>
        <v>1874.83</v>
      </c>
      <c r="AI19" s="142">
        <f t="shared" si="3"/>
        <v>1687963.08</v>
      </c>
      <c r="AJ19" s="182">
        <f t="shared" si="4"/>
        <v>3084707.3600000003</v>
      </c>
      <c r="AK19" s="183">
        <f t="shared" si="5"/>
        <v>2367278.4500000002</v>
      </c>
      <c r="AL19" s="125">
        <f t="shared" si="6"/>
        <v>717428.91000000015</v>
      </c>
    </row>
    <row r="20" spans="1:38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2360</v>
      </c>
      <c r="F20">
        <v>1982858.29</v>
      </c>
      <c r="G20">
        <v>64895.62</v>
      </c>
      <c r="H20">
        <v>36952.47</v>
      </c>
      <c r="I20">
        <v>533376.87</v>
      </c>
      <c r="J20">
        <v>756914.29</v>
      </c>
      <c r="K20">
        <v>0</v>
      </c>
      <c r="L20">
        <v>0</v>
      </c>
      <c r="M20">
        <v>119774</v>
      </c>
      <c r="N20">
        <v>1966.77</v>
      </c>
      <c r="P20">
        <v>407802.82</v>
      </c>
      <c r="R20">
        <v>472627.44</v>
      </c>
      <c r="S20">
        <v>2074982.75</v>
      </c>
      <c r="T20">
        <v>1800798.02</v>
      </c>
      <c r="V20">
        <v>4509.13</v>
      </c>
      <c r="X20">
        <v>2222976.44</v>
      </c>
      <c r="Y20">
        <v>18050</v>
      </c>
      <c r="Z20">
        <v>2470363.44</v>
      </c>
      <c r="AA20">
        <v>17730</v>
      </c>
      <c r="AB20">
        <v>3424</v>
      </c>
      <c r="AC20">
        <v>953647.81</v>
      </c>
      <c r="AD20">
        <v>267324.58</v>
      </c>
      <c r="AF20">
        <v>36000</v>
      </c>
      <c r="AG20" s="123">
        <f t="shared" si="1"/>
        <v>2084706.3800000001</v>
      </c>
      <c r="AH20" s="181">
        <f t="shared" si="2"/>
        <v>121740.77</v>
      </c>
      <c r="AI20" s="142">
        <f t="shared" si="3"/>
        <v>1962965.61</v>
      </c>
      <c r="AJ20" s="182">
        <f t="shared" si="4"/>
        <v>4046333.59</v>
      </c>
      <c r="AK20" s="183">
        <f t="shared" si="5"/>
        <v>3748489.83</v>
      </c>
      <c r="AL20" s="125">
        <f t="shared" si="6"/>
        <v>297843.75999999978</v>
      </c>
    </row>
    <row r="21" spans="1:38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2361</v>
      </c>
      <c r="F21">
        <v>733450.52</v>
      </c>
      <c r="G21">
        <v>49051</v>
      </c>
      <c r="H21">
        <v>94754.41</v>
      </c>
      <c r="I21">
        <v>46716.27</v>
      </c>
      <c r="J21">
        <v>65389.91</v>
      </c>
      <c r="L21">
        <v>0</v>
      </c>
      <c r="M21">
        <v>285500.15999999997</v>
      </c>
      <c r="N21">
        <v>565.77</v>
      </c>
      <c r="P21">
        <v>85150</v>
      </c>
      <c r="R21">
        <v>-587488.16</v>
      </c>
      <c r="S21">
        <v>1108892.57</v>
      </c>
      <c r="T21">
        <v>948294.59</v>
      </c>
      <c r="V21">
        <v>1242.54</v>
      </c>
      <c r="X21">
        <v>1442354.5</v>
      </c>
      <c r="Y21">
        <v>140600</v>
      </c>
      <c r="Z21">
        <v>1769154.5</v>
      </c>
      <c r="AA21">
        <v>1200</v>
      </c>
      <c r="AC21">
        <v>583326.27</v>
      </c>
      <c r="AD21">
        <v>82069.09</v>
      </c>
      <c r="AG21" s="123">
        <f t="shared" si="1"/>
        <v>877255.93</v>
      </c>
      <c r="AH21" s="181">
        <f t="shared" si="2"/>
        <v>286065.93</v>
      </c>
      <c r="AI21" s="142">
        <f t="shared" si="3"/>
        <v>591190</v>
      </c>
      <c r="AJ21" s="182">
        <f t="shared" si="4"/>
        <v>2532491.63</v>
      </c>
      <c r="AK21" s="183">
        <f t="shared" si="5"/>
        <v>2435749.86</v>
      </c>
      <c r="AL21" s="125">
        <f t="shared" si="6"/>
        <v>96741.770000000019</v>
      </c>
    </row>
    <row r="22" spans="1:38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2362</v>
      </c>
      <c r="F22">
        <v>2390057.96</v>
      </c>
      <c r="G22">
        <v>14809</v>
      </c>
      <c r="H22">
        <v>50329.17</v>
      </c>
      <c r="I22">
        <v>212773.41</v>
      </c>
      <c r="J22">
        <v>288463.59999999998</v>
      </c>
      <c r="L22">
        <v>32880.42</v>
      </c>
      <c r="N22">
        <v>19.5</v>
      </c>
      <c r="P22">
        <v>851020.82</v>
      </c>
      <c r="R22">
        <v>1132551.25</v>
      </c>
      <c r="S22">
        <v>1357301.45</v>
      </c>
      <c r="T22">
        <v>1329257.99</v>
      </c>
      <c r="V22">
        <v>3566.59</v>
      </c>
      <c r="X22">
        <v>1932450</v>
      </c>
      <c r="Y22">
        <v>27500</v>
      </c>
      <c r="Z22">
        <v>2042030</v>
      </c>
      <c r="AA22">
        <v>11505</v>
      </c>
      <c r="AB22">
        <v>2040</v>
      </c>
      <c r="AC22">
        <v>761174.48</v>
      </c>
      <c r="AD22">
        <v>879865.4</v>
      </c>
      <c r="AF22">
        <v>13500</v>
      </c>
      <c r="AG22" s="123">
        <f t="shared" si="1"/>
        <v>2455196.13</v>
      </c>
      <c r="AH22" s="181">
        <f t="shared" si="2"/>
        <v>32899.919999999998</v>
      </c>
      <c r="AI22" s="142">
        <f t="shared" si="3"/>
        <v>2422296.21</v>
      </c>
      <c r="AJ22" s="182">
        <f t="shared" si="4"/>
        <v>3292774.58</v>
      </c>
      <c r="AK22" s="183">
        <f t="shared" si="5"/>
        <v>3710114.88</v>
      </c>
      <c r="AL22" s="125">
        <f t="shared" si="6"/>
        <v>-417340.29999999981</v>
      </c>
    </row>
    <row r="23" spans="1:38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2363</v>
      </c>
      <c r="F23">
        <v>1436020.87</v>
      </c>
      <c r="G23">
        <v>6510.5</v>
      </c>
      <c r="H23">
        <v>127431.15</v>
      </c>
      <c r="I23">
        <v>38941.120000000003</v>
      </c>
      <c r="J23">
        <v>388878.26</v>
      </c>
      <c r="K23">
        <v>0</v>
      </c>
      <c r="L23">
        <v>50705.52</v>
      </c>
      <c r="M23">
        <v>0.19</v>
      </c>
      <c r="N23">
        <v>2226.54</v>
      </c>
      <c r="P23">
        <v>991506.66</v>
      </c>
      <c r="R23">
        <v>-198771.35</v>
      </c>
      <c r="S23">
        <v>1339755.76</v>
      </c>
      <c r="T23">
        <v>1568938.88</v>
      </c>
      <c r="V23">
        <v>1234.3</v>
      </c>
      <c r="X23">
        <v>2266683.5</v>
      </c>
      <c r="Y23">
        <v>33000</v>
      </c>
      <c r="Z23">
        <v>2612923.5</v>
      </c>
      <c r="AA23">
        <v>10540</v>
      </c>
      <c r="AB23">
        <v>2008</v>
      </c>
      <c r="AC23">
        <v>1019489.48</v>
      </c>
      <c r="AD23">
        <v>402537.12</v>
      </c>
      <c r="AF23">
        <v>10000</v>
      </c>
      <c r="AG23" s="123">
        <f t="shared" si="1"/>
        <v>1569962.52</v>
      </c>
      <c r="AH23" s="181">
        <f t="shared" si="2"/>
        <v>52932.25</v>
      </c>
      <c r="AI23" s="142">
        <f t="shared" si="3"/>
        <v>1517030.27</v>
      </c>
      <c r="AJ23" s="182">
        <f t="shared" si="4"/>
        <v>3869856.6799999997</v>
      </c>
      <c r="AK23" s="183">
        <f t="shared" si="5"/>
        <v>4057498.1</v>
      </c>
      <c r="AL23" s="125">
        <f t="shared" si="6"/>
        <v>-187641.42000000039</v>
      </c>
    </row>
    <row r="24" spans="1:38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2364</v>
      </c>
      <c r="F24">
        <v>381221.16</v>
      </c>
      <c r="G24">
        <v>0</v>
      </c>
      <c r="H24">
        <v>48401.57</v>
      </c>
      <c r="I24">
        <v>3022856.7</v>
      </c>
      <c r="J24">
        <v>156004.88</v>
      </c>
      <c r="K24">
        <v>0</v>
      </c>
      <c r="L24">
        <v>1739.25</v>
      </c>
      <c r="M24">
        <v>53800</v>
      </c>
      <c r="N24">
        <v>394.58</v>
      </c>
      <c r="R24">
        <v>3241871.25</v>
      </c>
      <c r="S24">
        <v>391756.52</v>
      </c>
      <c r="T24">
        <v>985877.68</v>
      </c>
      <c r="V24">
        <v>749.65</v>
      </c>
      <c r="X24">
        <v>1493502.9</v>
      </c>
      <c r="Y24">
        <v>18000</v>
      </c>
      <c r="Z24">
        <v>1695516.9</v>
      </c>
      <c r="AA24">
        <v>28000</v>
      </c>
      <c r="AB24">
        <v>16836</v>
      </c>
      <c r="AC24">
        <v>569817.56000000006</v>
      </c>
      <c r="AD24">
        <v>251037.06</v>
      </c>
      <c r="AF24">
        <v>18000</v>
      </c>
      <c r="AG24" s="123">
        <f t="shared" si="1"/>
        <v>429622.73</v>
      </c>
      <c r="AH24" s="181">
        <f t="shared" si="2"/>
        <v>55933.83</v>
      </c>
      <c r="AI24" s="142">
        <f t="shared" si="3"/>
        <v>373688.89999999997</v>
      </c>
      <c r="AJ24" s="182">
        <f t="shared" si="4"/>
        <v>2498130.23</v>
      </c>
      <c r="AK24" s="183">
        <f t="shared" si="5"/>
        <v>2579207.52</v>
      </c>
      <c r="AL24" s="125">
        <f t="shared" si="6"/>
        <v>-81077.290000000037</v>
      </c>
    </row>
    <row r="25" spans="1:38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2365</v>
      </c>
      <c r="F25">
        <v>676431.15</v>
      </c>
      <c r="G25">
        <v>16879.740000000002</v>
      </c>
      <c r="H25">
        <v>37942.76</v>
      </c>
      <c r="I25">
        <v>1077771.33</v>
      </c>
      <c r="J25">
        <v>230715.51999999999</v>
      </c>
      <c r="L25">
        <v>0</v>
      </c>
      <c r="M25">
        <v>175500</v>
      </c>
      <c r="N25">
        <v>37</v>
      </c>
      <c r="P25">
        <v>251314.88</v>
      </c>
      <c r="R25">
        <v>1175389.51</v>
      </c>
      <c r="S25">
        <v>459399.49</v>
      </c>
      <c r="T25">
        <v>841136.35</v>
      </c>
      <c r="V25">
        <v>617.34</v>
      </c>
      <c r="X25">
        <v>998251.8</v>
      </c>
      <c r="Z25">
        <v>1159751.8</v>
      </c>
      <c r="AC25">
        <v>488771.38</v>
      </c>
      <c r="AD25">
        <v>213382.69</v>
      </c>
      <c r="AG25" s="123">
        <f t="shared" si="1"/>
        <v>731253.65</v>
      </c>
      <c r="AH25" s="181">
        <f t="shared" si="2"/>
        <v>175537</v>
      </c>
      <c r="AI25" s="142">
        <f t="shared" si="3"/>
        <v>555716.65</v>
      </c>
      <c r="AJ25" s="182">
        <f t="shared" si="4"/>
        <v>1840005.49</v>
      </c>
      <c r="AK25" s="183">
        <f t="shared" si="5"/>
        <v>1861905.87</v>
      </c>
      <c r="AL25" s="125">
        <f t="shared" si="6"/>
        <v>-21900.380000000121</v>
      </c>
    </row>
    <row r="26" spans="1:38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2366</v>
      </c>
      <c r="F26">
        <v>889535.52</v>
      </c>
      <c r="G26">
        <v>8306</v>
      </c>
      <c r="H26">
        <v>99609.39</v>
      </c>
      <c r="I26">
        <v>75754.509999999995</v>
      </c>
      <c r="J26">
        <v>272439.67999999999</v>
      </c>
      <c r="K26">
        <v>0</v>
      </c>
      <c r="L26">
        <v>0</v>
      </c>
      <c r="N26">
        <v>1677.6</v>
      </c>
      <c r="P26">
        <v>533909.1</v>
      </c>
      <c r="R26">
        <v>306983.71999999997</v>
      </c>
      <c r="S26">
        <v>556569.79</v>
      </c>
      <c r="T26">
        <v>1193924.52</v>
      </c>
      <c r="V26">
        <v>1551.89</v>
      </c>
      <c r="X26">
        <v>1596768.6</v>
      </c>
      <c r="Y26">
        <v>203160</v>
      </c>
      <c r="Z26">
        <v>2091588.6</v>
      </c>
      <c r="AA26">
        <v>9030</v>
      </c>
      <c r="AC26">
        <v>646998.85</v>
      </c>
      <c r="AD26">
        <v>283282.67</v>
      </c>
      <c r="AF26">
        <v>18000</v>
      </c>
      <c r="AG26" s="123">
        <f t="shared" si="1"/>
        <v>997450.91</v>
      </c>
      <c r="AH26" s="181">
        <f t="shared" si="2"/>
        <v>1677.6</v>
      </c>
      <c r="AI26" s="142">
        <f t="shared" si="3"/>
        <v>995773.31</v>
      </c>
      <c r="AJ26" s="182">
        <f t="shared" si="4"/>
        <v>2995405.01</v>
      </c>
      <c r="AK26" s="183">
        <f t="shared" si="5"/>
        <v>3048900.12</v>
      </c>
      <c r="AL26" s="125">
        <f t="shared" si="6"/>
        <v>-53495.110000000335</v>
      </c>
    </row>
    <row r="27" spans="1:38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2367</v>
      </c>
      <c r="F27">
        <v>1010591.3</v>
      </c>
      <c r="G27">
        <v>2425</v>
      </c>
      <c r="H27">
        <v>39104.230000000003</v>
      </c>
      <c r="I27">
        <v>10791.08</v>
      </c>
      <c r="J27">
        <v>127739.77</v>
      </c>
      <c r="K27">
        <v>0</v>
      </c>
      <c r="L27">
        <v>0</v>
      </c>
      <c r="M27">
        <v>47979.07</v>
      </c>
      <c r="N27">
        <v>145.32</v>
      </c>
      <c r="P27">
        <v>669933.81000000006</v>
      </c>
      <c r="R27">
        <v>-1302848.6000000001</v>
      </c>
      <c r="S27">
        <v>1714928.69</v>
      </c>
      <c r="T27">
        <v>780420.25</v>
      </c>
      <c r="V27">
        <v>1258.47</v>
      </c>
      <c r="X27">
        <v>1029120</v>
      </c>
      <c r="Y27">
        <v>132600</v>
      </c>
      <c r="Z27">
        <v>1183020</v>
      </c>
      <c r="AA27">
        <v>1200</v>
      </c>
      <c r="AC27">
        <v>561505.99</v>
      </c>
      <c r="AD27">
        <v>128159.64</v>
      </c>
      <c r="AF27">
        <v>9000</v>
      </c>
      <c r="AG27" s="123">
        <f t="shared" si="1"/>
        <v>1052120.53</v>
      </c>
      <c r="AH27" s="181">
        <f t="shared" si="2"/>
        <v>48124.39</v>
      </c>
      <c r="AI27" s="142">
        <f t="shared" si="3"/>
        <v>1003996.14</v>
      </c>
      <c r="AJ27" s="182">
        <f t="shared" si="4"/>
        <v>1943398.72</v>
      </c>
      <c r="AK27" s="183">
        <f t="shared" si="5"/>
        <v>1882885.63</v>
      </c>
      <c r="AL27" s="125">
        <f t="shared" si="6"/>
        <v>60513.090000000084</v>
      </c>
    </row>
    <row r="28" spans="1:38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2368</v>
      </c>
      <c r="F28">
        <v>1006351.73</v>
      </c>
      <c r="G28">
        <v>8618</v>
      </c>
      <c r="H28">
        <v>72718.460000000006</v>
      </c>
      <c r="I28">
        <v>39892.519999999997</v>
      </c>
      <c r="J28">
        <v>202304.58</v>
      </c>
      <c r="K28">
        <v>0</v>
      </c>
      <c r="L28">
        <v>40320.699999999997</v>
      </c>
      <c r="N28">
        <v>109.81</v>
      </c>
      <c r="P28">
        <v>1271817</v>
      </c>
      <c r="R28">
        <v>-2223718.7999999998</v>
      </c>
      <c r="S28">
        <v>2179663.7000000002</v>
      </c>
      <c r="T28">
        <v>949702.6</v>
      </c>
      <c r="V28">
        <v>761.12</v>
      </c>
      <c r="X28">
        <v>628875.5</v>
      </c>
      <c r="Z28">
        <v>707875.5</v>
      </c>
      <c r="AA28">
        <v>1660</v>
      </c>
      <c r="AC28">
        <v>721495.99</v>
      </c>
      <c r="AD28">
        <v>77614.850000000006</v>
      </c>
      <c r="AF28">
        <v>9000</v>
      </c>
      <c r="AG28" s="123">
        <f t="shared" si="1"/>
        <v>1087688.19</v>
      </c>
      <c r="AH28" s="181">
        <f t="shared" si="2"/>
        <v>40430.509999999995</v>
      </c>
      <c r="AI28" s="142">
        <f t="shared" si="3"/>
        <v>1047257.6799999999</v>
      </c>
      <c r="AJ28" s="182">
        <f t="shared" si="4"/>
        <v>1579339.22</v>
      </c>
      <c r="AK28" s="183">
        <f t="shared" si="5"/>
        <v>1517646.34</v>
      </c>
      <c r="AL28" s="125">
        <f t="shared" si="6"/>
        <v>61692.879999999888</v>
      </c>
    </row>
    <row r="29" spans="1:38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2369</v>
      </c>
      <c r="F29">
        <v>853738.68</v>
      </c>
      <c r="G29">
        <v>16739.599999999999</v>
      </c>
      <c r="H29">
        <v>60703.98</v>
      </c>
      <c r="I29">
        <v>105361.01</v>
      </c>
      <c r="J29">
        <v>165608.31</v>
      </c>
      <c r="K29">
        <v>18150</v>
      </c>
      <c r="L29">
        <v>0</v>
      </c>
      <c r="M29">
        <v>99700</v>
      </c>
      <c r="N29">
        <v>1265.3699999999999</v>
      </c>
      <c r="P29">
        <v>1051638</v>
      </c>
      <c r="R29">
        <v>-1541919.39</v>
      </c>
      <c r="S29">
        <v>1560653.49</v>
      </c>
      <c r="T29">
        <v>1468359.52</v>
      </c>
      <c r="V29">
        <v>1937.42</v>
      </c>
      <c r="X29">
        <v>1208775.01</v>
      </c>
      <c r="Y29">
        <v>21300</v>
      </c>
      <c r="Z29">
        <v>1461024.01</v>
      </c>
      <c r="AA29">
        <v>5940</v>
      </c>
      <c r="AC29">
        <v>1085155.05</v>
      </c>
      <c r="AD29">
        <v>116388.78</v>
      </c>
      <c r="AF29">
        <v>19200</v>
      </c>
      <c r="AG29" s="123">
        <f t="shared" si="1"/>
        <v>931182.26</v>
      </c>
      <c r="AH29" s="181">
        <f t="shared" si="2"/>
        <v>119115.37</v>
      </c>
      <c r="AI29" s="142">
        <f t="shared" si="3"/>
        <v>812066.89</v>
      </c>
      <c r="AJ29" s="182">
        <f t="shared" si="4"/>
        <v>2700371.95</v>
      </c>
      <c r="AK29" s="183">
        <f t="shared" si="5"/>
        <v>2687707.84</v>
      </c>
      <c r="AL29" s="125">
        <f t="shared" si="6"/>
        <v>12664.110000000335</v>
      </c>
    </row>
    <row r="30" spans="1:38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2370</v>
      </c>
      <c r="F30">
        <v>149027.35999999999</v>
      </c>
      <c r="G30">
        <v>107847</v>
      </c>
      <c r="H30">
        <v>144661.22</v>
      </c>
      <c r="I30">
        <v>472471.67</v>
      </c>
      <c r="J30">
        <v>112067.03</v>
      </c>
      <c r="K30">
        <v>0.81</v>
      </c>
      <c r="L30">
        <v>21915</v>
      </c>
      <c r="N30">
        <v>0</v>
      </c>
      <c r="P30">
        <v>120084.15</v>
      </c>
      <c r="R30">
        <v>995645.41</v>
      </c>
      <c r="T30">
        <v>1709448.19</v>
      </c>
      <c r="V30">
        <v>719.36</v>
      </c>
      <c r="X30">
        <v>1558264.4</v>
      </c>
      <c r="Y30">
        <v>129814</v>
      </c>
      <c r="Z30">
        <v>2547716.4</v>
      </c>
      <c r="AA30">
        <v>43122</v>
      </c>
      <c r="AB30">
        <v>5586</v>
      </c>
      <c r="AC30">
        <v>831904.64</v>
      </c>
      <c r="AD30">
        <v>119988</v>
      </c>
      <c r="AF30">
        <v>1500</v>
      </c>
      <c r="AG30" s="123">
        <f t="shared" si="1"/>
        <v>401535.57999999996</v>
      </c>
      <c r="AH30" s="181">
        <f t="shared" si="2"/>
        <v>21915.81</v>
      </c>
      <c r="AI30" s="142">
        <f t="shared" si="3"/>
        <v>379619.76999999996</v>
      </c>
      <c r="AJ30" s="182">
        <f t="shared" si="4"/>
        <v>3398245.95</v>
      </c>
      <c r="AK30" s="183">
        <f t="shared" si="5"/>
        <v>3549817.04</v>
      </c>
      <c r="AL30" s="125">
        <f t="shared" si="6"/>
        <v>-151571.08999999985</v>
      </c>
    </row>
    <row r="31" spans="1:38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2371</v>
      </c>
      <c r="F31">
        <v>917938.22</v>
      </c>
      <c r="G31">
        <v>748834.49</v>
      </c>
      <c r="H31">
        <v>127286.02</v>
      </c>
      <c r="I31">
        <v>516194.23</v>
      </c>
      <c r="J31">
        <v>179694.61</v>
      </c>
      <c r="K31">
        <v>0</v>
      </c>
      <c r="L31">
        <v>50437.5</v>
      </c>
      <c r="N31">
        <v>1521.45</v>
      </c>
      <c r="R31">
        <v>-525112.55000000005</v>
      </c>
      <c r="S31">
        <v>2580473.12</v>
      </c>
      <c r="T31">
        <v>3236643.29</v>
      </c>
      <c r="U31">
        <v>129427</v>
      </c>
      <c r="V31">
        <v>2346.5700000000002</v>
      </c>
      <c r="W31">
        <v>1035</v>
      </c>
      <c r="X31">
        <v>1610873.6</v>
      </c>
      <c r="Y31">
        <v>276149</v>
      </c>
      <c r="Z31">
        <v>2600223.6</v>
      </c>
      <c r="AA31">
        <v>8510</v>
      </c>
      <c r="AB31">
        <v>48450</v>
      </c>
      <c r="AC31">
        <v>2037954.89</v>
      </c>
      <c r="AD31">
        <v>177156.19</v>
      </c>
      <c r="AF31">
        <v>1551.73</v>
      </c>
      <c r="AG31" s="123">
        <f t="shared" si="1"/>
        <v>1794058.73</v>
      </c>
      <c r="AH31" s="181">
        <f t="shared" si="2"/>
        <v>51958.95</v>
      </c>
      <c r="AI31" s="142">
        <f t="shared" si="3"/>
        <v>1742099.78</v>
      </c>
      <c r="AJ31" s="182">
        <f t="shared" si="4"/>
        <v>5256474.46</v>
      </c>
      <c r="AK31" s="183">
        <f t="shared" si="5"/>
        <v>4873846.4100000011</v>
      </c>
      <c r="AL31" s="125">
        <f t="shared" si="6"/>
        <v>382628.04999999888</v>
      </c>
    </row>
    <row r="32" spans="1:38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2372</v>
      </c>
      <c r="F32">
        <v>655081.17000000004</v>
      </c>
      <c r="G32">
        <v>64942</v>
      </c>
      <c r="H32">
        <v>149196.97</v>
      </c>
      <c r="I32">
        <v>506837.04</v>
      </c>
      <c r="J32">
        <v>37997.39</v>
      </c>
      <c r="K32">
        <v>0</v>
      </c>
      <c r="L32">
        <v>20850</v>
      </c>
      <c r="N32">
        <v>75</v>
      </c>
      <c r="P32">
        <v>366816</v>
      </c>
      <c r="R32">
        <v>-247574.91</v>
      </c>
      <c r="S32">
        <v>1664645.88</v>
      </c>
      <c r="T32">
        <v>1126670.78</v>
      </c>
      <c r="V32">
        <v>1784.17</v>
      </c>
      <c r="W32">
        <v>335</v>
      </c>
      <c r="X32">
        <v>1292457</v>
      </c>
      <c r="Y32">
        <v>65923.53</v>
      </c>
      <c r="Z32">
        <v>1797994</v>
      </c>
      <c r="AA32">
        <v>17540</v>
      </c>
      <c r="AB32">
        <v>7958</v>
      </c>
      <c r="AC32">
        <v>937783.96</v>
      </c>
      <c r="AD32">
        <v>115101.92</v>
      </c>
      <c r="AF32">
        <v>1550</v>
      </c>
      <c r="AG32" s="123">
        <f t="shared" si="1"/>
        <v>869220.14</v>
      </c>
      <c r="AH32" s="181">
        <f t="shared" si="2"/>
        <v>20925</v>
      </c>
      <c r="AI32" s="142">
        <f t="shared" si="3"/>
        <v>848295.14</v>
      </c>
      <c r="AJ32" s="182">
        <f t="shared" si="4"/>
        <v>2487170.48</v>
      </c>
      <c r="AK32" s="183">
        <f t="shared" si="5"/>
        <v>2877927.88</v>
      </c>
      <c r="AL32" s="125">
        <f t="shared" si="6"/>
        <v>-390757.39999999991</v>
      </c>
    </row>
    <row r="33" spans="1:38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2373</v>
      </c>
      <c r="F33">
        <v>334561.2</v>
      </c>
      <c r="G33">
        <v>27780.9</v>
      </c>
      <c r="H33">
        <v>74646.789999999994</v>
      </c>
      <c r="I33">
        <v>2353864.2799999998</v>
      </c>
      <c r="J33">
        <v>141954.67000000001</v>
      </c>
      <c r="K33">
        <v>0</v>
      </c>
      <c r="L33">
        <v>38750</v>
      </c>
      <c r="N33">
        <v>2628</v>
      </c>
      <c r="P33">
        <v>88489</v>
      </c>
      <c r="R33">
        <v>3114814.99</v>
      </c>
      <c r="S33">
        <v>349948.56</v>
      </c>
      <c r="T33">
        <v>1571386.45</v>
      </c>
      <c r="V33">
        <v>1577.93</v>
      </c>
      <c r="W33">
        <v>2365</v>
      </c>
      <c r="X33">
        <v>1681090.8</v>
      </c>
      <c r="Y33">
        <v>265193.05</v>
      </c>
      <c r="Z33">
        <v>2375708.44</v>
      </c>
      <c r="AA33">
        <v>7460</v>
      </c>
      <c r="AB33">
        <v>18674</v>
      </c>
      <c r="AC33">
        <v>1434290.73</v>
      </c>
      <c r="AD33">
        <v>347302.77</v>
      </c>
      <c r="AG33" s="123">
        <f t="shared" si="1"/>
        <v>436988.89</v>
      </c>
      <c r="AH33" s="181">
        <f t="shared" si="2"/>
        <v>41378</v>
      </c>
      <c r="AI33" s="142">
        <f t="shared" si="3"/>
        <v>395610.89</v>
      </c>
      <c r="AJ33" s="182">
        <f t="shared" si="4"/>
        <v>3521613.2299999995</v>
      </c>
      <c r="AK33" s="183">
        <f t="shared" si="5"/>
        <v>4183435.94</v>
      </c>
      <c r="AL33" s="125">
        <f t="shared" si="6"/>
        <v>-661822.71000000043</v>
      </c>
    </row>
    <row r="34" spans="1:38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2374</v>
      </c>
      <c r="F34">
        <v>662447.05000000005</v>
      </c>
      <c r="G34">
        <v>27532</v>
      </c>
      <c r="H34">
        <v>75146.740000000005</v>
      </c>
      <c r="I34">
        <v>600505.71</v>
      </c>
      <c r="J34">
        <v>87182.18</v>
      </c>
      <c r="K34">
        <v>0</v>
      </c>
      <c r="L34">
        <v>23125</v>
      </c>
      <c r="N34">
        <v>0</v>
      </c>
      <c r="R34">
        <v>-587358.68999999994</v>
      </c>
      <c r="S34">
        <v>1610762.41</v>
      </c>
      <c r="T34">
        <v>1529111.86</v>
      </c>
      <c r="U34">
        <v>99980</v>
      </c>
      <c r="V34">
        <v>748.76</v>
      </c>
      <c r="W34">
        <v>1930</v>
      </c>
      <c r="X34">
        <v>1590940.5</v>
      </c>
      <c r="Y34">
        <v>634260</v>
      </c>
      <c r="Z34">
        <v>2226529.5</v>
      </c>
      <c r="AA34">
        <v>41200</v>
      </c>
      <c r="AB34">
        <v>10798</v>
      </c>
      <c r="AC34">
        <v>1040934.1</v>
      </c>
      <c r="AD34">
        <v>129499.56</v>
      </c>
      <c r="AF34">
        <v>1725</v>
      </c>
      <c r="AG34" s="123">
        <f t="shared" si="1"/>
        <v>765125.79</v>
      </c>
      <c r="AH34" s="181">
        <f t="shared" si="2"/>
        <v>23125</v>
      </c>
      <c r="AI34" s="142">
        <f t="shared" si="3"/>
        <v>742000.79</v>
      </c>
      <c r="AJ34" s="182">
        <f t="shared" si="4"/>
        <v>3856971.12</v>
      </c>
      <c r="AK34" s="183">
        <f t="shared" si="5"/>
        <v>3450686.16</v>
      </c>
      <c r="AL34" s="125">
        <f t="shared" si="6"/>
        <v>406284.95999999996</v>
      </c>
    </row>
    <row r="35" spans="1:38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2375</v>
      </c>
      <c r="F35">
        <v>667905.99</v>
      </c>
      <c r="G35">
        <v>42831.3</v>
      </c>
      <c r="H35">
        <v>75498.48</v>
      </c>
      <c r="I35">
        <v>609995</v>
      </c>
      <c r="J35">
        <v>216580.02</v>
      </c>
      <c r="L35">
        <v>28725</v>
      </c>
      <c r="N35">
        <v>14975</v>
      </c>
      <c r="R35">
        <v>-1212364.7</v>
      </c>
      <c r="S35">
        <v>2707380.46</v>
      </c>
      <c r="T35">
        <v>2124491.7599999998</v>
      </c>
      <c r="U35">
        <v>120000</v>
      </c>
      <c r="V35">
        <v>2796.97</v>
      </c>
      <c r="W35">
        <v>1290</v>
      </c>
      <c r="X35">
        <v>1175615.5</v>
      </c>
      <c r="Y35">
        <v>59417</v>
      </c>
      <c r="Z35">
        <v>1896711.5</v>
      </c>
      <c r="AA35">
        <v>18420</v>
      </c>
      <c r="AB35">
        <v>11958</v>
      </c>
      <c r="AC35">
        <v>1309530.03</v>
      </c>
      <c r="AD35">
        <v>170034.97</v>
      </c>
      <c r="AF35">
        <v>2861.7</v>
      </c>
      <c r="AG35" s="123">
        <f t="shared" si="1"/>
        <v>786235.77</v>
      </c>
      <c r="AH35" s="181">
        <f t="shared" si="2"/>
        <v>43700</v>
      </c>
      <c r="AI35" s="142">
        <f t="shared" si="3"/>
        <v>742535.77</v>
      </c>
      <c r="AJ35" s="182">
        <f t="shared" si="4"/>
        <v>3483611.23</v>
      </c>
      <c r="AK35" s="183">
        <f t="shared" si="5"/>
        <v>3409516.2000000007</v>
      </c>
      <c r="AL35" s="125">
        <f t="shared" si="6"/>
        <v>74095.029999999329</v>
      </c>
    </row>
    <row r="36" spans="1:38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2376</v>
      </c>
      <c r="F36">
        <v>709316.19</v>
      </c>
      <c r="G36">
        <v>42723</v>
      </c>
      <c r="H36">
        <v>25578.05</v>
      </c>
      <c r="I36">
        <v>483582.17</v>
      </c>
      <c r="J36">
        <v>111396.49</v>
      </c>
      <c r="K36">
        <v>0</v>
      </c>
      <c r="L36">
        <v>17725</v>
      </c>
      <c r="N36">
        <v>400.24</v>
      </c>
      <c r="P36">
        <v>317642</v>
      </c>
      <c r="Q36">
        <v>-150</v>
      </c>
      <c r="R36">
        <v>-1259725.79</v>
      </c>
      <c r="S36">
        <v>2321309.19</v>
      </c>
      <c r="T36">
        <v>908226.83</v>
      </c>
      <c r="V36">
        <v>2135.63</v>
      </c>
      <c r="W36">
        <v>630</v>
      </c>
      <c r="X36">
        <v>702401.41</v>
      </c>
      <c r="Y36">
        <v>90780</v>
      </c>
      <c r="Z36">
        <v>897416.41</v>
      </c>
      <c r="AA36">
        <v>40880</v>
      </c>
      <c r="AB36">
        <v>6520</v>
      </c>
      <c r="AC36">
        <v>599782.11</v>
      </c>
      <c r="AD36">
        <v>95115.09</v>
      </c>
      <c r="AF36">
        <v>89065</v>
      </c>
      <c r="AG36" s="123">
        <f t="shared" si="1"/>
        <v>777617.24</v>
      </c>
      <c r="AH36" s="181">
        <f t="shared" si="2"/>
        <v>18125.240000000002</v>
      </c>
      <c r="AI36" s="142">
        <f t="shared" si="3"/>
        <v>759492</v>
      </c>
      <c r="AJ36" s="182">
        <f t="shared" si="4"/>
        <v>1704173.87</v>
      </c>
      <c r="AK36" s="183">
        <f t="shared" si="5"/>
        <v>1728778.61</v>
      </c>
      <c r="AL36" s="125">
        <f t="shared" si="6"/>
        <v>-24604.739999999991</v>
      </c>
    </row>
    <row r="37" spans="1:38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2377</v>
      </c>
      <c r="F37">
        <v>776186.22</v>
      </c>
      <c r="G37">
        <v>102933.5</v>
      </c>
      <c r="H37">
        <v>16321.33</v>
      </c>
      <c r="I37">
        <v>179439.48</v>
      </c>
      <c r="J37">
        <v>219739.78</v>
      </c>
      <c r="K37">
        <v>14500</v>
      </c>
      <c r="L37">
        <v>26729.5</v>
      </c>
      <c r="N37">
        <v>2388</v>
      </c>
      <c r="R37">
        <v>-743686.93</v>
      </c>
      <c r="S37">
        <v>2139773.89</v>
      </c>
      <c r="T37">
        <v>950041.94</v>
      </c>
      <c r="V37">
        <v>3954.87</v>
      </c>
      <c r="Y37">
        <v>1000</v>
      </c>
      <c r="Z37">
        <v>221749.73</v>
      </c>
      <c r="AA37">
        <v>17705</v>
      </c>
      <c r="AB37">
        <v>4714</v>
      </c>
      <c r="AC37">
        <v>681797.34</v>
      </c>
      <c r="AD37">
        <v>174114.89</v>
      </c>
      <c r="AG37" s="123">
        <f t="shared" si="1"/>
        <v>895441.04999999993</v>
      </c>
      <c r="AH37" s="181">
        <f t="shared" si="2"/>
        <v>43617.5</v>
      </c>
      <c r="AI37" s="142">
        <f t="shared" si="3"/>
        <v>851823.54999999993</v>
      </c>
      <c r="AJ37" s="182">
        <f t="shared" si="4"/>
        <v>954996.80999999994</v>
      </c>
      <c r="AK37" s="183">
        <f t="shared" si="5"/>
        <v>1100080.96</v>
      </c>
      <c r="AL37" s="125">
        <f t="shared" si="6"/>
        <v>-145084.15000000002</v>
      </c>
    </row>
    <row r="38" spans="1:38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2378</v>
      </c>
      <c r="F38">
        <v>692369.98</v>
      </c>
      <c r="G38">
        <v>48168.68</v>
      </c>
      <c r="H38">
        <v>16373.95</v>
      </c>
      <c r="I38">
        <v>212930.09</v>
      </c>
      <c r="J38">
        <v>290643.20000000001</v>
      </c>
      <c r="K38">
        <v>7000</v>
      </c>
      <c r="L38">
        <v>18226.080000000002</v>
      </c>
      <c r="N38">
        <v>972</v>
      </c>
      <c r="R38">
        <v>1060172.7</v>
      </c>
      <c r="S38">
        <v>293207.49</v>
      </c>
      <c r="T38">
        <v>667068.96</v>
      </c>
      <c r="V38">
        <v>4830.04</v>
      </c>
      <c r="Y38">
        <v>103000</v>
      </c>
      <c r="AA38">
        <v>20565</v>
      </c>
      <c r="AB38">
        <v>5014</v>
      </c>
      <c r="AC38">
        <v>725366.26</v>
      </c>
      <c r="AD38">
        <v>93646.11</v>
      </c>
      <c r="AF38">
        <v>49400</v>
      </c>
      <c r="AG38" s="123">
        <f t="shared" si="1"/>
        <v>756912.61</v>
      </c>
      <c r="AH38" s="181">
        <f t="shared" si="2"/>
        <v>26198.080000000002</v>
      </c>
      <c r="AI38" s="142">
        <f t="shared" si="3"/>
        <v>730714.53</v>
      </c>
      <c r="AJ38" s="182">
        <f t="shared" si="4"/>
        <v>774899</v>
      </c>
      <c r="AK38" s="183">
        <f t="shared" si="5"/>
        <v>893991.37</v>
      </c>
      <c r="AL38" s="125">
        <f t="shared" si="6"/>
        <v>-119092.37</v>
      </c>
    </row>
    <row r="39" spans="1:38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2379</v>
      </c>
      <c r="F39">
        <v>1775519.4</v>
      </c>
      <c r="G39">
        <v>184439.06</v>
      </c>
      <c r="H39">
        <v>97899.28</v>
      </c>
      <c r="I39">
        <v>459671.41</v>
      </c>
      <c r="J39">
        <v>518883.31</v>
      </c>
      <c r="K39">
        <v>18600</v>
      </c>
      <c r="L39">
        <v>41195.75</v>
      </c>
      <c r="N39">
        <v>6227</v>
      </c>
      <c r="R39">
        <v>1087964.29</v>
      </c>
      <c r="S39">
        <v>2217512.62</v>
      </c>
      <c r="T39">
        <v>1379616.63</v>
      </c>
      <c r="U39">
        <v>121110</v>
      </c>
      <c r="V39">
        <v>12003.07</v>
      </c>
      <c r="Y39">
        <v>0.01</v>
      </c>
      <c r="Z39">
        <v>123399</v>
      </c>
      <c r="AA39">
        <v>2280</v>
      </c>
      <c r="AB39">
        <v>3660</v>
      </c>
      <c r="AC39">
        <v>1513423.13</v>
      </c>
      <c r="AD39">
        <v>205054.78</v>
      </c>
      <c r="AG39" s="123">
        <f t="shared" si="1"/>
        <v>2057857.74</v>
      </c>
      <c r="AH39" s="181">
        <f t="shared" si="2"/>
        <v>66022.75</v>
      </c>
      <c r="AI39" s="142">
        <f t="shared" si="3"/>
        <v>1991834.99</v>
      </c>
      <c r="AJ39" s="182">
        <f t="shared" si="4"/>
        <v>1512729.71</v>
      </c>
      <c r="AK39" s="183">
        <f t="shared" si="5"/>
        <v>1847816.91</v>
      </c>
      <c r="AL39" s="125">
        <f t="shared" si="6"/>
        <v>-335087.19999999995</v>
      </c>
    </row>
    <row r="40" spans="1:38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2380</v>
      </c>
      <c r="F40">
        <v>488115.20000000001</v>
      </c>
      <c r="G40">
        <v>100758.28</v>
      </c>
      <c r="H40">
        <v>138750</v>
      </c>
      <c r="I40">
        <v>333326.62</v>
      </c>
      <c r="J40">
        <v>421049.53</v>
      </c>
      <c r="K40">
        <v>24200</v>
      </c>
      <c r="L40">
        <v>34569.79</v>
      </c>
      <c r="N40">
        <v>7941</v>
      </c>
      <c r="R40">
        <v>-322495.01</v>
      </c>
      <c r="S40">
        <v>1921030.3</v>
      </c>
      <c r="T40">
        <v>1605232.47</v>
      </c>
      <c r="U40">
        <v>227509</v>
      </c>
      <c r="V40">
        <v>2104.4</v>
      </c>
      <c r="Z40">
        <v>592156</v>
      </c>
      <c r="AA40">
        <v>26415</v>
      </c>
      <c r="AB40">
        <v>13403.61</v>
      </c>
      <c r="AC40">
        <v>1105250.93</v>
      </c>
      <c r="AD40">
        <v>185866.78</v>
      </c>
      <c r="AF40">
        <v>95000</v>
      </c>
      <c r="AG40" s="123">
        <f t="shared" si="1"/>
        <v>727623.48</v>
      </c>
      <c r="AH40" s="181">
        <f t="shared" si="2"/>
        <v>66710.790000000008</v>
      </c>
      <c r="AI40" s="142">
        <f t="shared" si="3"/>
        <v>660912.68999999994</v>
      </c>
      <c r="AJ40" s="182">
        <f t="shared" si="4"/>
        <v>1834845.8699999999</v>
      </c>
      <c r="AK40" s="183">
        <f t="shared" si="5"/>
        <v>2018092.32</v>
      </c>
      <c r="AL40" s="125">
        <f t="shared" si="6"/>
        <v>-183246.45000000019</v>
      </c>
    </row>
    <row r="41" spans="1:38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2381</v>
      </c>
      <c r="F41">
        <v>553038.26</v>
      </c>
      <c r="G41">
        <v>33308.800000000003</v>
      </c>
      <c r="H41">
        <v>37837.32</v>
      </c>
      <c r="I41">
        <v>329895.17</v>
      </c>
      <c r="J41">
        <v>346099.14</v>
      </c>
      <c r="K41">
        <v>15636</v>
      </c>
      <c r="L41">
        <v>1872.5</v>
      </c>
      <c r="N41">
        <v>2718</v>
      </c>
      <c r="R41">
        <v>-664273.6</v>
      </c>
      <c r="S41">
        <v>1915444.77</v>
      </c>
      <c r="T41">
        <v>1703610.02</v>
      </c>
      <c r="U41">
        <v>43306</v>
      </c>
      <c r="V41">
        <v>1042.6300000000001</v>
      </c>
      <c r="Y41">
        <v>50000</v>
      </c>
      <c r="Z41">
        <v>525085</v>
      </c>
      <c r="AA41">
        <v>40380</v>
      </c>
      <c r="AB41">
        <v>12990</v>
      </c>
      <c r="AC41">
        <v>952355.37</v>
      </c>
      <c r="AD41">
        <v>238367.26</v>
      </c>
      <c r="AG41" s="123">
        <f t="shared" si="1"/>
        <v>624184.38</v>
      </c>
      <c r="AH41" s="181">
        <f t="shared" si="2"/>
        <v>20226.5</v>
      </c>
      <c r="AI41" s="142">
        <f t="shared" si="3"/>
        <v>603957.88</v>
      </c>
      <c r="AJ41" s="182">
        <f t="shared" si="4"/>
        <v>1797958.65</v>
      </c>
      <c r="AK41" s="183">
        <f t="shared" si="5"/>
        <v>1769177.6300000001</v>
      </c>
      <c r="AL41" s="125">
        <f t="shared" si="6"/>
        <v>28781.019999999786</v>
      </c>
    </row>
    <row r="42" spans="1:38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2382</v>
      </c>
      <c r="F42">
        <v>1080389.1200000001</v>
      </c>
      <c r="G42">
        <v>79062.52</v>
      </c>
      <c r="H42">
        <v>40969.68</v>
      </c>
      <c r="I42">
        <v>354789.6</v>
      </c>
      <c r="J42">
        <v>204525.87</v>
      </c>
      <c r="K42">
        <v>13738</v>
      </c>
      <c r="L42">
        <v>27481.5</v>
      </c>
      <c r="N42">
        <v>1809</v>
      </c>
      <c r="R42">
        <v>139223.92000000001</v>
      </c>
      <c r="S42">
        <v>1650781.52</v>
      </c>
      <c r="T42">
        <v>1330166.54</v>
      </c>
      <c r="U42">
        <v>46513.5</v>
      </c>
      <c r="V42">
        <v>4520.62</v>
      </c>
      <c r="Z42">
        <v>593217</v>
      </c>
      <c r="AA42">
        <v>18740</v>
      </c>
      <c r="AB42">
        <v>4782</v>
      </c>
      <c r="AC42">
        <v>715306.52</v>
      </c>
      <c r="AD42">
        <v>122452.29</v>
      </c>
      <c r="AG42" s="123">
        <f t="shared" si="1"/>
        <v>1200421.32</v>
      </c>
      <c r="AH42" s="181">
        <f t="shared" si="2"/>
        <v>43028.5</v>
      </c>
      <c r="AI42" s="142">
        <f t="shared" si="3"/>
        <v>1157392.82</v>
      </c>
      <c r="AJ42" s="182">
        <f t="shared" si="4"/>
        <v>1381200.6600000001</v>
      </c>
      <c r="AK42" s="183">
        <f t="shared" si="5"/>
        <v>1454497.81</v>
      </c>
      <c r="AL42" s="125">
        <f t="shared" si="6"/>
        <v>-73297.149999999907</v>
      </c>
    </row>
    <row r="43" spans="1:38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2383</v>
      </c>
      <c r="F43">
        <v>1798921.07</v>
      </c>
      <c r="G43">
        <v>101525.28</v>
      </c>
      <c r="H43">
        <v>69060.759999999995</v>
      </c>
      <c r="I43">
        <v>338102.08</v>
      </c>
      <c r="J43">
        <v>239768.46</v>
      </c>
      <c r="K43">
        <v>11930</v>
      </c>
      <c r="L43">
        <v>25875.17</v>
      </c>
      <c r="N43">
        <v>1456</v>
      </c>
      <c r="R43">
        <v>637281.39</v>
      </c>
      <c r="S43">
        <v>2032099.69</v>
      </c>
      <c r="T43">
        <v>1017263.67</v>
      </c>
      <c r="U43">
        <v>91806.2</v>
      </c>
      <c r="V43">
        <v>8172.71</v>
      </c>
      <c r="Y43">
        <v>1000.01</v>
      </c>
      <c r="Z43">
        <v>92081</v>
      </c>
      <c r="AA43">
        <v>25075</v>
      </c>
      <c r="AB43">
        <v>4354</v>
      </c>
      <c r="AC43">
        <v>972835.05</v>
      </c>
      <c r="AD43">
        <v>145237.14000000001</v>
      </c>
      <c r="AF43">
        <v>39925</v>
      </c>
      <c r="AG43" s="123">
        <f t="shared" si="1"/>
        <v>1969507.11</v>
      </c>
      <c r="AH43" s="181">
        <f t="shared" si="2"/>
        <v>39261.17</v>
      </c>
      <c r="AI43" s="142">
        <f t="shared" si="3"/>
        <v>1930245.9400000002</v>
      </c>
      <c r="AJ43" s="182">
        <f t="shared" si="4"/>
        <v>1118242.5900000001</v>
      </c>
      <c r="AK43" s="183">
        <f t="shared" si="5"/>
        <v>1279507.19</v>
      </c>
      <c r="AL43" s="125">
        <f t="shared" si="6"/>
        <v>-161264.59999999986</v>
      </c>
    </row>
    <row r="44" spans="1:38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2384</v>
      </c>
      <c r="F44">
        <v>1006018.6</v>
      </c>
      <c r="G44">
        <v>218579.94</v>
      </c>
      <c r="H44">
        <v>35588</v>
      </c>
      <c r="I44">
        <v>975861.34</v>
      </c>
      <c r="J44">
        <v>287564.32</v>
      </c>
      <c r="K44">
        <v>8600</v>
      </c>
      <c r="N44">
        <v>7008</v>
      </c>
      <c r="R44">
        <v>3941624.83</v>
      </c>
      <c r="S44">
        <v>1174038.5</v>
      </c>
      <c r="T44">
        <v>1691262.2</v>
      </c>
      <c r="U44">
        <v>177985</v>
      </c>
      <c r="V44">
        <v>11887</v>
      </c>
      <c r="Z44">
        <v>496680.05</v>
      </c>
      <c r="AA44">
        <v>19900</v>
      </c>
      <c r="AB44">
        <v>8100</v>
      </c>
      <c r="AC44">
        <v>3528810.05</v>
      </c>
      <c r="AD44">
        <v>217603.23</v>
      </c>
      <c r="AF44">
        <v>217700</v>
      </c>
      <c r="AG44" s="123">
        <f t="shared" si="1"/>
        <v>1260186.54</v>
      </c>
      <c r="AH44" s="181">
        <f t="shared" si="2"/>
        <v>15608</v>
      </c>
      <c r="AI44" s="142">
        <f t="shared" si="3"/>
        <v>1244578.54</v>
      </c>
      <c r="AJ44" s="182">
        <f t="shared" si="4"/>
        <v>1881134.2</v>
      </c>
      <c r="AK44" s="183">
        <f t="shared" si="5"/>
        <v>4488793.33</v>
      </c>
      <c r="AL44" s="125">
        <f t="shared" si="6"/>
        <v>-2607659.13</v>
      </c>
    </row>
    <row r="45" spans="1:38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2385</v>
      </c>
      <c r="F45">
        <v>3266559.71</v>
      </c>
      <c r="G45">
        <v>629473.02</v>
      </c>
      <c r="H45">
        <v>57020.76</v>
      </c>
      <c r="I45">
        <v>292772.2</v>
      </c>
      <c r="J45">
        <v>369253.8</v>
      </c>
      <c r="K45">
        <v>10750</v>
      </c>
      <c r="L45">
        <v>51837.11</v>
      </c>
      <c r="N45">
        <v>10762</v>
      </c>
      <c r="R45">
        <v>1190780.3</v>
      </c>
      <c r="S45">
        <v>3795531.45</v>
      </c>
      <c r="T45">
        <v>2062164.89</v>
      </c>
      <c r="U45">
        <v>197938</v>
      </c>
      <c r="V45">
        <v>17958.38</v>
      </c>
      <c r="Y45">
        <v>2600</v>
      </c>
      <c r="Z45">
        <v>636287</v>
      </c>
      <c r="AA45">
        <v>53145</v>
      </c>
      <c r="AB45">
        <v>15724</v>
      </c>
      <c r="AC45">
        <v>1613049.75</v>
      </c>
      <c r="AD45">
        <v>257036.89</v>
      </c>
      <c r="AF45">
        <v>150000</v>
      </c>
      <c r="AG45" s="123">
        <f t="shared" si="1"/>
        <v>3953053.4899999998</v>
      </c>
      <c r="AH45" s="181">
        <f t="shared" si="2"/>
        <v>73349.11</v>
      </c>
      <c r="AI45" s="142">
        <f t="shared" si="3"/>
        <v>3879704.38</v>
      </c>
      <c r="AJ45" s="182">
        <f t="shared" si="4"/>
        <v>2280661.2699999996</v>
      </c>
      <c r="AK45" s="183">
        <f t="shared" si="5"/>
        <v>2725242.64</v>
      </c>
      <c r="AL45" s="125">
        <f t="shared" si="6"/>
        <v>-444581.37000000058</v>
      </c>
    </row>
    <row r="46" spans="1:38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2386</v>
      </c>
      <c r="F46">
        <v>1030182.07</v>
      </c>
      <c r="G46">
        <v>466612.2</v>
      </c>
      <c r="H46">
        <v>71210.320000000007</v>
      </c>
      <c r="I46">
        <v>176295.85</v>
      </c>
      <c r="J46">
        <v>193867.71</v>
      </c>
      <c r="K46">
        <v>14160</v>
      </c>
      <c r="L46">
        <v>35151</v>
      </c>
      <c r="N46">
        <v>4849.99</v>
      </c>
      <c r="R46">
        <v>1865670.33</v>
      </c>
      <c r="S46">
        <v>1606269.64</v>
      </c>
      <c r="T46">
        <v>1153610.6100000001</v>
      </c>
      <c r="U46">
        <v>80236</v>
      </c>
      <c r="V46">
        <v>10112.969999999999</v>
      </c>
      <c r="Y46">
        <v>22000</v>
      </c>
      <c r="Z46">
        <v>76800</v>
      </c>
      <c r="AA46">
        <v>37120</v>
      </c>
      <c r="AB46">
        <v>13726</v>
      </c>
      <c r="AC46">
        <v>2542378.44</v>
      </c>
      <c r="AD46">
        <v>145347.95000000001</v>
      </c>
      <c r="AF46">
        <v>38520</v>
      </c>
      <c r="AG46" s="123">
        <f t="shared" si="1"/>
        <v>1568004.59</v>
      </c>
      <c r="AH46" s="181">
        <f t="shared" si="2"/>
        <v>54160.99</v>
      </c>
      <c r="AI46" s="142">
        <f t="shared" si="3"/>
        <v>1513843.6</v>
      </c>
      <c r="AJ46" s="182">
        <f t="shared" si="4"/>
        <v>1265959.58</v>
      </c>
      <c r="AK46" s="183">
        <f t="shared" si="5"/>
        <v>2853892.39</v>
      </c>
      <c r="AL46" s="125">
        <f t="shared" si="6"/>
        <v>-1587932.81</v>
      </c>
    </row>
    <row r="47" spans="1:38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2387</v>
      </c>
      <c r="F47">
        <v>137397.82999999999</v>
      </c>
      <c r="G47">
        <v>199396.2</v>
      </c>
      <c r="H47">
        <v>42535.31</v>
      </c>
      <c r="I47">
        <v>306481.44</v>
      </c>
      <c r="J47">
        <v>209136.39</v>
      </c>
      <c r="K47">
        <v>6000</v>
      </c>
      <c r="L47">
        <v>2690.52</v>
      </c>
      <c r="N47">
        <v>11039</v>
      </c>
      <c r="R47">
        <v>-1585362.99</v>
      </c>
      <c r="S47">
        <v>2640334.33</v>
      </c>
      <c r="T47">
        <v>884981.72</v>
      </c>
      <c r="U47">
        <v>208250</v>
      </c>
      <c r="V47">
        <v>1405.72</v>
      </c>
      <c r="Y47">
        <v>1500</v>
      </c>
      <c r="AA47">
        <v>13965</v>
      </c>
      <c r="AB47">
        <v>2874</v>
      </c>
      <c r="AC47">
        <v>1130844.21</v>
      </c>
      <c r="AD47">
        <v>128207.92</v>
      </c>
      <c r="AG47" s="123">
        <f t="shared" si="1"/>
        <v>379329.34</v>
      </c>
      <c r="AH47" s="181">
        <f t="shared" si="2"/>
        <v>19729.52</v>
      </c>
      <c r="AI47" s="142">
        <f t="shared" si="3"/>
        <v>359599.82</v>
      </c>
      <c r="AJ47" s="182">
        <f t="shared" si="4"/>
        <v>1096137.44</v>
      </c>
      <c r="AK47" s="183">
        <f t="shared" si="5"/>
        <v>1275891.1299999999</v>
      </c>
      <c r="AL47" s="125">
        <f t="shared" si="6"/>
        <v>-179753.68999999994</v>
      </c>
    </row>
    <row r="48" spans="1:38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2388</v>
      </c>
      <c r="F48">
        <v>1060641.6299999999</v>
      </c>
      <c r="G48">
        <v>90530.82</v>
      </c>
      <c r="H48">
        <v>22465.77</v>
      </c>
      <c r="I48">
        <v>835805.08</v>
      </c>
      <c r="J48">
        <v>197944.6</v>
      </c>
      <c r="K48">
        <v>21090</v>
      </c>
      <c r="L48">
        <v>22550</v>
      </c>
      <c r="N48">
        <v>2288</v>
      </c>
      <c r="R48">
        <v>307548.71999999997</v>
      </c>
      <c r="S48">
        <v>2029021.21</v>
      </c>
      <c r="T48">
        <v>1056740.3700000001</v>
      </c>
      <c r="U48">
        <v>130449</v>
      </c>
      <c r="V48">
        <v>4430.97</v>
      </c>
      <c r="Z48">
        <v>307270</v>
      </c>
      <c r="AA48">
        <v>18065</v>
      </c>
      <c r="AB48">
        <v>5074</v>
      </c>
      <c r="AC48">
        <v>871367.71</v>
      </c>
      <c r="AD48">
        <v>164953.66</v>
      </c>
      <c r="AG48" s="123">
        <f t="shared" si="1"/>
        <v>1173638.22</v>
      </c>
      <c r="AH48" s="181">
        <f t="shared" si="2"/>
        <v>45928</v>
      </c>
      <c r="AI48" s="142">
        <f t="shared" si="3"/>
        <v>1127710.22</v>
      </c>
      <c r="AJ48" s="182">
        <f t="shared" si="4"/>
        <v>1191620.3400000001</v>
      </c>
      <c r="AK48" s="183">
        <f t="shared" si="5"/>
        <v>1366730.3699999999</v>
      </c>
      <c r="AL48" s="125">
        <f t="shared" si="6"/>
        <v>-175110.0299999998</v>
      </c>
    </row>
    <row r="49" spans="1:38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2389</v>
      </c>
      <c r="F49">
        <v>405478.43</v>
      </c>
      <c r="G49">
        <v>0</v>
      </c>
      <c r="H49">
        <v>40152.339999999997</v>
      </c>
      <c r="I49">
        <v>1615725.05</v>
      </c>
      <c r="J49">
        <v>89286.74</v>
      </c>
      <c r="K49">
        <v>8500</v>
      </c>
      <c r="L49">
        <v>36785</v>
      </c>
      <c r="N49">
        <v>0</v>
      </c>
      <c r="P49">
        <v>50350</v>
      </c>
      <c r="R49">
        <v>1571544.91</v>
      </c>
      <c r="S49">
        <v>849648.43</v>
      </c>
      <c r="T49">
        <v>696153.43</v>
      </c>
      <c r="V49">
        <v>1321.32</v>
      </c>
      <c r="X49">
        <v>460990</v>
      </c>
      <c r="Y49">
        <v>16500</v>
      </c>
      <c r="Z49">
        <v>568034</v>
      </c>
      <c r="AA49">
        <v>11660</v>
      </c>
      <c r="AB49">
        <v>13484</v>
      </c>
      <c r="AC49">
        <v>781305.78</v>
      </c>
      <c r="AD49">
        <v>165666.75</v>
      </c>
      <c r="AF49">
        <v>1000</v>
      </c>
      <c r="AG49" s="123">
        <f t="shared" si="1"/>
        <v>445630.77</v>
      </c>
      <c r="AH49" s="181">
        <f t="shared" si="2"/>
        <v>45285</v>
      </c>
      <c r="AI49" s="142">
        <f t="shared" si="3"/>
        <v>400345.77</v>
      </c>
      <c r="AJ49" s="182">
        <f t="shared" si="4"/>
        <v>1174964.75</v>
      </c>
      <c r="AK49" s="183">
        <f t="shared" si="5"/>
        <v>1541150.53</v>
      </c>
      <c r="AL49" s="125">
        <f t="shared" si="6"/>
        <v>-366185.78</v>
      </c>
    </row>
    <row r="50" spans="1:38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2390</v>
      </c>
      <c r="F50">
        <v>276281.53999999998</v>
      </c>
      <c r="G50">
        <v>0</v>
      </c>
      <c r="H50">
        <v>27390.86</v>
      </c>
      <c r="I50">
        <v>155559.85999999999</v>
      </c>
      <c r="J50">
        <v>81926.94</v>
      </c>
      <c r="K50">
        <v>23240</v>
      </c>
      <c r="L50">
        <v>12845</v>
      </c>
      <c r="N50">
        <v>0</v>
      </c>
      <c r="P50">
        <v>57620</v>
      </c>
      <c r="R50">
        <v>582154.26</v>
      </c>
      <c r="S50">
        <v>236925.61</v>
      </c>
      <c r="T50">
        <v>685301.74</v>
      </c>
      <c r="V50">
        <v>1129.8499999999999</v>
      </c>
      <c r="X50">
        <v>2446216.5</v>
      </c>
      <c r="Y50">
        <v>34200</v>
      </c>
      <c r="Z50">
        <v>2660463.5</v>
      </c>
      <c r="AA50">
        <v>1664</v>
      </c>
      <c r="AC50">
        <v>826966.66</v>
      </c>
      <c r="AD50">
        <v>49379.6</v>
      </c>
      <c r="AG50" s="123">
        <f t="shared" si="1"/>
        <v>303672.39999999997</v>
      </c>
      <c r="AH50" s="181">
        <f t="shared" si="2"/>
        <v>36085</v>
      </c>
      <c r="AI50" s="142">
        <f t="shared" si="3"/>
        <v>267587.39999999997</v>
      </c>
      <c r="AJ50" s="182">
        <f t="shared" si="4"/>
        <v>3166848.09</v>
      </c>
      <c r="AK50" s="183">
        <f t="shared" si="5"/>
        <v>3538473.7600000002</v>
      </c>
      <c r="AL50" s="125">
        <f t="shared" si="6"/>
        <v>-371625.67000000039</v>
      </c>
    </row>
    <row r="51" spans="1:38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2391</v>
      </c>
      <c r="F51">
        <v>342673.75</v>
      </c>
      <c r="G51">
        <v>0</v>
      </c>
      <c r="H51">
        <v>54104.28</v>
      </c>
      <c r="I51">
        <v>1212302.32</v>
      </c>
      <c r="J51">
        <v>65879.37</v>
      </c>
      <c r="K51">
        <v>16870</v>
      </c>
      <c r="L51">
        <v>36628.74</v>
      </c>
      <c r="N51">
        <v>0</v>
      </c>
      <c r="P51">
        <v>60000</v>
      </c>
      <c r="R51">
        <v>-116810.54</v>
      </c>
      <c r="S51">
        <v>1982889.72</v>
      </c>
      <c r="T51">
        <v>714837.13</v>
      </c>
      <c r="V51">
        <v>1138.71</v>
      </c>
      <c r="X51">
        <v>1327375</v>
      </c>
      <c r="Y51">
        <v>224300</v>
      </c>
      <c r="Z51">
        <v>1521055</v>
      </c>
      <c r="AA51">
        <v>10212</v>
      </c>
      <c r="AB51">
        <v>38520</v>
      </c>
      <c r="AC51">
        <v>871610.45</v>
      </c>
      <c r="AD51">
        <v>130871.59</v>
      </c>
      <c r="AG51" s="123">
        <f t="shared" si="1"/>
        <v>396778.03</v>
      </c>
      <c r="AH51" s="181">
        <f t="shared" si="2"/>
        <v>53498.74</v>
      </c>
      <c r="AI51" s="142">
        <f t="shared" si="3"/>
        <v>343279.29000000004</v>
      </c>
      <c r="AJ51" s="182">
        <f t="shared" si="4"/>
        <v>2267650.84</v>
      </c>
      <c r="AK51" s="183">
        <f t="shared" si="5"/>
        <v>2572269.04</v>
      </c>
      <c r="AL51" s="125">
        <f t="shared" si="6"/>
        <v>-304618.20000000019</v>
      </c>
    </row>
    <row r="52" spans="1:38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2392</v>
      </c>
      <c r="F52">
        <v>309583.21999999997</v>
      </c>
      <c r="G52">
        <v>0</v>
      </c>
      <c r="H52">
        <v>54966.84</v>
      </c>
      <c r="I52">
        <v>169839.77</v>
      </c>
      <c r="J52">
        <v>54175.45</v>
      </c>
      <c r="K52">
        <v>12466</v>
      </c>
      <c r="L52">
        <v>27878.71</v>
      </c>
      <c r="M52">
        <v>20400</v>
      </c>
      <c r="N52">
        <v>0</v>
      </c>
      <c r="P52">
        <v>174230</v>
      </c>
      <c r="R52">
        <v>-1561923.86</v>
      </c>
      <c r="S52">
        <v>2283492.7400000002</v>
      </c>
      <c r="T52">
        <v>865737.38</v>
      </c>
      <c r="V52">
        <v>1170.93</v>
      </c>
      <c r="X52">
        <v>980305.19</v>
      </c>
      <c r="Y52">
        <v>16500</v>
      </c>
      <c r="Z52">
        <v>1318489.19</v>
      </c>
      <c r="AA52">
        <v>9050</v>
      </c>
      <c r="AC52">
        <v>810087.52</v>
      </c>
      <c r="AD52">
        <v>94065.1</v>
      </c>
      <c r="AG52" s="123">
        <f t="shared" si="1"/>
        <v>364550.05999999994</v>
      </c>
      <c r="AH52" s="181">
        <f t="shared" si="2"/>
        <v>60744.71</v>
      </c>
      <c r="AI52" s="142">
        <f t="shared" si="3"/>
        <v>303805.34999999992</v>
      </c>
      <c r="AJ52" s="182">
        <f t="shared" si="4"/>
        <v>1863713.5</v>
      </c>
      <c r="AK52" s="183">
        <f t="shared" si="5"/>
        <v>2231691.81</v>
      </c>
      <c r="AL52" s="125">
        <f t="shared" si="6"/>
        <v>-367978.31000000006</v>
      </c>
    </row>
    <row r="53" spans="1:38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2393</v>
      </c>
      <c r="F53">
        <v>274313.65000000002</v>
      </c>
      <c r="G53">
        <v>0</v>
      </c>
      <c r="H53">
        <v>16599.89</v>
      </c>
      <c r="I53">
        <v>156717.09</v>
      </c>
      <c r="J53">
        <v>-154801.42000000001</v>
      </c>
      <c r="K53">
        <v>12376</v>
      </c>
      <c r="L53">
        <v>14060</v>
      </c>
      <c r="N53">
        <v>0</v>
      </c>
      <c r="P53">
        <v>48300</v>
      </c>
      <c r="R53">
        <v>127059.01</v>
      </c>
      <c r="S53">
        <v>355552.49</v>
      </c>
      <c r="T53">
        <v>707719.96</v>
      </c>
      <c r="V53">
        <v>620.58000000000004</v>
      </c>
      <c r="X53">
        <v>1189030.5</v>
      </c>
      <c r="Z53">
        <v>1382643.5</v>
      </c>
      <c r="AA53">
        <v>4060</v>
      </c>
      <c r="AB53">
        <v>2520</v>
      </c>
      <c r="AC53">
        <v>595573.89</v>
      </c>
      <c r="AD53">
        <v>177091.94</v>
      </c>
      <c r="AG53" s="123">
        <f t="shared" si="1"/>
        <v>290913.54000000004</v>
      </c>
      <c r="AH53" s="181">
        <f t="shared" si="2"/>
        <v>26436</v>
      </c>
      <c r="AI53" s="142">
        <f t="shared" si="3"/>
        <v>264477.54000000004</v>
      </c>
      <c r="AJ53" s="182">
        <f t="shared" si="4"/>
        <v>1897371.04</v>
      </c>
      <c r="AK53" s="183">
        <f t="shared" si="5"/>
        <v>2161889.33</v>
      </c>
      <c r="AL53" s="125">
        <f t="shared" ref="AL53:AL101" si="7">AJ53-AK53</f>
        <v>-264518.29000000004</v>
      </c>
    </row>
    <row r="54" spans="1:38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2394</v>
      </c>
      <c r="F54">
        <v>265802.48</v>
      </c>
      <c r="G54">
        <v>458384.92</v>
      </c>
      <c r="H54">
        <v>28523.66</v>
      </c>
      <c r="I54">
        <v>560293.75</v>
      </c>
      <c r="J54">
        <v>80443.55</v>
      </c>
      <c r="K54">
        <v>34500</v>
      </c>
      <c r="L54">
        <v>30945.599999999999</v>
      </c>
      <c r="M54">
        <v>170998</v>
      </c>
      <c r="N54">
        <v>1418.5</v>
      </c>
      <c r="R54">
        <v>526110.28</v>
      </c>
      <c r="S54">
        <v>547255.34</v>
      </c>
      <c r="T54">
        <v>1252159.06</v>
      </c>
      <c r="U54">
        <v>437260</v>
      </c>
      <c r="V54">
        <v>562.54</v>
      </c>
      <c r="X54">
        <v>2039159.2</v>
      </c>
      <c r="Y54">
        <v>408660</v>
      </c>
      <c r="Z54">
        <v>2273069.2000000002</v>
      </c>
      <c r="AA54">
        <v>20940</v>
      </c>
      <c r="AB54">
        <v>7676</v>
      </c>
      <c r="AC54">
        <v>1677389.58</v>
      </c>
      <c r="AD54">
        <v>69605.38</v>
      </c>
      <c r="AF54">
        <v>6900</v>
      </c>
      <c r="AG54" s="123">
        <f t="shared" si="1"/>
        <v>752711.05999999994</v>
      </c>
      <c r="AH54" s="181">
        <f t="shared" si="2"/>
        <v>237862.1</v>
      </c>
      <c r="AI54" s="142">
        <f t="shared" si="3"/>
        <v>514848.95999999996</v>
      </c>
      <c r="AJ54" s="182">
        <f t="shared" si="4"/>
        <v>4137800.8</v>
      </c>
      <c r="AK54" s="183">
        <f t="shared" si="5"/>
        <v>4055580.16</v>
      </c>
      <c r="AL54" s="125">
        <f t="shared" si="7"/>
        <v>82220.639999999665</v>
      </c>
    </row>
    <row r="55" spans="1:38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2395</v>
      </c>
      <c r="F55">
        <v>242457.5</v>
      </c>
      <c r="G55">
        <v>431149.1</v>
      </c>
      <c r="H55">
        <v>28996.87</v>
      </c>
      <c r="I55">
        <v>59404.26</v>
      </c>
      <c r="J55">
        <v>115828.78</v>
      </c>
      <c r="K55">
        <v>34573</v>
      </c>
      <c r="L55">
        <v>53817.45</v>
      </c>
      <c r="M55">
        <v>49983</v>
      </c>
      <c r="N55">
        <v>174.95</v>
      </c>
      <c r="R55">
        <v>153452.99</v>
      </c>
      <c r="S55">
        <v>432862.99</v>
      </c>
      <c r="T55">
        <v>1135384.79</v>
      </c>
      <c r="U55">
        <v>122760</v>
      </c>
      <c r="V55">
        <v>818.29</v>
      </c>
      <c r="X55">
        <v>719152</v>
      </c>
      <c r="Y55">
        <v>472872.62</v>
      </c>
      <c r="Z55">
        <v>982750</v>
      </c>
      <c r="AA55">
        <v>19272</v>
      </c>
      <c r="AB55">
        <v>23564</v>
      </c>
      <c r="AC55">
        <v>1220697.73</v>
      </c>
      <c r="AD55">
        <v>45531.839999999997</v>
      </c>
      <c r="AF55">
        <v>6200</v>
      </c>
      <c r="AG55" s="123">
        <f t="shared" si="1"/>
        <v>702603.47</v>
      </c>
      <c r="AH55" s="181">
        <f t="shared" si="2"/>
        <v>138548.40000000002</v>
      </c>
      <c r="AI55" s="142">
        <f t="shared" si="3"/>
        <v>564055.06999999995</v>
      </c>
      <c r="AJ55" s="182">
        <f t="shared" si="4"/>
        <v>2450987.7000000002</v>
      </c>
      <c r="AK55" s="183">
        <f t="shared" si="5"/>
        <v>2298015.5699999998</v>
      </c>
      <c r="AL55" s="125">
        <f t="shared" si="7"/>
        <v>152972.13000000035</v>
      </c>
    </row>
    <row r="56" spans="1:38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2396</v>
      </c>
      <c r="F56">
        <v>142038.31</v>
      </c>
      <c r="G56">
        <v>130444.22</v>
      </c>
      <c r="H56">
        <v>35231.06</v>
      </c>
      <c r="I56">
        <v>251433.94</v>
      </c>
      <c r="J56">
        <v>53591.839999999997</v>
      </c>
      <c r="K56">
        <v>17500</v>
      </c>
      <c r="L56">
        <v>36988.15</v>
      </c>
      <c r="M56">
        <v>20260</v>
      </c>
      <c r="N56">
        <v>4485.5600000000004</v>
      </c>
      <c r="R56">
        <v>-545206.59</v>
      </c>
      <c r="S56">
        <v>923490.75</v>
      </c>
      <c r="T56">
        <v>1006695.6</v>
      </c>
      <c r="U56">
        <v>129050</v>
      </c>
      <c r="V56">
        <v>448.22</v>
      </c>
      <c r="X56">
        <v>1248940</v>
      </c>
      <c r="Y56">
        <v>139700</v>
      </c>
      <c r="Z56">
        <v>1265440</v>
      </c>
      <c r="AA56">
        <v>28512</v>
      </c>
      <c r="AB56">
        <v>11320</v>
      </c>
      <c r="AC56">
        <v>1007238.96</v>
      </c>
      <c r="AD56">
        <v>48774.36</v>
      </c>
      <c r="AF56">
        <v>8327</v>
      </c>
      <c r="AG56" s="123">
        <f t="shared" si="1"/>
        <v>307713.59000000003</v>
      </c>
      <c r="AH56" s="181">
        <f t="shared" si="2"/>
        <v>79233.709999999992</v>
      </c>
      <c r="AI56" s="142">
        <f t="shared" si="3"/>
        <v>228479.88000000003</v>
      </c>
      <c r="AJ56" s="182">
        <f t="shared" si="4"/>
        <v>2524833.8200000003</v>
      </c>
      <c r="AK56" s="183">
        <f t="shared" si="5"/>
        <v>2369612.3199999998</v>
      </c>
      <c r="AL56" s="125">
        <f t="shared" si="7"/>
        <v>155221.50000000047</v>
      </c>
    </row>
    <row r="57" spans="1:38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2397</v>
      </c>
      <c r="F57">
        <v>790472.39</v>
      </c>
      <c r="G57">
        <v>303417.46000000002</v>
      </c>
      <c r="H57">
        <v>41288.65</v>
      </c>
      <c r="I57">
        <v>28530.87</v>
      </c>
      <c r="J57">
        <v>113732.61</v>
      </c>
      <c r="K57">
        <v>100300</v>
      </c>
      <c r="L57">
        <v>57059.66</v>
      </c>
      <c r="M57">
        <v>472240</v>
      </c>
      <c r="N57">
        <v>7998.54</v>
      </c>
      <c r="R57">
        <v>-102841.49</v>
      </c>
      <c r="S57">
        <v>606181.84</v>
      </c>
      <c r="T57">
        <v>1027601.45</v>
      </c>
      <c r="U57">
        <v>15598.2</v>
      </c>
      <c r="V57">
        <v>963.9</v>
      </c>
      <c r="X57">
        <v>407077</v>
      </c>
      <c r="Y57">
        <v>625716</v>
      </c>
      <c r="Z57">
        <v>977019</v>
      </c>
      <c r="AA57">
        <v>34065</v>
      </c>
      <c r="AB57">
        <v>20504</v>
      </c>
      <c r="AC57">
        <v>850810.33</v>
      </c>
      <c r="AD57">
        <v>50924.79</v>
      </c>
      <c r="AF57">
        <v>7130</v>
      </c>
      <c r="AG57" s="123">
        <f t="shared" si="1"/>
        <v>1135178.5</v>
      </c>
      <c r="AH57" s="181">
        <f t="shared" si="2"/>
        <v>637598.20000000007</v>
      </c>
      <c r="AI57" s="142">
        <f t="shared" si="3"/>
        <v>497580.29999999993</v>
      </c>
      <c r="AJ57" s="182">
        <f t="shared" si="4"/>
        <v>2076956.5499999998</v>
      </c>
      <c r="AK57" s="183">
        <f t="shared" si="5"/>
        <v>1940453.12</v>
      </c>
      <c r="AL57" s="125">
        <f t="shared" si="7"/>
        <v>136503.4299999997</v>
      </c>
    </row>
    <row r="58" spans="1:38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2398</v>
      </c>
      <c r="F58">
        <v>471084.91</v>
      </c>
      <c r="G58">
        <v>505138.32</v>
      </c>
      <c r="H58">
        <v>39947.919999999998</v>
      </c>
      <c r="I58">
        <v>251282.97</v>
      </c>
      <c r="J58">
        <v>437336.1</v>
      </c>
      <c r="K58">
        <v>38500</v>
      </c>
      <c r="L58">
        <v>87211.42</v>
      </c>
      <c r="M58">
        <v>51945</v>
      </c>
      <c r="N58">
        <v>16588.099999999999</v>
      </c>
      <c r="R58">
        <v>-818103.61</v>
      </c>
      <c r="S58">
        <v>1832865.74</v>
      </c>
      <c r="T58">
        <v>1760443.46</v>
      </c>
      <c r="U58">
        <v>314479</v>
      </c>
      <c r="V58">
        <v>1179.44</v>
      </c>
      <c r="X58">
        <v>1834227.6</v>
      </c>
      <c r="Y58">
        <v>688460</v>
      </c>
      <c r="Z58">
        <v>2191204.6</v>
      </c>
      <c r="AA58">
        <v>33471</v>
      </c>
      <c r="AB58">
        <v>15128</v>
      </c>
      <c r="AC58">
        <v>1699162</v>
      </c>
      <c r="AD58">
        <v>157840.32999999999</v>
      </c>
      <c r="AF58">
        <v>6200</v>
      </c>
      <c r="AG58" s="123">
        <f t="shared" si="1"/>
        <v>1016171.15</v>
      </c>
      <c r="AH58" s="181">
        <f t="shared" si="2"/>
        <v>194244.52</v>
      </c>
      <c r="AI58" s="142">
        <f t="shared" si="3"/>
        <v>821926.63</v>
      </c>
      <c r="AJ58" s="182">
        <f t="shared" si="4"/>
        <v>4598789.5</v>
      </c>
      <c r="AK58" s="183">
        <f t="shared" si="5"/>
        <v>4103005.93</v>
      </c>
      <c r="AL58" s="125">
        <f t="shared" si="7"/>
        <v>495783.56999999983</v>
      </c>
    </row>
    <row r="59" spans="1:38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2399</v>
      </c>
      <c r="F59">
        <v>338221.3</v>
      </c>
      <c r="G59">
        <v>0</v>
      </c>
      <c r="H59">
        <v>11083.64</v>
      </c>
      <c r="I59">
        <v>460163.21</v>
      </c>
      <c r="J59">
        <v>567545.67000000004</v>
      </c>
      <c r="K59">
        <v>0</v>
      </c>
      <c r="L59">
        <v>78071.25</v>
      </c>
      <c r="M59">
        <v>2020</v>
      </c>
      <c r="N59">
        <v>1669.38</v>
      </c>
      <c r="P59">
        <v>31200</v>
      </c>
      <c r="R59">
        <v>1165981.32</v>
      </c>
      <c r="T59">
        <v>675333.89</v>
      </c>
      <c r="V59">
        <v>1525.89</v>
      </c>
      <c r="W59">
        <v>450</v>
      </c>
      <c r="Y59">
        <v>540690</v>
      </c>
      <c r="Z59">
        <v>161838</v>
      </c>
      <c r="AA59">
        <v>1586.56</v>
      </c>
      <c r="AB59">
        <v>13264.6</v>
      </c>
      <c r="AC59">
        <v>813414.12</v>
      </c>
      <c r="AD59">
        <v>115692.63</v>
      </c>
      <c r="AF59">
        <v>14132</v>
      </c>
      <c r="AG59" s="123">
        <f t="shared" si="1"/>
        <v>349304.94</v>
      </c>
      <c r="AH59" s="181">
        <f t="shared" si="2"/>
        <v>81760.63</v>
      </c>
      <c r="AI59" s="142">
        <f t="shared" si="3"/>
        <v>267544.31</v>
      </c>
      <c r="AJ59" s="182">
        <f t="shared" si="4"/>
        <v>1217999.78</v>
      </c>
      <c r="AK59" s="183">
        <f t="shared" si="5"/>
        <v>1119927.9100000001</v>
      </c>
      <c r="AL59" s="125">
        <f t="shared" si="7"/>
        <v>98071.869999999879</v>
      </c>
    </row>
    <row r="60" spans="1:38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2400</v>
      </c>
      <c r="F60">
        <v>587399.34</v>
      </c>
      <c r="G60">
        <v>0</v>
      </c>
      <c r="H60">
        <v>8200.5300000000007</v>
      </c>
      <c r="I60">
        <v>44172.11</v>
      </c>
      <c r="J60">
        <v>269280.87</v>
      </c>
      <c r="K60">
        <v>20830</v>
      </c>
      <c r="L60">
        <v>38842.07</v>
      </c>
      <c r="N60">
        <v>201.02</v>
      </c>
      <c r="P60">
        <v>818120</v>
      </c>
      <c r="R60">
        <v>763811.7</v>
      </c>
      <c r="T60">
        <v>911747.26</v>
      </c>
      <c r="V60">
        <v>1141.8499999999999</v>
      </c>
      <c r="W60">
        <v>210</v>
      </c>
      <c r="X60">
        <v>18126720</v>
      </c>
      <c r="Y60">
        <v>71060</v>
      </c>
      <c r="Z60">
        <v>18215200</v>
      </c>
      <c r="AA60">
        <v>9058</v>
      </c>
      <c r="AB60">
        <v>15700</v>
      </c>
      <c r="AC60">
        <v>1542639.34</v>
      </c>
      <c r="AD60">
        <v>61033.71</v>
      </c>
      <c r="AG60" s="123">
        <f t="shared" si="1"/>
        <v>595599.87</v>
      </c>
      <c r="AH60" s="181">
        <f t="shared" si="2"/>
        <v>59873.09</v>
      </c>
      <c r="AI60" s="142">
        <f t="shared" si="3"/>
        <v>535726.78</v>
      </c>
      <c r="AJ60" s="182">
        <f t="shared" si="4"/>
        <v>19110879.109999999</v>
      </c>
      <c r="AK60" s="183">
        <f t="shared" si="5"/>
        <v>19843631.050000001</v>
      </c>
      <c r="AL60" s="125">
        <f t="shared" si="7"/>
        <v>-732751.94000000134</v>
      </c>
    </row>
    <row r="61" spans="1:38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2401</v>
      </c>
      <c r="F61">
        <v>1142160.55</v>
      </c>
      <c r="G61">
        <v>0</v>
      </c>
      <c r="H61">
        <v>12767.11</v>
      </c>
      <c r="I61">
        <v>167612.82</v>
      </c>
      <c r="J61">
        <v>1052006.74</v>
      </c>
      <c r="K61">
        <v>61770</v>
      </c>
      <c r="L61">
        <v>53823.93</v>
      </c>
      <c r="M61">
        <v>842996</v>
      </c>
      <c r="N61">
        <v>1403.96</v>
      </c>
      <c r="R61">
        <v>-245737.32</v>
      </c>
      <c r="S61">
        <v>2038156.59</v>
      </c>
      <c r="T61">
        <v>607417.13</v>
      </c>
      <c r="U61">
        <v>247200</v>
      </c>
      <c r="V61">
        <v>1347.73</v>
      </c>
      <c r="W61">
        <v>320</v>
      </c>
      <c r="X61">
        <v>1109720</v>
      </c>
      <c r="Y61">
        <v>1507979.99</v>
      </c>
      <c r="Z61">
        <v>1880746</v>
      </c>
      <c r="AA61">
        <v>10040</v>
      </c>
      <c r="AC61">
        <v>1805333.5</v>
      </c>
      <c r="AD61">
        <v>138332.29</v>
      </c>
      <c r="AF61">
        <v>17399</v>
      </c>
      <c r="AG61" s="123">
        <f t="shared" si="1"/>
        <v>1154927.6600000001</v>
      </c>
      <c r="AH61" s="181">
        <f t="shared" si="2"/>
        <v>959993.8899999999</v>
      </c>
      <c r="AI61" s="142">
        <f t="shared" si="3"/>
        <v>194933.77000000025</v>
      </c>
      <c r="AJ61" s="182">
        <f t="shared" si="4"/>
        <v>3473984.8499999996</v>
      </c>
      <c r="AK61" s="183">
        <f t="shared" si="5"/>
        <v>3851850.79</v>
      </c>
      <c r="AL61" s="125">
        <f t="shared" si="7"/>
        <v>-377865.94000000041</v>
      </c>
    </row>
    <row r="62" spans="1:38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2402</v>
      </c>
      <c r="F62">
        <v>428954.84</v>
      </c>
      <c r="G62">
        <v>0</v>
      </c>
      <c r="H62">
        <v>2500</v>
      </c>
      <c r="I62">
        <v>634159.79</v>
      </c>
      <c r="J62">
        <v>158178.88</v>
      </c>
      <c r="K62">
        <v>0</v>
      </c>
      <c r="L62">
        <v>6455.22</v>
      </c>
      <c r="N62">
        <v>1717.29</v>
      </c>
      <c r="R62">
        <v>1115333.1200000001</v>
      </c>
      <c r="T62">
        <v>1003667.24</v>
      </c>
      <c r="U62">
        <v>81200</v>
      </c>
      <c r="V62">
        <v>424</v>
      </c>
      <c r="X62">
        <v>1291270</v>
      </c>
      <c r="Y62">
        <v>30295</v>
      </c>
      <c r="Z62">
        <v>1639899</v>
      </c>
      <c r="AA62">
        <v>4800</v>
      </c>
      <c r="AB62">
        <v>9998</v>
      </c>
      <c r="AC62">
        <v>442592.78</v>
      </c>
      <c r="AD62">
        <v>192508.58</v>
      </c>
      <c r="AF62">
        <v>16770</v>
      </c>
      <c r="AG62" s="123">
        <f t="shared" si="1"/>
        <v>431454.84</v>
      </c>
      <c r="AH62" s="181">
        <f t="shared" si="2"/>
        <v>8172.51</v>
      </c>
      <c r="AI62" s="142">
        <f t="shared" si="3"/>
        <v>423282.33</v>
      </c>
      <c r="AJ62" s="182">
        <f t="shared" si="4"/>
        <v>2406856.2400000002</v>
      </c>
      <c r="AK62" s="183">
        <f t="shared" si="5"/>
        <v>2306568.3600000003</v>
      </c>
      <c r="AL62" s="125">
        <f t="shared" si="7"/>
        <v>100287.87999999989</v>
      </c>
    </row>
    <row r="63" spans="1:38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2403</v>
      </c>
      <c r="F63">
        <v>320097.18</v>
      </c>
      <c r="G63">
        <v>0</v>
      </c>
      <c r="H63">
        <v>2000</v>
      </c>
      <c r="I63">
        <v>140303.67999999999</v>
      </c>
      <c r="J63">
        <v>179164.53</v>
      </c>
      <c r="K63">
        <v>0</v>
      </c>
      <c r="L63">
        <v>39685.379999999997</v>
      </c>
      <c r="N63">
        <v>7138.58</v>
      </c>
      <c r="R63">
        <v>643542.09</v>
      </c>
      <c r="T63">
        <v>554461.22</v>
      </c>
      <c r="V63">
        <v>607.9</v>
      </c>
      <c r="X63">
        <v>669649.15</v>
      </c>
      <c r="Y63">
        <v>19655</v>
      </c>
      <c r="Z63">
        <v>770295.15</v>
      </c>
      <c r="AA63">
        <v>3576</v>
      </c>
      <c r="AB63">
        <v>160</v>
      </c>
      <c r="AC63">
        <v>427645.19</v>
      </c>
      <c r="AD63">
        <v>87437.59</v>
      </c>
      <c r="AF63">
        <v>4060</v>
      </c>
      <c r="AG63" s="123">
        <f t="shared" si="1"/>
        <v>322097.18</v>
      </c>
      <c r="AH63" s="181">
        <f t="shared" si="2"/>
        <v>46823.96</v>
      </c>
      <c r="AI63" s="142">
        <f t="shared" si="3"/>
        <v>275273.21999999997</v>
      </c>
      <c r="AJ63" s="182">
        <f t="shared" si="4"/>
        <v>1244373.27</v>
      </c>
      <c r="AK63" s="183">
        <f t="shared" si="5"/>
        <v>1293173.9300000002</v>
      </c>
      <c r="AL63" s="125">
        <f t="shared" si="7"/>
        <v>-48800.660000000149</v>
      </c>
    </row>
    <row r="64" spans="1:38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2404</v>
      </c>
      <c r="F64">
        <v>610930.47</v>
      </c>
      <c r="G64">
        <v>0</v>
      </c>
      <c r="H64">
        <v>16504.38</v>
      </c>
      <c r="I64">
        <v>40910.959999999999</v>
      </c>
      <c r="J64">
        <v>307105.88</v>
      </c>
      <c r="L64">
        <v>48302.7</v>
      </c>
      <c r="N64">
        <v>704</v>
      </c>
      <c r="P64">
        <v>33600</v>
      </c>
      <c r="R64">
        <v>1006611</v>
      </c>
      <c r="T64">
        <v>597775.64</v>
      </c>
      <c r="V64">
        <v>1330.63</v>
      </c>
      <c r="X64">
        <v>230340</v>
      </c>
      <c r="Y64">
        <v>18854</v>
      </c>
      <c r="Z64">
        <v>390789</v>
      </c>
      <c r="AA64">
        <v>11125.36</v>
      </c>
      <c r="AB64">
        <v>3088.16</v>
      </c>
      <c r="AC64">
        <v>374665.23</v>
      </c>
      <c r="AD64">
        <v>177658.53</v>
      </c>
      <c r="AF64">
        <v>4740</v>
      </c>
      <c r="AG64" s="123">
        <f t="shared" si="1"/>
        <v>627434.85</v>
      </c>
      <c r="AH64" s="181">
        <f t="shared" si="2"/>
        <v>49006.7</v>
      </c>
      <c r="AI64" s="142">
        <f t="shared" si="3"/>
        <v>578428.15</v>
      </c>
      <c r="AJ64" s="182">
        <f t="shared" si="4"/>
        <v>848300.27</v>
      </c>
      <c r="AK64" s="183">
        <f t="shared" si="5"/>
        <v>962066.28</v>
      </c>
      <c r="AL64" s="125">
        <f t="shared" si="7"/>
        <v>-113766.01000000001</v>
      </c>
    </row>
    <row r="65" spans="1:38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2405</v>
      </c>
      <c r="F65">
        <v>541813.18999999994</v>
      </c>
      <c r="G65">
        <v>0</v>
      </c>
      <c r="H65">
        <v>9331.42</v>
      </c>
      <c r="I65">
        <v>203939.16</v>
      </c>
      <c r="J65">
        <v>123560.73</v>
      </c>
      <c r="K65">
        <v>0</v>
      </c>
      <c r="L65">
        <v>43705.36</v>
      </c>
      <c r="N65">
        <v>882</v>
      </c>
      <c r="R65">
        <v>811804.63</v>
      </c>
      <c r="T65">
        <v>657324.17000000004</v>
      </c>
      <c r="U65">
        <v>36200</v>
      </c>
      <c r="V65">
        <v>1017.75</v>
      </c>
      <c r="X65">
        <v>1361250</v>
      </c>
      <c r="Y65">
        <v>20535</v>
      </c>
      <c r="Z65">
        <v>1511696</v>
      </c>
      <c r="AA65">
        <v>11561</v>
      </c>
      <c r="AC65">
        <v>452541.52</v>
      </c>
      <c r="AD65">
        <v>73195.89</v>
      </c>
      <c r="AF65">
        <v>5080</v>
      </c>
      <c r="AG65" s="123">
        <f t="shared" si="1"/>
        <v>551144.61</v>
      </c>
      <c r="AH65" s="181">
        <f t="shared" si="2"/>
        <v>44587.360000000001</v>
      </c>
      <c r="AI65" s="142">
        <f t="shared" si="3"/>
        <v>506557.25</v>
      </c>
      <c r="AJ65" s="182">
        <f t="shared" si="4"/>
        <v>2076326.92</v>
      </c>
      <c r="AK65" s="183">
        <f t="shared" si="5"/>
        <v>2054074.41</v>
      </c>
      <c r="AL65" s="125">
        <f t="shared" si="7"/>
        <v>22252.510000000009</v>
      </c>
    </row>
    <row r="66" spans="1:38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2406</v>
      </c>
      <c r="F66">
        <v>449955.89</v>
      </c>
      <c r="G66">
        <v>0</v>
      </c>
      <c r="H66">
        <v>53685.74</v>
      </c>
      <c r="I66">
        <v>767006.27</v>
      </c>
      <c r="J66">
        <v>537473.98</v>
      </c>
      <c r="K66">
        <v>0</v>
      </c>
      <c r="N66">
        <v>10728</v>
      </c>
      <c r="P66">
        <v>147100</v>
      </c>
      <c r="R66">
        <v>1058791.5900000001</v>
      </c>
      <c r="S66">
        <v>1047464</v>
      </c>
      <c r="T66">
        <v>1083178.6299999999</v>
      </c>
      <c r="V66">
        <v>1832.01</v>
      </c>
      <c r="X66">
        <v>742900</v>
      </c>
      <c r="Y66">
        <v>90</v>
      </c>
      <c r="Z66">
        <v>1379208</v>
      </c>
      <c r="AB66">
        <v>4836</v>
      </c>
      <c r="AC66">
        <v>805877.88</v>
      </c>
      <c r="AD66">
        <v>94040.47</v>
      </c>
      <c r="AG66" s="123">
        <f t="shared" si="1"/>
        <v>503641.63</v>
      </c>
      <c r="AH66" s="181">
        <f t="shared" si="2"/>
        <v>10728</v>
      </c>
      <c r="AI66" s="142">
        <f t="shared" si="3"/>
        <v>492913.63</v>
      </c>
      <c r="AJ66" s="182">
        <f t="shared" si="4"/>
        <v>1828000.64</v>
      </c>
      <c r="AK66" s="183">
        <f t="shared" si="5"/>
        <v>2283962.35</v>
      </c>
      <c r="AL66" s="125">
        <f t="shared" si="7"/>
        <v>-455961.7100000002</v>
      </c>
    </row>
    <row r="67" spans="1:38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2407</v>
      </c>
      <c r="F67">
        <v>106737.7</v>
      </c>
      <c r="G67">
        <v>40843.03</v>
      </c>
      <c r="H67">
        <v>66454.63</v>
      </c>
      <c r="I67">
        <v>1630862.27</v>
      </c>
      <c r="J67">
        <v>-2358966.69</v>
      </c>
      <c r="N67">
        <v>10240.030000000001</v>
      </c>
      <c r="P67">
        <v>257728</v>
      </c>
      <c r="R67">
        <v>-1707344.86</v>
      </c>
      <c r="S67">
        <v>1212550.31</v>
      </c>
      <c r="T67">
        <v>1013079.71</v>
      </c>
      <c r="V67">
        <v>455.86</v>
      </c>
      <c r="X67">
        <v>3483990.2</v>
      </c>
      <c r="Y67">
        <v>350400</v>
      </c>
      <c r="Z67">
        <v>3867309.2</v>
      </c>
      <c r="AA67">
        <v>10280</v>
      </c>
      <c r="AB67">
        <v>13148</v>
      </c>
      <c r="AC67">
        <v>975263.91</v>
      </c>
      <c r="AD67">
        <v>269167.2</v>
      </c>
      <c r="AG67" s="123">
        <f t="shared" si="1"/>
        <v>214035.36</v>
      </c>
      <c r="AH67" s="181">
        <f t="shared" si="2"/>
        <v>10240.030000000001</v>
      </c>
      <c r="AI67" s="142">
        <f t="shared" si="3"/>
        <v>203795.33</v>
      </c>
      <c r="AJ67" s="182">
        <f t="shared" si="4"/>
        <v>4847925.7700000005</v>
      </c>
      <c r="AK67" s="183">
        <f t="shared" si="5"/>
        <v>5135168.3100000005</v>
      </c>
      <c r="AL67" s="125">
        <f t="shared" si="7"/>
        <v>-287242.54000000004</v>
      </c>
    </row>
    <row r="68" spans="1:38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2408</v>
      </c>
      <c r="F68">
        <v>105406.07</v>
      </c>
      <c r="G68">
        <v>0</v>
      </c>
      <c r="H68">
        <v>580865.43999999994</v>
      </c>
      <c r="I68">
        <v>3976546.52</v>
      </c>
      <c r="J68">
        <v>672667.05</v>
      </c>
      <c r="N68">
        <v>0</v>
      </c>
      <c r="P68">
        <v>111910</v>
      </c>
      <c r="R68">
        <v>4687768.2300000004</v>
      </c>
      <c r="S68">
        <v>1047464</v>
      </c>
      <c r="T68">
        <v>1317363.46</v>
      </c>
      <c r="V68">
        <v>809.99</v>
      </c>
      <c r="X68">
        <v>2083191</v>
      </c>
      <c r="Y68">
        <v>75000</v>
      </c>
      <c r="Z68">
        <v>2531779</v>
      </c>
      <c r="AA68">
        <v>3564</v>
      </c>
      <c r="AB68">
        <v>4960</v>
      </c>
      <c r="AC68">
        <v>841896.48</v>
      </c>
      <c r="AD68">
        <v>501254.12</v>
      </c>
      <c r="AF68">
        <v>104568</v>
      </c>
      <c r="AG68" s="123">
        <f t="shared" si="1"/>
        <v>686271.51</v>
      </c>
      <c r="AH68" s="181">
        <f t="shared" si="2"/>
        <v>0</v>
      </c>
      <c r="AI68" s="142">
        <f t="shared" si="3"/>
        <v>686271.51</v>
      </c>
      <c r="AJ68" s="182">
        <f t="shared" si="4"/>
        <v>3476364.45</v>
      </c>
      <c r="AK68" s="183">
        <f t="shared" si="5"/>
        <v>3988021.6</v>
      </c>
      <c r="AL68" s="125">
        <f t="shared" si="7"/>
        <v>-511657.14999999991</v>
      </c>
    </row>
    <row r="69" spans="1:38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2409</v>
      </c>
      <c r="F69">
        <v>663753.28</v>
      </c>
      <c r="G69">
        <v>0</v>
      </c>
      <c r="H69">
        <v>1125219.24</v>
      </c>
      <c r="I69">
        <v>1081791.1399999999</v>
      </c>
      <c r="J69">
        <v>766663.23</v>
      </c>
      <c r="K69">
        <v>169000</v>
      </c>
      <c r="L69">
        <v>19.899999999999999</v>
      </c>
      <c r="M69">
        <v>1800</v>
      </c>
      <c r="N69">
        <v>2194.2399999999998</v>
      </c>
      <c r="P69">
        <v>314833</v>
      </c>
      <c r="R69">
        <v>549592.86</v>
      </c>
      <c r="S69">
        <v>2617329.11</v>
      </c>
      <c r="T69">
        <v>1178605.8400000001</v>
      </c>
      <c r="V69">
        <v>905.84</v>
      </c>
      <c r="X69">
        <v>2701210</v>
      </c>
      <c r="Z69">
        <v>2722328</v>
      </c>
      <c r="AA69">
        <v>5644</v>
      </c>
      <c r="AC69">
        <v>800647.92</v>
      </c>
      <c r="AD69">
        <v>304443.98</v>
      </c>
      <c r="AF69">
        <v>65000</v>
      </c>
      <c r="AG69" s="123">
        <f t="shared" ref="AG69:AG132" si="8">SUM(F69:H69)</f>
        <v>1788972.52</v>
      </c>
      <c r="AH69" s="181">
        <f t="shared" ref="AH69:AH132" si="9">SUM(K69:O69)</f>
        <v>173014.13999999998</v>
      </c>
      <c r="AI69" s="142">
        <f t="shared" ref="AI69:AI132" si="10">AG69-AH69</f>
        <v>1615958.3800000001</v>
      </c>
      <c r="AJ69" s="182">
        <f t="shared" ref="AJ69:AJ132" si="11">SUM(T69:Y69)</f>
        <v>3880721.68</v>
      </c>
      <c r="AK69" s="183">
        <f t="shared" ref="AK69:AK132" si="12">SUM(Z69:AF69)</f>
        <v>3898063.9</v>
      </c>
      <c r="AL69" s="125">
        <f t="shared" si="7"/>
        <v>-17342.219999999739</v>
      </c>
    </row>
    <row r="70" spans="1:38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2410</v>
      </c>
      <c r="F70">
        <v>742971.71</v>
      </c>
      <c r="G70">
        <v>3720</v>
      </c>
      <c r="H70">
        <v>172029.83</v>
      </c>
      <c r="I70">
        <v>-12057863.949999999</v>
      </c>
      <c r="J70">
        <v>-6704255.4400000004</v>
      </c>
      <c r="K70">
        <v>112444</v>
      </c>
      <c r="M70">
        <v>24649.42</v>
      </c>
      <c r="N70">
        <v>326.12</v>
      </c>
      <c r="P70">
        <v>-52942</v>
      </c>
      <c r="R70">
        <v>-18283261.559999999</v>
      </c>
      <c r="S70">
        <v>1047464</v>
      </c>
      <c r="T70">
        <v>414810.81</v>
      </c>
      <c r="Z70">
        <v>193394</v>
      </c>
      <c r="AA70">
        <v>2500</v>
      </c>
      <c r="AB70">
        <v>3324</v>
      </c>
      <c r="AC70">
        <v>515778.74</v>
      </c>
      <c r="AD70">
        <v>391891.9</v>
      </c>
      <c r="AG70" s="123">
        <f t="shared" si="8"/>
        <v>918721.53999999992</v>
      </c>
      <c r="AH70" s="181">
        <f t="shared" si="9"/>
        <v>137419.53999999998</v>
      </c>
      <c r="AI70" s="142">
        <f t="shared" si="10"/>
        <v>781302</v>
      </c>
      <c r="AJ70" s="182">
        <f t="shared" si="11"/>
        <v>414810.81</v>
      </c>
      <c r="AK70" s="183">
        <f t="shared" si="12"/>
        <v>1106888.6400000001</v>
      </c>
      <c r="AL70" s="125">
        <f t="shared" si="7"/>
        <v>-692077.83000000007</v>
      </c>
    </row>
    <row r="71" spans="1:38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2411</v>
      </c>
      <c r="F71">
        <v>91269.7</v>
      </c>
      <c r="G71">
        <v>0</v>
      </c>
      <c r="H71">
        <v>1204133.69</v>
      </c>
      <c r="I71">
        <v>1381421.9</v>
      </c>
      <c r="J71">
        <v>603772.28</v>
      </c>
      <c r="K71">
        <v>21000</v>
      </c>
      <c r="L71">
        <v>226804.58</v>
      </c>
      <c r="M71">
        <v>872356</v>
      </c>
      <c r="N71">
        <v>2281</v>
      </c>
      <c r="Q71">
        <v>1212977.1599999999</v>
      </c>
      <c r="R71">
        <v>-8469.3700000000008</v>
      </c>
      <c r="S71">
        <v>1215671.21</v>
      </c>
      <c r="T71">
        <v>1277079.71</v>
      </c>
      <c r="V71">
        <v>179.47</v>
      </c>
      <c r="X71">
        <v>2513531.06</v>
      </c>
      <c r="Z71">
        <v>2746680.69</v>
      </c>
      <c r="AA71">
        <v>8176</v>
      </c>
      <c r="AB71">
        <v>940</v>
      </c>
      <c r="AC71">
        <v>920320.49</v>
      </c>
      <c r="AD71">
        <v>326696.07</v>
      </c>
      <c r="AF71">
        <v>50000</v>
      </c>
      <c r="AG71" s="123">
        <f t="shared" si="8"/>
        <v>1295403.3899999999</v>
      </c>
      <c r="AH71" s="181">
        <f t="shared" si="9"/>
        <v>1122441.58</v>
      </c>
      <c r="AI71" s="142">
        <f t="shared" si="10"/>
        <v>172961.80999999982</v>
      </c>
      <c r="AJ71" s="182">
        <f t="shared" si="11"/>
        <v>3790790.24</v>
      </c>
      <c r="AK71" s="183">
        <f t="shared" si="12"/>
        <v>4052813.2499999995</v>
      </c>
      <c r="AL71" s="125">
        <f t="shared" si="7"/>
        <v>-262023.00999999931</v>
      </c>
    </row>
    <row r="72" spans="1:38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2412</v>
      </c>
      <c r="F72">
        <v>460281.64</v>
      </c>
      <c r="G72">
        <v>0</v>
      </c>
      <c r="H72">
        <v>425549.39</v>
      </c>
      <c r="I72">
        <v>537825.49</v>
      </c>
      <c r="J72">
        <v>-234971.57</v>
      </c>
      <c r="K72">
        <v>-29800</v>
      </c>
      <c r="M72">
        <v>66745</v>
      </c>
      <c r="N72">
        <v>0</v>
      </c>
      <c r="R72">
        <v>-391322.15</v>
      </c>
      <c r="S72">
        <v>1684096.73</v>
      </c>
      <c r="T72">
        <v>551649.02</v>
      </c>
      <c r="V72">
        <v>1488.13</v>
      </c>
      <c r="X72">
        <v>453533.7</v>
      </c>
      <c r="Z72">
        <v>746291.7</v>
      </c>
      <c r="AA72">
        <v>6790</v>
      </c>
      <c r="AC72">
        <v>308015.28000000003</v>
      </c>
      <c r="AD72">
        <v>86608.5</v>
      </c>
      <c r="AG72" s="123">
        <f t="shared" si="8"/>
        <v>885831.03</v>
      </c>
      <c r="AH72" s="181">
        <f t="shared" si="9"/>
        <v>36945</v>
      </c>
      <c r="AI72" s="142">
        <f t="shared" si="10"/>
        <v>848886.03</v>
      </c>
      <c r="AJ72" s="182">
        <f t="shared" si="11"/>
        <v>1006670.8500000001</v>
      </c>
      <c r="AK72" s="183">
        <f t="shared" si="12"/>
        <v>1147705.48</v>
      </c>
      <c r="AL72" s="125">
        <f t="shared" si="7"/>
        <v>-141034.62999999989</v>
      </c>
    </row>
    <row r="73" spans="1:38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2413</v>
      </c>
      <c r="F73">
        <v>41870.81</v>
      </c>
      <c r="G73">
        <v>28062.02</v>
      </c>
      <c r="H73">
        <v>445304.26</v>
      </c>
      <c r="I73">
        <v>3331195.2</v>
      </c>
      <c r="J73">
        <v>6491671.0899999999</v>
      </c>
      <c r="M73">
        <v>28776.5</v>
      </c>
      <c r="N73">
        <v>217.95</v>
      </c>
      <c r="P73">
        <v>50000</v>
      </c>
      <c r="R73">
        <v>7393557.6900000004</v>
      </c>
      <c r="S73">
        <v>2812906.16</v>
      </c>
      <c r="T73">
        <v>812458.31</v>
      </c>
      <c r="V73">
        <v>285.51</v>
      </c>
      <c r="Y73">
        <v>71300</v>
      </c>
      <c r="Z73">
        <v>191767</v>
      </c>
      <c r="AA73">
        <v>5900</v>
      </c>
      <c r="AB73">
        <v>3016</v>
      </c>
      <c r="AC73">
        <v>611742.28</v>
      </c>
      <c r="AD73">
        <v>18973.46</v>
      </c>
      <c r="AG73" s="123">
        <f t="shared" si="8"/>
        <v>515237.09</v>
      </c>
      <c r="AH73" s="181">
        <f t="shared" si="9"/>
        <v>28994.45</v>
      </c>
      <c r="AI73" s="142">
        <f t="shared" si="10"/>
        <v>486242.64</v>
      </c>
      <c r="AJ73" s="182">
        <f t="shared" si="11"/>
        <v>884043.82000000007</v>
      </c>
      <c r="AK73" s="183">
        <f t="shared" si="12"/>
        <v>831398.74</v>
      </c>
      <c r="AL73" s="125">
        <f t="shared" si="7"/>
        <v>52645.080000000075</v>
      </c>
    </row>
    <row r="74" spans="1:38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2414</v>
      </c>
      <c r="F74">
        <v>284496</v>
      </c>
      <c r="G74">
        <v>0</v>
      </c>
      <c r="H74">
        <v>1314900.8700000001</v>
      </c>
      <c r="I74">
        <v>2102626.8199999998</v>
      </c>
      <c r="J74">
        <v>349339.28</v>
      </c>
      <c r="K74">
        <v>0</v>
      </c>
      <c r="M74">
        <v>363144</v>
      </c>
      <c r="N74">
        <v>44.57</v>
      </c>
      <c r="R74">
        <v>3044306.18</v>
      </c>
      <c r="S74">
        <v>1047464</v>
      </c>
      <c r="T74">
        <v>519396.28</v>
      </c>
      <c r="V74">
        <v>954.36</v>
      </c>
      <c r="X74">
        <v>1744410.5</v>
      </c>
      <c r="Y74">
        <v>75600</v>
      </c>
      <c r="Z74">
        <v>2049447.5</v>
      </c>
      <c r="AA74">
        <v>36440</v>
      </c>
      <c r="AC74">
        <v>520677.19</v>
      </c>
      <c r="AD74">
        <v>137392.23000000001</v>
      </c>
      <c r="AG74" s="123">
        <f t="shared" si="8"/>
        <v>1599396.87</v>
      </c>
      <c r="AH74" s="181">
        <f t="shared" si="9"/>
        <v>363188.57</v>
      </c>
      <c r="AI74" s="142">
        <f t="shared" si="10"/>
        <v>1236208.3</v>
      </c>
      <c r="AJ74" s="182">
        <f t="shared" si="11"/>
        <v>2340361.14</v>
      </c>
      <c r="AK74" s="183">
        <f t="shared" si="12"/>
        <v>2743956.92</v>
      </c>
      <c r="AL74" s="125">
        <f t="shared" si="7"/>
        <v>-403595.7799999998</v>
      </c>
    </row>
    <row r="75" spans="1:38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2415</v>
      </c>
      <c r="F75">
        <v>406487.61</v>
      </c>
      <c r="G75">
        <v>0</v>
      </c>
      <c r="H75">
        <v>33675.22</v>
      </c>
      <c r="I75">
        <v>347985.77</v>
      </c>
      <c r="J75">
        <v>979358.54</v>
      </c>
      <c r="K75">
        <v>1980</v>
      </c>
      <c r="N75">
        <v>0</v>
      </c>
      <c r="P75">
        <v>1118004</v>
      </c>
      <c r="R75">
        <v>-260380.86</v>
      </c>
      <c r="S75">
        <v>1334838.29</v>
      </c>
      <c r="T75">
        <v>1075538.1200000001</v>
      </c>
      <c r="V75">
        <v>765.95</v>
      </c>
      <c r="Z75">
        <v>201144</v>
      </c>
      <c r="AC75">
        <v>1042551.56</v>
      </c>
      <c r="AD75">
        <v>259542.8</v>
      </c>
      <c r="AG75" s="123">
        <f t="shared" si="8"/>
        <v>440162.82999999996</v>
      </c>
      <c r="AH75" s="181">
        <f t="shared" si="9"/>
        <v>1980</v>
      </c>
      <c r="AI75" s="142">
        <f t="shared" si="10"/>
        <v>438182.82999999996</v>
      </c>
      <c r="AJ75" s="182">
        <f t="shared" si="11"/>
        <v>1076304.07</v>
      </c>
      <c r="AK75" s="183">
        <f t="shared" si="12"/>
        <v>1503238.36</v>
      </c>
      <c r="AL75" s="125">
        <f t="shared" si="7"/>
        <v>-426934.29000000004</v>
      </c>
    </row>
    <row r="76" spans="1:38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2416</v>
      </c>
      <c r="F76">
        <v>376380.06</v>
      </c>
      <c r="G76">
        <v>0</v>
      </c>
      <c r="H76">
        <v>9596.16</v>
      </c>
      <c r="I76">
        <v>1846001.81</v>
      </c>
      <c r="J76">
        <v>2036271</v>
      </c>
      <c r="M76">
        <v>10220</v>
      </c>
      <c r="N76">
        <v>0</v>
      </c>
      <c r="P76">
        <v>119554</v>
      </c>
      <c r="Q76">
        <v>2886108.02</v>
      </c>
      <c r="R76">
        <v>1461225.45</v>
      </c>
      <c r="T76">
        <v>1086836.6200000001</v>
      </c>
      <c r="V76">
        <v>1821.4</v>
      </c>
      <c r="Y76">
        <v>91800</v>
      </c>
      <c r="Z76">
        <v>679116</v>
      </c>
      <c r="AA76">
        <v>586</v>
      </c>
      <c r="AB76">
        <v>2808</v>
      </c>
      <c r="AC76">
        <v>705770.46</v>
      </c>
      <c r="AD76">
        <v>1036</v>
      </c>
      <c r="AG76" s="123">
        <f t="shared" si="8"/>
        <v>385976.22</v>
      </c>
      <c r="AH76" s="181">
        <f t="shared" si="9"/>
        <v>10220</v>
      </c>
      <c r="AI76" s="142">
        <f t="shared" si="10"/>
        <v>375756.22</v>
      </c>
      <c r="AJ76" s="182">
        <f t="shared" si="11"/>
        <v>1180458.02</v>
      </c>
      <c r="AK76" s="183">
        <f t="shared" si="12"/>
        <v>1389316.46</v>
      </c>
      <c r="AL76" s="125">
        <f t="shared" si="7"/>
        <v>-208858.43999999994</v>
      </c>
    </row>
    <row r="77" spans="1:38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2417</v>
      </c>
      <c r="F77">
        <v>108116.6</v>
      </c>
      <c r="G77">
        <v>143401.65</v>
      </c>
      <c r="H77">
        <v>186991.51</v>
      </c>
      <c r="I77">
        <v>3697467.85</v>
      </c>
      <c r="J77">
        <v>718907.59</v>
      </c>
      <c r="L77">
        <v>-3900</v>
      </c>
      <c r="M77">
        <v>188726</v>
      </c>
      <c r="N77">
        <v>0</v>
      </c>
      <c r="P77">
        <v>370</v>
      </c>
      <c r="R77">
        <v>4367205.7300000004</v>
      </c>
      <c r="S77">
        <v>1047464</v>
      </c>
      <c r="T77">
        <v>1620230.47</v>
      </c>
      <c r="U77">
        <v>26490</v>
      </c>
      <c r="V77">
        <v>1135.3</v>
      </c>
      <c r="Z77">
        <v>301411</v>
      </c>
      <c r="AA77">
        <v>3556</v>
      </c>
      <c r="AB77">
        <v>2992</v>
      </c>
      <c r="AC77">
        <v>789178.41</v>
      </c>
      <c r="AD77">
        <v>678940.89</v>
      </c>
      <c r="AF77">
        <v>616758</v>
      </c>
      <c r="AG77" s="123">
        <f t="shared" si="8"/>
        <v>438509.76</v>
      </c>
      <c r="AH77" s="181">
        <f t="shared" si="9"/>
        <v>184826</v>
      </c>
      <c r="AI77" s="142">
        <f t="shared" si="10"/>
        <v>253683.76</v>
      </c>
      <c r="AJ77" s="182">
        <f t="shared" si="11"/>
        <v>1647855.77</v>
      </c>
      <c r="AK77" s="183">
        <f t="shared" si="12"/>
        <v>2392836.3000000003</v>
      </c>
      <c r="AL77" s="125">
        <f t="shared" si="7"/>
        <v>-744980.53000000026</v>
      </c>
    </row>
    <row r="78" spans="1:38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2418</v>
      </c>
      <c r="F78">
        <v>41605.18</v>
      </c>
      <c r="G78">
        <v>14800</v>
      </c>
      <c r="H78">
        <v>775974.22</v>
      </c>
      <c r="I78">
        <v>586301.62</v>
      </c>
      <c r="J78">
        <v>-145489.84</v>
      </c>
      <c r="M78">
        <v>30924</v>
      </c>
      <c r="N78">
        <v>1185.72</v>
      </c>
      <c r="R78">
        <v>-159953.42000000001</v>
      </c>
      <c r="S78">
        <v>1768225.65</v>
      </c>
      <c r="T78">
        <v>703528.1</v>
      </c>
      <c r="V78">
        <v>309.97000000000003</v>
      </c>
      <c r="Z78">
        <v>238025</v>
      </c>
      <c r="AA78">
        <v>440</v>
      </c>
      <c r="AC78">
        <v>363682.74</v>
      </c>
      <c r="AD78">
        <v>359886.9</v>
      </c>
      <c r="AF78">
        <v>108994.2</v>
      </c>
      <c r="AG78" s="123">
        <f t="shared" si="8"/>
        <v>832379.4</v>
      </c>
      <c r="AH78" s="181">
        <f t="shared" si="9"/>
        <v>32109.72</v>
      </c>
      <c r="AI78" s="142">
        <f t="shared" si="10"/>
        <v>800269.68</v>
      </c>
      <c r="AJ78" s="182">
        <f t="shared" si="11"/>
        <v>703838.07</v>
      </c>
      <c r="AK78" s="183">
        <f t="shared" si="12"/>
        <v>1071028.8400000001</v>
      </c>
      <c r="AL78" s="125">
        <f t="shared" si="7"/>
        <v>-367190.77000000014</v>
      </c>
    </row>
    <row r="79" spans="1:38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2419</v>
      </c>
      <c r="F79">
        <v>2684202.02</v>
      </c>
      <c r="G79">
        <v>590131.98</v>
      </c>
      <c r="H79">
        <v>407817.9</v>
      </c>
      <c r="I79">
        <v>347843.04</v>
      </c>
      <c r="J79">
        <v>495870.7</v>
      </c>
      <c r="K79">
        <v>12990</v>
      </c>
      <c r="N79">
        <v>20781.68</v>
      </c>
      <c r="P79">
        <v>2635196</v>
      </c>
      <c r="Q79">
        <v>-631</v>
      </c>
      <c r="R79">
        <v>816612.43</v>
      </c>
      <c r="S79">
        <v>2439714</v>
      </c>
      <c r="T79">
        <v>3125762.73</v>
      </c>
      <c r="V79">
        <v>5843.27</v>
      </c>
      <c r="X79">
        <v>986640</v>
      </c>
      <c r="Z79">
        <v>2609260</v>
      </c>
      <c r="AA79">
        <v>14110</v>
      </c>
      <c r="AB79">
        <v>26296</v>
      </c>
      <c r="AC79">
        <v>2749673.57</v>
      </c>
      <c r="AD79">
        <v>117703.9</v>
      </c>
      <c r="AG79" s="123">
        <f t="shared" si="8"/>
        <v>3682151.9</v>
      </c>
      <c r="AH79" s="181">
        <f t="shared" si="9"/>
        <v>33771.68</v>
      </c>
      <c r="AI79" s="142">
        <f t="shared" si="10"/>
        <v>3648380.2199999997</v>
      </c>
      <c r="AJ79" s="182">
        <f t="shared" si="11"/>
        <v>4118246</v>
      </c>
      <c r="AK79" s="183">
        <f t="shared" si="12"/>
        <v>5517043.4700000007</v>
      </c>
      <c r="AL79" s="125">
        <f t="shared" si="7"/>
        <v>-1398797.4700000007</v>
      </c>
    </row>
    <row r="80" spans="1:38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2420</v>
      </c>
      <c r="F80">
        <v>581151.23</v>
      </c>
      <c r="G80">
        <v>63827.040000000001</v>
      </c>
      <c r="H80">
        <v>501228.12</v>
      </c>
      <c r="I80">
        <v>266965.3</v>
      </c>
      <c r="J80">
        <v>220869.13</v>
      </c>
      <c r="L80">
        <v>53276.71</v>
      </c>
      <c r="N80">
        <v>3169.5</v>
      </c>
      <c r="R80">
        <v>-414576.68</v>
      </c>
      <c r="S80">
        <v>3137825</v>
      </c>
      <c r="T80">
        <v>932166.45</v>
      </c>
      <c r="V80">
        <v>3059.29</v>
      </c>
      <c r="X80">
        <v>2549360</v>
      </c>
      <c r="Y80">
        <v>39500</v>
      </c>
      <c r="Z80">
        <v>3003435</v>
      </c>
      <c r="AA80">
        <v>19078</v>
      </c>
      <c r="AB80">
        <v>846</v>
      </c>
      <c r="AC80">
        <v>1526622.9</v>
      </c>
      <c r="AD80">
        <v>119757.55</v>
      </c>
      <c r="AG80" s="123">
        <f t="shared" si="8"/>
        <v>1146206.3900000001</v>
      </c>
      <c r="AH80" s="181">
        <f t="shared" si="9"/>
        <v>56446.21</v>
      </c>
      <c r="AI80" s="142">
        <f t="shared" si="10"/>
        <v>1089760.1800000002</v>
      </c>
      <c r="AJ80" s="182">
        <f t="shared" si="11"/>
        <v>3524085.74</v>
      </c>
      <c r="AK80" s="183">
        <f t="shared" si="12"/>
        <v>4669739.45</v>
      </c>
      <c r="AL80" s="125">
        <f t="shared" si="7"/>
        <v>-1145653.71</v>
      </c>
    </row>
    <row r="81" spans="1:38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2421</v>
      </c>
      <c r="F81">
        <v>551470.11</v>
      </c>
      <c r="G81">
        <v>21915</v>
      </c>
      <c r="H81">
        <v>264798.18</v>
      </c>
      <c r="I81">
        <v>4753060.18</v>
      </c>
      <c r="J81">
        <v>79477.94</v>
      </c>
      <c r="L81">
        <v>70346.77</v>
      </c>
      <c r="N81">
        <v>12761.04</v>
      </c>
      <c r="O81">
        <v>60000</v>
      </c>
      <c r="R81">
        <v>3750730.39</v>
      </c>
      <c r="S81">
        <v>1687514</v>
      </c>
      <c r="T81">
        <v>1594913.06</v>
      </c>
      <c r="V81">
        <v>680.74</v>
      </c>
      <c r="X81">
        <v>1262140</v>
      </c>
      <c r="Y81">
        <v>231500</v>
      </c>
      <c r="Z81">
        <v>2059986.45</v>
      </c>
      <c r="AA81">
        <v>12004</v>
      </c>
      <c r="AC81">
        <v>550200.82999999996</v>
      </c>
      <c r="AD81">
        <v>377673.31</v>
      </c>
      <c r="AG81" s="123">
        <f t="shared" si="8"/>
        <v>838183.29</v>
      </c>
      <c r="AH81" s="181">
        <f t="shared" si="9"/>
        <v>143107.81</v>
      </c>
      <c r="AI81" s="142">
        <f t="shared" si="10"/>
        <v>695075.48</v>
      </c>
      <c r="AJ81" s="182">
        <f t="shared" si="11"/>
        <v>3089233.8</v>
      </c>
      <c r="AK81" s="183">
        <f t="shared" si="12"/>
        <v>2999864.59</v>
      </c>
      <c r="AL81" s="125">
        <f t="shared" si="7"/>
        <v>89369.209999999963</v>
      </c>
    </row>
    <row r="82" spans="1:38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2422</v>
      </c>
      <c r="F82">
        <v>484467.42</v>
      </c>
      <c r="G82">
        <v>0</v>
      </c>
      <c r="H82">
        <v>40366.93</v>
      </c>
      <c r="I82">
        <v>134558.78</v>
      </c>
      <c r="J82">
        <v>102857.13</v>
      </c>
      <c r="L82">
        <v>23400</v>
      </c>
      <c r="N82">
        <v>18.5</v>
      </c>
      <c r="P82">
        <v>109070</v>
      </c>
      <c r="R82">
        <v>-1497481.95</v>
      </c>
      <c r="S82">
        <v>2346487</v>
      </c>
      <c r="T82">
        <v>476987.35</v>
      </c>
      <c r="V82">
        <v>1339.43</v>
      </c>
      <c r="X82">
        <v>1644336.5</v>
      </c>
      <c r="Y82">
        <v>101865</v>
      </c>
      <c r="Z82">
        <v>1754336.5</v>
      </c>
      <c r="AA82">
        <v>6740</v>
      </c>
      <c r="AC82">
        <v>563038.47</v>
      </c>
      <c r="AD82">
        <v>119656.6</v>
      </c>
      <c r="AG82" s="123">
        <f t="shared" si="8"/>
        <v>524834.35</v>
      </c>
      <c r="AH82" s="181">
        <f t="shared" si="9"/>
        <v>23418.5</v>
      </c>
      <c r="AI82" s="142">
        <f t="shared" si="10"/>
        <v>501415.85</v>
      </c>
      <c r="AJ82" s="182">
        <f t="shared" si="11"/>
        <v>2224528.2799999998</v>
      </c>
      <c r="AK82" s="183">
        <f t="shared" si="12"/>
        <v>2443771.5699999998</v>
      </c>
      <c r="AL82" s="125">
        <f t="shared" si="7"/>
        <v>-219243.29000000004</v>
      </c>
    </row>
    <row r="83" spans="1:38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2423</v>
      </c>
      <c r="F83">
        <v>650761.51</v>
      </c>
      <c r="G83">
        <v>0</v>
      </c>
      <c r="H83">
        <v>68663.28</v>
      </c>
      <c r="I83">
        <v>470299.73</v>
      </c>
      <c r="J83">
        <v>689651.19</v>
      </c>
      <c r="K83">
        <v>0</v>
      </c>
      <c r="L83">
        <v>52510.28</v>
      </c>
      <c r="N83">
        <v>490.47</v>
      </c>
      <c r="P83">
        <v>62295</v>
      </c>
      <c r="R83">
        <v>196978.25</v>
      </c>
      <c r="S83">
        <v>2125037.4300000002</v>
      </c>
      <c r="T83">
        <v>1030928.07</v>
      </c>
      <c r="V83">
        <v>2068.44</v>
      </c>
      <c r="X83">
        <v>1563455</v>
      </c>
      <c r="Y83">
        <v>207660</v>
      </c>
      <c r="Z83">
        <v>1971467</v>
      </c>
      <c r="AA83">
        <v>3250</v>
      </c>
      <c r="AB83">
        <v>6792</v>
      </c>
      <c r="AC83">
        <v>1070036.22</v>
      </c>
      <c r="AD83">
        <v>310502.01</v>
      </c>
      <c r="AG83" s="123">
        <f t="shared" si="8"/>
        <v>719424.79</v>
      </c>
      <c r="AH83" s="181">
        <f t="shared" si="9"/>
        <v>53000.75</v>
      </c>
      <c r="AI83" s="142">
        <f t="shared" si="10"/>
        <v>666424.04</v>
      </c>
      <c r="AJ83" s="182">
        <f t="shared" si="11"/>
        <v>2804111.51</v>
      </c>
      <c r="AK83" s="183">
        <f t="shared" si="12"/>
        <v>3362047.2299999995</v>
      </c>
      <c r="AL83" s="125">
        <f t="shared" si="7"/>
        <v>-557935.71999999974</v>
      </c>
    </row>
    <row r="84" spans="1:38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2424</v>
      </c>
      <c r="F84">
        <v>679837.21</v>
      </c>
      <c r="G84">
        <v>17440</v>
      </c>
      <c r="H84">
        <v>70152</v>
      </c>
      <c r="I84">
        <v>3407800.63</v>
      </c>
      <c r="J84">
        <v>127308.26</v>
      </c>
      <c r="L84">
        <v>34800</v>
      </c>
      <c r="M84">
        <v>21675</v>
      </c>
      <c r="N84">
        <v>499.55</v>
      </c>
      <c r="R84">
        <v>3405944.5</v>
      </c>
      <c r="S84">
        <v>1196485.3400000001</v>
      </c>
      <c r="T84">
        <v>774343.91</v>
      </c>
      <c r="U84">
        <v>126570</v>
      </c>
      <c r="V84">
        <v>1559.14</v>
      </c>
      <c r="X84">
        <v>1904792</v>
      </c>
      <c r="Y84">
        <v>230300</v>
      </c>
      <c r="Z84">
        <v>2132118</v>
      </c>
      <c r="AA84">
        <v>10146</v>
      </c>
      <c r="AB84">
        <v>12656</v>
      </c>
      <c r="AC84">
        <v>891475.99</v>
      </c>
      <c r="AD84">
        <v>348035.35</v>
      </c>
      <c r="AG84" s="123">
        <f t="shared" si="8"/>
        <v>767429.21</v>
      </c>
      <c r="AH84" s="181">
        <f t="shared" si="9"/>
        <v>56974.55</v>
      </c>
      <c r="AI84" s="142">
        <f t="shared" si="10"/>
        <v>710454.65999999992</v>
      </c>
      <c r="AJ84" s="182">
        <f t="shared" si="11"/>
        <v>3037565.05</v>
      </c>
      <c r="AK84" s="183">
        <f t="shared" si="12"/>
        <v>3394431.3400000003</v>
      </c>
      <c r="AL84" s="125">
        <f t="shared" si="7"/>
        <v>-356866.2900000005</v>
      </c>
    </row>
    <row r="85" spans="1:38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2425</v>
      </c>
      <c r="F85">
        <v>162103.99</v>
      </c>
      <c r="G85">
        <v>0</v>
      </c>
      <c r="H85">
        <v>5440.01</v>
      </c>
      <c r="I85">
        <v>129237.12</v>
      </c>
      <c r="J85">
        <v>79156.84</v>
      </c>
      <c r="N85">
        <v>0</v>
      </c>
      <c r="P85">
        <v>77282</v>
      </c>
      <c r="R85">
        <v>-537626.52</v>
      </c>
      <c r="S85">
        <v>1169693.49</v>
      </c>
      <c r="T85">
        <v>495025.69</v>
      </c>
      <c r="V85">
        <v>745.41</v>
      </c>
      <c r="X85">
        <v>889196.9</v>
      </c>
      <c r="Y85">
        <v>134815</v>
      </c>
      <c r="Z85">
        <v>1004596.9</v>
      </c>
      <c r="AA85">
        <v>1160</v>
      </c>
      <c r="AB85">
        <v>784</v>
      </c>
      <c r="AC85">
        <v>755405.07</v>
      </c>
      <c r="AD85">
        <v>91248.04</v>
      </c>
      <c r="AG85" s="123">
        <f t="shared" si="8"/>
        <v>167544</v>
      </c>
      <c r="AH85" s="181">
        <f t="shared" si="9"/>
        <v>0</v>
      </c>
      <c r="AI85" s="142">
        <f t="shared" si="10"/>
        <v>167544</v>
      </c>
      <c r="AJ85" s="182">
        <f t="shared" si="11"/>
        <v>1519783</v>
      </c>
      <c r="AK85" s="183">
        <f t="shared" si="12"/>
        <v>1853194.01</v>
      </c>
      <c r="AL85" s="125">
        <f t="shared" si="7"/>
        <v>-333411.01</v>
      </c>
    </row>
    <row r="86" spans="1:38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2426</v>
      </c>
      <c r="F86">
        <v>662599.91</v>
      </c>
      <c r="G86">
        <v>54498.879999999997</v>
      </c>
      <c r="H86">
        <v>62430.99</v>
      </c>
      <c r="I86">
        <v>1665645.68</v>
      </c>
      <c r="J86">
        <v>482242.01</v>
      </c>
      <c r="K86">
        <v>0</v>
      </c>
      <c r="L86">
        <v>73460</v>
      </c>
      <c r="M86">
        <v>261551.35</v>
      </c>
      <c r="N86">
        <v>1152.53</v>
      </c>
      <c r="R86">
        <v>2245501.63</v>
      </c>
      <c r="S86">
        <v>620039.24</v>
      </c>
      <c r="T86">
        <v>2390957.35</v>
      </c>
      <c r="V86">
        <v>3096.78</v>
      </c>
      <c r="W86">
        <v>1570</v>
      </c>
      <c r="X86">
        <v>2447758.5</v>
      </c>
      <c r="Y86">
        <v>633157</v>
      </c>
      <c r="Z86">
        <v>2956386.5</v>
      </c>
      <c r="AA86">
        <v>14600</v>
      </c>
      <c r="AB86">
        <v>17472</v>
      </c>
      <c r="AC86">
        <v>2292504.0499999998</v>
      </c>
      <c r="AD86">
        <v>463657.36</v>
      </c>
      <c r="AE86">
        <v>7</v>
      </c>
      <c r="AF86">
        <v>6200</v>
      </c>
      <c r="AG86" s="123">
        <f t="shared" si="8"/>
        <v>779529.78</v>
      </c>
      <c r="AH86" s="181">
        <f t="shared" si="9"/>
        <v>336163.88</v>
      </c>
      <c r="AI86" s="142">
        <f t="shared" si="10"/>
        <v>443365.9</v>
      </c>
      <c r="AJ86" s="182">
        <f t="shared" si="11"/>
        <v>5476539.6299999999</v>
      </c>
      <c r="AK86" s="183">
        <f t="shared" si="12"/>
        <v>5750826.9100000001</v>
      </c>
      <c r="AL86" s="125">
        <f t="shared" si="7"/>
        <v>-274287.28000000026</v>
      </c>
    </row>
    <row r="87" spans="1:38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2427</v>
      </c>
      <c r="F87">
        <v>596066.80000000005</v>
      </c>
      <c r="G87">
        <v>30400</v>
      </c>
      <c r="H87">
        <v>29428.77</v>
      </c>
      <c r="I87">
        <v>8100157.4100000001</v>
      </c>
      <c r="J87">
        <v>263230.23</v>
      </c>
      <c r="K87">
        <v>0</v>
      </c>
      <c r="M87">
        <v>6256</v>
      </c>
      <c r="N87">
        <v>1500</v>
      </c>
      <c r="P87">
        <v>43700</v>
      </c>
      <c r="R87">
        <v>8674467.4299999997</v>
      </c>
      <c r="T87">
        <v>1515056.83</v>
      </c>
      <c r="U87">
        <v>58194</v>
      </c>
      <c r="V87">
        <v>983.69</v>
      </c>
      <c r="W87">
        <v>485</v>
      </c>
      <c r="X87">
        <v>1245772.8</v>
      </c>
      <c r="Y87">
        <v>179300</v>
      </c>
      <c r="Z87">
        <v>1854537.71</v>
      </c>
      <c r="AA87">
        <v>20295</v>
      </c>
      <c r="AC87">
        <v>681091.56</v>
      </c>
      <c r="AD87">
        <v>145508.26999999999</v>
      </c>
      <c r="AF87">
        <v>5000</v>
      </c>
      <c r="AG87" s="123">
        <f t="shared" si="8"/>
        <v>655895.57000000007</v>
      </c>
      <c r="AH87" s="181">
        <f t="shared" si="9"/>
        <v>7756</v>
      </c>
      <c r="AI87" s="142">
        <f t="shared" si="10"/>
        <v>648139.57000000007</v>
      </c>
      <c r="AJ87" s="182">
        <f t="shared" si="11"/>
        <v>2999792.3200000003</v>
      </c>
      <c r="AK87" s="183">
        <f t="shared" si="12"/>
        <v>2706432.54</v>
      </c>
      <c r="AL87" s="125">
        <f t="shared" si="7"/>
        <v>293359.78000000026</v>
      </c>
    </row>
    <row r="88" spans="1:38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2428</v>
      </c>
      <c r="F88">
        <v>441520.61</v>
      </c>
      <c r="G88">
        <v>32816.050000000003</v>
      </c>
      <c r="H88">
        <v>15560.46</v>
      </c>
      <c r="I88">
        <v>212175.85</v>
      </c>
      <c r="J88">
        <v>464870.64</v>
      </c>
      <c r="K88">
        <v>0</v>
      </c>
      <c r="M88">
        <v>219282</v>
      </c>
      <c r="N88">
        <v>698.18</v>
      </c>
      <c r="P88">
        <v>49650</v>
      </c>
      <c r="R88">
        <v>1032297.97</v>
      </c>
      <c r="T88">
        <v>873490.57</v>
      </c>
      <c r="V88">
        <v>414.92</v>
      </c>
      <c r="X88">
        <v>925800</v>
      </c>
      <c r="Y88">
        <v>128400</v>
      </c>
      <c r="Z88">
        <v>1127764</v>
      </c>
      <c r="AA88">
        <v>22270</v>
      </c>
      <c r="AB88">
        <v>3464</v>
      </c>
      <c r="AC88">
        <v>705689.93</v>
      </c>
      <c r="AD88">
        <v>203902.1</v>
      </c>
      <c r="AG88" s="123">
        <f t="shared" si="8"/>
        <v>489897.12</v>
      </c>
      <c r="AH88" s="181">
        <f t="shared" si="9"/>
        <v>219980.18</v>
      </c>
      <c r="AI88" s="142">
        <f t="shared" si="10"/>
        <v>269916.94</v>
      </c>
      <c r="AJ88" s="182">
        <f t="shared" si="11"/>
        <v>1928105.49</v>
      </c>
      <c r="AK88" s="183">
        <f t="shared" si="12"/>
        <v>2063090.0300000003</v>
      </c>
      <c r="AL88" s="125">
        <f t="shared" si="7"/>
        <v>-134984.54000000027</v>
      </c>
    </row>
    <row r="89" spans="1:38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2429</v>
      </c>
      <c r="F89">
        <v>1686607.17</v>
      </c>
      <c r="G89">
        <v>0</v>
      </c>
      <c r="H89">
        <v>65413.2</v>
      </c>
      <c r="I89">
        <v>3019279.67</v>
      </c>
      <c r="J89">
        <v>1198814.3600000001</v>
      </c>
      <c r="K89">
        <v>0</v>
      </c>
      <c r="M89">
        <v>1291420.3999999999</v>
      </c>
      <c r="N89">
        <v>110.53</v>
      </c>
      <c r="R89">
        <v>3798189.72</v>
      </c>
      <c r="S89">
        <v>1221990.08</v>
      </c>
      <c r="T89">
        <v>925479.03</v>
      </c>
      <c r="U89">
        <v>316175</v>
      </c>
      <c r="V89">
        <v>1225.46</v>
      </c>
      <c r="W89">
        <v>280</v>
      </c>
      <c r="X89">
        <v>1701700</v>
      </c>
      <c r="Y89">
        <v>667010</v>
      </c>
      <c r="Z89">
        <v>1909120</v>
      </c>
      <c r="AA89">
        <v>29672</v>
      </c>
      <c r="AC89">
        <v>1372746.79</v>
      </c>
      <c r="AD89">
        <v>631917.03</v>
      </c>
      <c r="AE89">
        <v>10</v>
      </c>
      <c r="AF89">
        <v>10000</v>
      </c>
      <c r="AG89" s="123">
        <f t="shared" si="8"/>
        <v>1752020.3699999999</v>
      </c>
      <c r="AH89" s="181">
        <f t="shared" si="9"/>
        <v>1291530.93</v>
      </c>
      <c r="AI89" s="142">
        <f t="shared" si="10"/>
        <v>460489.43999999994</v>
      </c>
      <c r="AJ89" s="182">
        <f t="shared" si="11"/>
        <v>3611869.49</v>
      </c>
      <c r="AK89" s="183">
        <f t="shared" si="12"/>
        <v>3953465.8200000003</v>
      </c>
      <c r="AL89" s="125">
        <f t="shared" si="7"/>
        <v>-341596.33000000007</v>
      </c>
    </row>
    <row r="90" spans="1:38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2430</v>
      </c>
      <c r="F90">
        <v>873149.38</v>
      </c>
      <c r="G90">
        <v>0</v>
      </c>
      <c r="H90">
        <v>114741.1</v>
      </c>
      <c r="I90">
        <v>80483.03</v>
      </c>
      <c r="J90">
        <v>565079.52</v>
      </c>
      <c r="L90">
        <v>53350</v>
      </c>
      <c r="M90">
        <v>90720</v>
      </c>
      <c r="N90">
        <v>0</v>
      </c>
      <c r="P90">
        <v>100692</v>
      </c>
      <c r="R90">
        <v>760648.11</v>
      </c>
      <c r="S90">
        <v>1247302.3600000001</v>
      </c>
      <c r="T90">
        <v>999603.25</v>
      </c>
      <c r="V90">
        <v>4669.49</v>
      </c>
      <c r="X90">
        <v>999900</v>
      </c>
      <c r="Y90">
        <v>182400</v>
      </c>
      <c r="Z90">
        <v>1373750</v>
      </c>
      <c r="AC90">
        <v>875846.68</v>
      </c>
      <c r="AD90">
        <v>552094.5</v>
      </c>
      <c r="AE90">
        <v>110</v>
      </c>
      <c r="AF90">
        <v>4031</v>
      </c>
      <c r="AG90" s="123">
        <f t="shared" si="8"/>
        <v>987890.48</v>
      </c>
      <c r="AH90" s="181">
        <f t="shared" si="9"/>
        <v>144070</v>
      </c>
      <c r="AI90" s="142">
        <f t="shared" si="10"/>
        <v>843820.48</v>
      </c>
      <c r="AJ90" s="182">
        <f t="shared" si="11"/>
        <v>2186572.7400000002</v>
      </c>
      <c r="AK90" s="183">
        <f t="shared" si="12"/>
        <v>2805832.18</v>
      </c>
      <c r="AL90" s="125">
        <f t="shared" si="7"/>
        <v>-619259.43999999994</v>
      </c>
    </row>
    <row r="91" spans="1:38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2431</v>
      </c>
      <c r="F91">
        <v>898320.38</v>
      </c>
      <c r="G91">
        <v>34265</v>
      </c>
      <c r="H91">
        <v>67789.899999999994</v>
      </c>
      <c r="I91">
        <v>165836.32</v>
      </c>
      <c r="J91">
        <v>249560.56</v>
      </c>
      <c r="L91">
        <v>56593.120000000003</v>
      </c>
      <c r="N91">
        <v>6340.4</v>
      </c>
      <c r="P91">
        <v>657217.69999999995</v>
      </c>
      <c r="R91">
        <v>-898952.57</v>
      </c>
      <c r="S91">
        <v>1693308.65</v>
      </c>
      <c r="T91">
        <v>914395.98</v>
      </c>
      <c r="V91">
        <v>2168.5700000000002</v>
      </c>
      <c r="W91">
        <v>1031</v>
      </c>
      <c r="X91">
        <v>2008917.3</v>
      </c>
      <c r="Z91">
        <v>2174617.2999999998</v>
      </c>
      <c r="AA91">
        <v>6964</v>
      </c>
      <c r="AB91">
        <v>2552</v>
      </c>
      <c r="AC91">
        <v>705023.71</v>
      </c>
      <c r="AD91">
        <v>107874.98</v>
      </c>
      <c r="AF91">
        <v>28216</v>
      </c>
      <c r="AG91" s="123">
        <f t="shared" si="8"/>
        <v>1000375.28</v>
      </c>
      <c r="AH91" s="181">
        <f t="shared" si="9"/>
        <v>62933.520000000004</v>
      </c>
      <c r="AI91" s="142">
        <f t="shared" si="10"/>
        <v>937441.76</v>
      </c>
      <c r="AJ91" s="182">
        <f t="shared" si="11"/>
        <v>2926512.85</v>
      </c>
      <c r="AK91" s="183">
        <f t="shared" si="12"/>
        <v>3025247.9899999998</v>
      </c>
      <c r="AL91" s="125">
        <f t="shared" si="7"/>
        <v>-98735.139999999665</v>
      </c>
    </row>
    <row r="92" spans="1:38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2432</v>
      </c>
      <c r="F92">
        <v>715146.3</v>
      </c>
      <c r="G92">
        <v>0</v>
      </c>
      <c r="H92">
        <v>127907.53</v>
      </c>
      <c r="I92">
        <v>935938.14</v>
      </c>
      <c r="J92">
        <v>166215.10999999999</v>
      </c>
      <c r="K92">
        <v>0</v>
      </c>
      <c r="L92">
        <v>33132</v>
      </c>
      <c r="M92">
        <v>69600</v>
      </c>
      <c r="N92">
        <v>3949</v>
      </c>
      <c r="P92">
        <v>420946</v>
      </c>
      <c r="R92">
        <v>1066505.24</v>
      </c>
      <c r="S92">
        <v>345503.07</v>
      </c>
      <c r="T92">
        <v>740311.57</v>
      </c>
      <c r="V92">
        <v>1307.45</v>
      </c>
      <c r="W92">
        <v>125</v>
      </c>
      <c r="X92">
        <v>667042</v>
      </c>
      <c r="Z92">
        <v>906032</v>
      </c>
      <c r="AB92">
        <v>1624</v>
      </c>
      <c r="AC92">
        <v>415388.66</v>
      </c>
      <c r="AD92">
        <v>80169.59</v>
      </c>
      <c r="AG92" s="123">
        <f t="shared" si="8"/>
        <v>843053.83000000007</v>
      </c>
      <c r="AH92" s="181">
        <f t="shared" si="9"/>
        <v>106681</v>
      </c>
      <c r="AI92" s="142">
        <f t="shared" si="10"/>
        <v>736372.83000000007</v>
      </c>
      <c r="AJ92" s="182">
        <f t="shared" si="11"/>
        <v>1408786.02</v>
      </c>
      <c r="AK92" s="183">
        <f t="shared" si="12"/>
        <v>1403214.25</v>
      </c>
      <c r="AL92" s="125">
        <f t="shared" si="7"/>
        <v>5571.7700000000186</v>
      </c>
    </row>
    <row r="93" spans="1:38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2433</v>
      </c>
      <c r="F93">
        <v>908946.94</v>
      </c>
      <c r="G93">
        <v>15856</v>
      </c>
      <c r="H93">
        <v>114041.54</v>
      </c>
      <c r="I93">
        <v>26825.439999999999</v>
      </c>
      <c r="J93">
        <v>50677.58</v>
      </c>
      <c r="K93">
        <v>0</v>
      </c>
      <c r="L93">
        <v>44472.04</v>
      </c>
      <c r="M93">
        <v>169409</v>
      </c>
      <c r="N93">
        <v>0</v>
      </c>
      <c r="P93">
        <v>445054</v>
      </c>
      <c r="R93">
        <v>-1872297.29</v>
      </c>
      <c r="S93">
        <v>2439641.09</v>
      </c>
      <c r="T93">
        <v>543391.9</v>
      </c>
      <c r="U93">
        <v>51496</v>
      </c>
      <c r="V93">
        <v>2250.12</v>
      </c>
      <c r="W93">
        <v>1070</v>
      </c>
      <c r="X93">
        <v>1113200</v>
      </c>
      <c r="Y93">
        <v>110400</v>
      </c>
      <c r="Z93">
        <v>1298200</v>
      </c>
      <c r="AA93">
        <v>11238</v>
      </c>
      <c r="AB93">
        <v>544</v>
      </c>
      <c r="AC93">
        <v>558294.49</v>
      </c>
      <c r="AD93">
        <v>63362.87</v>
      </c>
      <c r="AF93">
        <v>100</v>
      </c>
      <c r="AG93" s="123">
        <f t="shared" si="8"/>
        <v>1038844.48</v>
      </c>
      <c r="AH93" s="181">
        <f t="shared" si="9"/>
        <v>213881.04</v>
      </c>
      <c r="AI93" s="142">
        <f t="shared" si="10"/>
        <v>824963.44</v>
      </c>
      <c r="AJ93" s="182">
        <f t="shared" si="11"/>
        <v>1821808.02</v>
      </c>
      <c r="AK93" s="183">
        <f t="shared" si="12"/>
        <v>1931739.36</v>
      </c>
      <c r="AL93" s="125">
        <f t="shared" si="7"/>
        <v>-109931.34000000008</v>
      </c>
    </row>
    <row r="94" spans="1:38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2434</v>
      </c>
      <c r="F94">
        <v>543967.93000000005</v>
      </c>
      <c r="G94">
        <v>0</v>
      </c>
      <c r="H94">
        <v>164687.14000000001</v>
      </c>
      <c r="I94">
        <v>352888.14</v>
      </c>
      <c r="J94">
        <v>98485.45</v>
      </c>
      <c r="K94">
        <v>0</v>
      </c>
      <c r="L94">
        <v>45800</v>
      </c>
      <c r="N94">
        <v>0</v>
      </c>
      <c r="P94">
        <v>389284</v>
      </c>
      <c r="R94">
        <v>-2202637.84</v>
      </c>
      <c r="S94">
        <v>3118920.11</v>
      </c>
      <c r="T94">
        <v>845525.79</v>
      </c>
      <c r="U94">
        <v>173924</v>
      </c>
      <c r="V94">
        <v>1401</v>
      </c>
      <c r="W94">
        <v>910</v>
      </c>
      <c r="X94">
        <v>775864.2</v>
      </c>
      <c r="Z94">
        <v>1101914.2</v>
      </c>
      <c r="AA94">
        <v>33300</v>
      </c>
      <c r="AB94">
        <v>4308</v>
      </c>
      <c r="AC94">
        <v>526418.05000000005</v>
      </c>
      <c r="AD94">
        <v>320319.84999999998</v>
      </c>
      <c r="AE94">
        <v>10</v>
      </c>
      <c r="AF94">
        <v>2692.5</v>
      </c>
      <c r="AG94" s="123">
        <f t="shared" si="8"/>
        <v>708655.07000000007</v>
      </c>
      <c r="AH94" s="181">
        <f t="shared" si="9"/>
        <v>45800</v>
      </c>
      <c r="AI94" s="142">
        <f t="shared" si="10"/>
        <v>662855.07000000007</v>
      </c>
      <c r="AJ94" s="182">
        <f t="shared" si="11"/>
        <v>1797624.99</v>
      </c>
      <c r="AK94" s="183">
        <f t="shared" si="12"/>
        <v>1988962.6</v>
      </c>
      <c r="AL94" s="125">
        <f t="shared" si="7"/>
        <v>-191337.6100000001</v>
      </c>
    </row>
    <row r="95" spans="1:38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2435</v>
      </c>
      <c r="F95">
        <v>533138.25</v>
      </c>
      <c r="G95">
        <v>0</v>
      </c>
      <c r="H95">
        <v>9458.66</v>
      </c>
      <c r="I95">
        <v>842372.09</v>
      </c>
      <c r="J95">
        <v>66848.81</v>
      </c>
      <c r="L95">
        <v>36742.400000000001</v>
      </c>
      <c r="M95">
        <v>503205</v>
      </c>
      <c r="N95">
        <v>2903.5</v>
      </c>
      <c r="P95">
        <v>131099</v>
      </c>
      <c r="R95">
        <v>-1758475.35</v>
      </c>
      <c r="S95">
        <v>2656385</v>
      </c>
      <c r="T95">
        <v>1112798.54</v>
      </c>
      <c r="V95">
        <v>474.62</v>
      </c>
      <c r="X95">
        <v>607052.4</v>
      </c>
      <c r="Y95">
        <v>175032.56</v>
      </c>
      <c r="Z95">
        <v>1194688.3999999999</v>
      </c>
      <c r="AA95">
        <v>8128</v>
      </c>
      <c r="AB95">
        <v>5536</v>
      </c>
      <c r="AC95">
        <v>600908.63</v>
      </c>
      <c r="AD95">
        <v>206138.83</v>
      </c>
      <c r="AG95" s="123">
        <f t="shared" si="8"/>
        <v>542596.91</v>
      </c>
      <c r="AH95" s="181">
        <f t="shared" si="9"/>
        <v>542850.9</v>
      </c>
      <c r="AI95" s="142">
        <f t="shared" si="10"/>
        <v>-253.98999999999069</v>
      </c>
      <c r="AJ95" s="182">
        <f t="shared" si="11"/>
        <v>1895358.12</v>
      </c>
      <c r="AK95" s="183">
        <f t="shared" si="12"/>
        <v>2015399.8599999999</v>
      </c>
      <c r="AL95" s="125">
        <f t="shared" si="7"/>
        <v>-120041.73999999976</v>
      </c>
    </row>
    <row r="96" spans="1:38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2436</v>
      </c>
      <c r="F96">
        <v>552324.92000000004</v>
      </c>
      <c r="G96">
        <v>0</v>
      </c>
      <c r="H96">
        <v>24227.33</v>
      </c>
      <c r="I96">
        <v>268214.59000000003</v>
      </c>
      <c r="J96">
        <v>21187.49</v>
      </c>
      <c r="K96">
        <v>0</v>
      </c>
      <c r="L96">
        <v>0</v>
      </c>
      <c r="M96">
        <v>205099</v>
      </c>
      <c r="N96">
        <v>307.17</v>
      </c>
      <c r="P96">
        <v>166744</v>
      </c>
      <c r="R96">
        <v>-2380024.58</v>
      </c>
      <c r="S96">
        <v>2668500</v>
      </c>
      <c r="T96">
        <v>631799.81999999995</v>
      </c>
      <c r="V96">
        <v>265.61</v>
      </c>
      <c r="X96">
        <v>1237792.5</v>
      </c>
      <c r="Y96">
        <v>195832.62</v>
      </c>
      <c r="Z96">
        <v>1331547.5</v>
      </c>
      <c r="AA96">
        <v>1888</v>
      </c>
      <c r="AC96">
        <v>473305.12</v>
      </c>
      <c r="AD96">
        <v>53621.19</v>
      </c>
      <c r="AG96" s="123">
        <f t="shared" si="8"/>
        <v>576552.25</v>
      </c>
      <c r="AH96" s="181">
        <f t="shared" si="9"/>
        <v>205406.17</v>
      </c>
      <c r="AI96" s="142">
        <f t="shared" si="10"/>
        <v>371146.07999999996</v>
      </c>
      <c r="AJ96" s="182">
        <f t="shared" si="11"/>
        <v>2065690.5499999998</v>
      </c>
      <c r="AK96" s="183">
        <f t="shared" si="12"/>
        <v>1860361.81</v>
      </c>
      <c r="AL96" s="125">
        <f t="shared" si="7"/>
        <v>205328.73999999976</v>
      </c>
    </row>
    <row r="97" spans="1:38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2437</v>
      </c>
      <c r="F97">
        <v>1321667.69</v>
      </c>
      <c r="G97">
        <v>0</v>
      </c>
      <c r="H97">
        <v>38994.559999999998</v>
      </c>
      <c r="I97">
        <v>2518888.9900000002</v>
      </c>
      <c r="J97">
        <v>170944.48</v>
      </c>
      <c r="K97">
        <v>0</v>
      </c>
      <c r="L97">
        <v>51847.5</v>
      </c>
      <c r="M97">
        <v>37021.949999999997</v>
      </c>
      <c r="N97">
        <v>2563.4</v>
      </c>
      <c r="P97">
        <v>1273398.46</v>
      </c>
      <c r="R97">
        <v>-6353487.4100000001</v>
      </c>
      <c r="S97">
        <v>9526566.6699999999</v>
      </c>
      <c r="T97">
        <v>1515996.35</v>
      </c>
      <c r="U97">
        <v>574310</v>
      </c>
      <c r="V97">
        <v>3023.09</v>
      </c>
      <c r="X97">
        <v>2323397.2000000002</v>
      </c>
      <c r="Y97">
        <v>397436.45</v>
      </c>
      <c r="Z97">
        <v>3226873.34</v>
      </c>
      <c r="AA97">
        <v>54009.79</v>
      </c>
      <c r="AB97">
        <v>1320</v>
      </c>
      <c r="AC97">
        <v>1595611.39</v>
      </c>
      <c r="AD97">
        <v>423763.42</v>
      </c>
      <c r="AG97" s="123">
        <f t="shared" si="8"/>
        <v>1360662.25</v>
      </c>
      <c r="AH97" s="181">
        <f t="shared" si="9"/>
        <v>91432.849999999991</v>
      </c>
      <c r="AI97" s="142">
        <f t="shared" si="10"/>
        <v>1269229.3999999999</v>
      </c>
      <c r="AJ97" s="182">
        <f t="shared" si="11"/>
        <v>4814163.0900000008</v>
      </c>
      <c r="AK97" s="183">
        <f t="shared" si="12"/>
        <v>5301577.9399999995</v>
      </c>
      <c r="AL97" s="125">
        <f t="shared" si="7"/>
        <v>-487414.8499999987</v>
      </c>
    </row>
    <row r="98" spans="1:38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2438</v>
      </c>
      <c r="F98">
        <v>945583.79</v>
      </c>
      <c r="G98">
        <v>0</v>
      </c>
      <c r="H98">
        <v>0</v>
      </c>
      <c r="I98">
        <v>278608.34999999998</v>
      </c>
      <c r="J98">
        <v>61015.65</v>
      </c>
      <c r="L98">
        <v>35111.089999999997</v>
      </c>
      <c r="M98">
        <v>4450</v>
      </c>
      <c r="N98">
        <v>110.08</v>
      </c>
      <c r="P98">
        <v>189220</v>
      </c>
      <c r="R98">
        <v>-1575328.59</v>
      </c>
      <c r="S98">
        <v>2647000</v>
      </c>
      <c r="T98">
        <v>701943.16</v>
      </c>
      <c r="V98">
        <v>1903.14</v>
      </c>
      <c r="X98">
        <v>1333239.3999999999</v>
      </c>
      <c r="Y98">
        <v>114982.42</v>
      </c>
      <c r="Z98">
        <v>1585546.4</v>
      </c>
      <c r="AA98">
        <v>12644</v>
      </c>
      <c r="AB98">
        <v>4688</v>
      </c>
      <c r="AC98">
        <v>520441.76</v>
      </c>
      <c r="AD98">
        <v>44102.75</v>
      </c>
      <c r="AG98" s="123">
        <f t="shared" si="8"/>
        <v>945583.79</v>
      </c>
      <c r="AH98" s="181">
        <f t="shared" si="9"/>
        <v>39671.17</v>
      </c>
      <c r="AI98" s="142">
        <f t="shared" si="10"/>
        <v>905912.62</v>
      </c>
      <c r="AJ98" s="182">
        <f t="shared" si="11"/>
        <v>2152068.12</v>
      </c>
      <c r="AK98" s="183">
        <f t="shared" si="12"/>
        <v>2167422.91</v>
      </c>
      <c r="AL98" s="125">
        <f t="shared" si="7"/>
        <v>-15354.790000000037</v>
      </c>
    </row>
    <row r="99" spans="1:38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2439</v>
      </c>
      <c r="F99">
        <v>962734.45</v>
      </c>
      <c r="G99">
        <v>0</v>
      </c>
      <c r="H99">
        <v>4900</v>
      </c>
      <c r="I99">
        <v>79348.61</v>
      </c>
      <c r="J99">
        <v>93302.44</v>
      </c>
      <c r="K99">
        <v>0</v>
      </c>
      <c r="L99">
        <v>35105.629999999997</v>
      </c>
      <c r="M99">
        <v>5500</v>
      </c>
      <c r="N99">
        <v>1316.47</v>
      </c>
      <c r="P99">
        <v>657216</v>
      </c>
      <c r="R99">
        <v>-1432886.66</v>
      </c>
      <c r="S99">
        <v>1913700</v>
      </c>
      <c r="T99">
        <v>911543.32</v>
      </c>
      <c r="V99">
        <v>3103.27</v>
      </c>
      <c r="X99">
        <v>925821</v>
      </c>
      <c r="Y99">
        <v>12855</v>
      </c>
      <c r="Z99">
        <v>1180978</v>
      </c>
      <c r="AA99">
        <v>13576</v>
      </c>
      <c r="AC99">
        <v>677898.59</v>
      </c>
      <c r="AD99">
        <v>20535.939999999999</v>
      </c>
      <c r="AG99" s="123">
        <f t="shared" si="8"/>
        <v>967634.45</v>
      </c>
      <c r="AH99" s="181">
        <f t="shared" si="9"/>
        <v>41922.1</v>
      </c>
      <c r="AI99" s="142">
        <f t="shared" si="10"/>
        <v>925712.35</v>
      </c>
      <c r="AJ99" s="182">
        <f t="shared" si="11"/>
        <v>1853322.5899999999</v>
      </c>
      <c r="AK99" s="183">
        <f t="shared" si="12"/>
        <v>1892988.5299999998</v>
      </c>
      <c r="AL99" s="125">
        <f t="shared" si="7"/>
        <v>-39665.939999999944</v>
      </c>
    </row>
    <row r="100" spans="1:38" x14ac:dyDescent="0.25">
      <c r="AG100" s="123">
        <f t="shared" si="8"/>
        <v>0</v>
      </c>
      <c r="AH100" s="181">
        <f t="shared" si="9"/>
        <v>0</v>
      </c>
      <c r="AI100" s="142">
        <f t="shared" si="10"/>
        <v>0</v>
      </c>
      <c r="AJ100" s="182">
        <f t="shared" si="11"/>
        <v>0</v>
      </c>
      <c r="AK100" s="183">
        <f t="shared" si="12"/>
        <v>0</v>
      </c>
      <c r="AL100" s="125">
        <f t="shared" si="7"/>
        <v>0</v>
      </c>
    </row>
    <row r="101" spans="1:38" x14ac:dyDescent="0.25">
      <c r="AG101" s="123">
        <f t="shared" si="8"/>
        <v>0</v>
      </c>
      <c r="AH101" s="181">
        <f t="shared" si="9"/>
        <v>0</v>
      </c>
      <c r="AI101" s="142">
        <f t="shared" si="10"/>
        <v>0</v>
      </c>
      <c r="AJ101" s="182">
        <f t="shared" si="11"/>
        <v>0</v>
      </c>
      <c r="AK101" s="183">
        <f t="shared" si="12"/>
        <v>0</v>
      </c>
      <c r="AL101" s="125">
        <f t="shared" si="7"/>
        <v>0</v>
      </c>
    </row>
    <row r="102" spans="1:38" x14ac:dyDescent="0.25">
      <c r="AG102" s="123">
        <f t="shared" si="8"/>
        <v>0</v>
      </c>
      <c r="AH102" s="181">
        <f t="shared" si="9"/>
        <v>0</v>
      </c>
      <c r="AI102" s="142">
        <f t="shared" si="10"/>
        <v>0</v>
      </c>
      <c r="AJ102" s="182">
        <f t="shared" si="11"/>
        <v>0</v>
      </c>
      <c r="AK102" s="183">
        <f t="shared" si="12"/>
        <v>0</v>
      </c>
      <c r="AL102" s="125">
        <f t="shared" ref="AL102:AL165" si="13">AJ102-AK102</f>
        <v>0</v>
      </c>
    </row>
    <row r="103" spans="1:38" x14ac:dyDescent="0.25">
      <c r="AG103" s="123">
        <f t="shared" si="8"/>
        <v>0</v>
      </c>
      <c r="AH103" s="181">
        <f t="shared" si="9"/>
        <v>0</v>
      </c>
      <c r="AI103" s="142">
        <f t="shared" si="10"/>
        <v>0</v>
      </c>
      <c r="AJ103" s="182">
        <f t="shared" si="11"/>
        <v>0</v>
      </c>
      <c r="AK103" s="183">
        <f t="shared" si="12"/>
        <v>0</v>
      </c>
      <c r="AL103" s="125">
        <f t="shared" si="13"/>
        <v>0</v>
      </c>
    </row>
    <row r="104" spans="1:38" x14ac:dyDescent="0.25">
      <c r="AG104" s="123">
        <f t="shared" si="8"/>
        <v>0</v>
      </c>
      <c r="AH104" s="181">
        <f t="shared" si="9"/>
        <v>0</v>
      </c>
      <c r="AI104" s="142">
        <f t="shared" si="10"/>
        <v>0</v>
      </c>
      <c r="AJ104" s="182">
        <f t="shared" si="11"/>
        <v>0</v>
      </c>
      <c r="AK104" s="183">
        <f t="shared" si="12"/>
        <v>0</v>
      </c>
      <c r="AL104" s="125">
        <f t="shared" si="13"/>
        <v>0</v>
      </c>
    </row>
    <row r="105" spans="1:38" x14ac:dyDescent="0.25">
      <c r="AG105" s="123">
        <f t="shared" si="8"/>
        <v>0</v>
      </c>
      <c r="AH105" s="181">
        <f t="shared" si="9"/>
        <v>0</v>
      </c>
      <c r="AI105" s="142">
        <f t="shared" si="10"/>
        <v>0</v>
      </c>
      <c r="AJ105" s="182">
        <f t="shared" si="11"/>
        <v>0</v>
      </c>
      <c r="AK105" s="183">
        <f t="shared" si="12"/>
        <v>0</v>
      </c>
      <c r="AL105" s="125">
        <f t="shared" si="13"/>
        <v>0</v>
      </c>
    </row>
    <row r="106" spans="1:38" x14ac:dyDescent="0.25">
      <c r="AG106" s="123">
        <f t="shared" si="8"/>
        <v>0</v>
      </c>
      <c r="AH106" s="181">
        <f t="shared" si="9"/>
        <v>0</v>
      </c>
      <c r="AI106" s="142">
        <f t="shared" si="10"/>
        <v>0</v>
      </c>
      <c r="AJ106" s="182">
        <f t="shared" si="11"/>
        <v>0</v>
      </c>
      <c r="AK106" s="183">
        <f t="shared" si="12"/>
        <v>0</v>
      </c>
      <c r="AL106" s="125">
        <f t="shared" si="13"/>
        <v>0</v>
      </c>
    </row>
    <row r="107" spans="1:38" x14ac:dyDescent="0.25">
      <c r="AG107" s="123">
        <f t="shared" si="8"/>
        <v>0</v>
      </c>
      <c r="AH107" s="181">
        <f t="shared" si="9"/>
        <v>0</v>
      </c>
      <c r="AI107" s="142">
        <f t="shared" si="10"/>
        <v>0</v>
      </c>
      <c r="AJ107" s="182">
        <f t="shared" si="11"/>
        <v>0</v>
      </c>
      <c r="AK107" s="183">
        <f t="shared" si="12"/>
        <v>0</v>
      </c>
      <c r="AL107" s="125">
        <f t="shared" si="13"/>
        <v>0</v>
      </c>
    </row>
    <row r="108" spans="1:38" x14ac:dyDescent="0.25">
      <c r="AG108" s="123">
        <f t="shared" si="8"/>
        <v>0</v>
      </c>
      <c r="AH108" s="181">
        <f t="shared" si="9"/>
        <v>0</v>
      </c>
      <c r="AI108" s="142">
        <f t="shared" si="10"/>
        <v>0</v>
      </c>
      <c r="AJ108" s="182">
        <f t="shared" si="11"/>
        <v>0</v>
      </c>
      <c r="AK108" s="183">
        <f t="shared" si="12"/>
        <v>0</v>
      </c>
      <c r="AL108" s="125">
        <f t="shared" si="13"/>
        <v>0</v>
      </c>
    </row>
    <row r="109" spans="1:38" x14ac:dyDescent="0.25">
      <c r="AG109" s="123">
        <f t="shared" si="8"/>
        <v>0</v>
      </c>
      <c r="AH109" s="181">
        <f t="shared" si="9"/>
        <v>0</v>
      </c>
      <c r="AI109" s="142">
        <f t="shared" si="10"/>
        <v>0</v>
      </c>
      <c r="AJ109" s="182">
        <f t="shared" si="11"/>
        <v>0</v>
      </c>
      <c r="AK109" s="183">
        <f t="shared" si="12"/>
        <v>0</v>
      </c>
      <c r="AL109" s="125">
        <f t="shared" si="13"/>
        <v>0</v>
      </c>
    </row>
    <row r="110" spans="1:38" x14ac:dyDescent="0.25">
      <c r="AG110" s="123">
        <f t="shared" si="8"/>
        <v>0</v>
      </c>
      <c r="AH110" s="181">
        <f t="shared" si="9"/>
        <v>0</v>
      </c>
      <c r="AI110" s="142">
        <f t="shared" si="10"/>
        <v>0</v>
      </c>
      <c r="AJ110" s="182">
        <f t="shared" si="11"/>
        <v>0</v>
      </c>
      <c r="AK110" s="183">
        <f t="shared" si="12"/>
        <v>0</v>
      </c>
      <c r="AL110" s="125">
        <f t="shared" si="13"/>
        <v>0</v>
      </c>
    </row>
    <row r="111" spans="1:38" x14ac:dyDescent="0.25">
      <c r="AG111" s="123">
        <f t="shared" si="8"/>
        <v>0</v>
      </c>
      <c r="AH111" s="181">
        <f t="shared" si="9"/>
        <v>0</v>
      </c>
      <c r="AI111" s="142">
        <f t="shared" si="10"/>
        <v>0</v>
      </c>
      <c r="AJ111" s="182">
        <f t="shared" si="11"/>
        <v>0</v>
      </c>
      <c r="AK111" s="183">
        <f t="shared" si="12"/>
        <v>0</v>
      </c>
      <c r="AL111" s="125">
        <f t="shared" si="13"/>
        <v>0</v>
      </c>
    </row>
    <row r="112" spans="1:38" x14ac:dyDescent="0.25">
      <c r="AG112" s="123">
        <f t="shared" si="8"/>
        <v>0</v>
      </c>
      <c r="AH112" s="181">
        <f t="shared" si="9"/>
        <v>0</v>
      </c>
      <c r="AI112" s="142">
        <f t="shared" si="10"/>
        <v>0</v>
      </c>
      <c r="AJ112" s="182">
        <f t="shared" si="11"/>
        <v>0</v>
      </c>
      <c r="AK112" s="183">
        <f t="shared" si="12"/>
        <v>0</v>
      </c>
      <c r="AL112" s="125">
        <f t="shared" si="13"/>
        <v>0</v>
      </c>
    </row>
    <row r="113" spans="33:38" x14ac:dyDescent="0.25">
      <c r="AG113" s="123">
        <f t="shared" si="8"/>
        <v>0</v>
      </c>
      <c r="AH113" s="181">
        <f t="shared" si="9"/>
        <v>0</v>
      </c>
      <c r="AI113" s="142">
        <f t="shared" si="10"/>
        <v>0</v>
      </c>
      <c r="AJ113" s="182">
        <f t="shared" si="11"/>
        <v>0</v>
      </c>
      <c r="AK113" s="183">
        <f t="shared" si="12"/>
        <v>0</v>
      </c>
      <c r="AL113" s="125">
        <f t="shared" si="13"/>
        <v>0</v>
      </c>
    </row>
    <row r="114" spans="33:38" x14ac:dyDescent="0.25">
      <c r="AG114" s="123">
        <f t="shared" si="8"/>
        <v>0</v>
      </c>
      <c r="AH114" s="181">
        <f t="shared" si="9"/>
        <v>0</v>
      </c>
      <c r="AI114" s="142">
        <f t="shared" si="10"/>
        <v>0</v>
      </c>
      <c r="AJ114" s="182">
        <f t="shared" si="11"/>
        <v>0</v>
      </c>
      <c r="AK114" s="183">
        <f t="shared" si="12"/>
        <v>0</v>
      </c>
      <c r="AL114" s="125">
        <f t="shared" si="13"/>
        <v>0</v>
      </c>
    </row>
    <row r="115" spans="33:38" x14ac:dyDescent="0.25">
      <c r="AG115" s="123">
        <f t="shared" si="8"/>
        <v>0</v>
      </c>
      <c r="AH115" s="181">
        <f t="shared" si="9"/>
        <v>0</v>
      </c>
      <c r="AI115" s="142">
        <f t="shared" si="10"/>
        <v>0</v>
      </c>
      <c r="AJ115" s="182">
        <f t="shared" si="11"/>
        <v>0</v>
      </c>
      <c r="AK115" s="183">
        <f t="shared" si="12"/>
        <v>0</v>
      </c>
      <c r="AL115" s="125">
        <f t="shared" si="13"/>
        <v>0</v>
      </c>
    </row>
    <row r="116" spans="33:38" x14ac:dyDescent="0.25">
      <c r="AG116" s="123">
        <f t="shared" si="8"/>
        <v>0</v>
      </c>
      <c r="AH116" s="181">
        <f t="shared" si="9"/>
        <v>0</v>
      </c>
      <c r="AI116" s="142">
        <f t="shared" si="10"/>
        <v>0</v>
      </c>
      <c r="AJ116" s="182">
        <f t="shared" si="11"/>
        <v>0</v>
      </c>
      <c r="AK116" s="183">
        <f t="shared" si="12"/>
        <v>0</v>
      </c>
      <c r="AL116" s="125">
        <f t="shared" si="13"/>
        <v>0</v>
      </c>
    </row>
    <row r="117" spans="33:38" x14ac:dyDescent="0.25">
      <c r="AG117" s="123">
        <f t="shared" si="8"/>
        <v>0</v>
      </c>
      <c r="AH117" s="181">
        <f t="shared" si="9"/>
        <v>0</v>
      </c>
      <c r="AI117" s="142">
        <f t="shared" si="10"/>
        <v>0</v>
      </c>
      <c r="AJ117" s="182">
        <f t="shared" si="11"/>
        <v>0</v>
      </c>
      <c r="AK117" s="183">
        <f t="shared" si="12"/>
        <v>0</v>
      </c>
      <c r="AL117" s="125">
        <f t="shared" si="13"/>
        <v>0</v>
      </c>
    </row>
    <row r="118" spans="33:38" x14ac:dyDescent="0.25">
      <c r="AG118" s="123">
        <f t="shared" si="8"/>
        <v>0</v>
      </c>
      <c r="AH118" s="181">
        <f t="shared" si="9"/>
        <v>0</v>
      </c>
      <c r="AI118" s="142">
        <f t="shared" si="10"/>
        <v>0</v>
      </c>
      <c r="AJ118" s="182">
        <f t="shared" si="11"/>
        <v>0</v>
      </c>
      <c r="AK118" s="183">
        <f t="shared" si="12"/>
        <v>0</v>
      </c>
      <c r="AL118" s="125">
        <f t="shared" si="13"/>
        <v>0</v>
      </c>
    </row>
    <row r="119" spans="33:38" x14ac:dyDescent="0.25">
      <c r="AG119" s="123">
        <f t="shared" si="8"/>
        <v>0</v>
      </c>
      <c r="AH119" s="181">
        <f t="shared" si="9"/>
        <v>0</v>
      </c>
      <c r="AI119" s="142">
        <f t="shared" si="10"/>
        <v>0</v>
      </c>
      <c r="AJ119" s="182">
        <f t="shared" si="11"/>
        <v>0</v>
      </c>
      <c r="AK119" s="183">
        <f t="shared" si="12"/>
        <v>0</v>
      </c>
      <c r="AL119" s="125">
        <f t="shared" si="13"/>
        <v>0</v>
      </c>
    </row>
    <row r="120" spans="33:38" x14ac:dyDescent="0.25">
      <c r="AG120" s="123">
        <f t="shared" si="8"/>
        <v>0</v>
      </c>
      <c r="AH120" s="181">
        <f t="shared" si="9"/>
        <v>0</v>
      </c>
      <c r="AI120" s="142">
        <f t="shared" si="10"/>
        <v>0</v>
      </c>
      <c r="AJ120" s="182">
        <f t="shared" si="11"/>
        <v>0</v>
      </c>
      <c r="AK120" s="183">
        <f t="shared" si="12"/>
        <v>0</v>
      </c>
      <c r="AL120" s="125">
        <f t="shared" si="13"/>
        <v>0</v>
      </c>
    </row>
    <row r="121" spans="33:38" x14ac:dyDescent="0.25">
      <c r="AG121" s="123">
        <f t="shared" si="8"/>
        <v>0</v>
      </c>
      <c r="AH121" s="181">
        <f t="shared" si="9"/>
        <v>0</v>
      </c>
      <c r="AI121" s="142">
        <f t="shared" si="10"/>
        <v>0</v>
      </c>
      <c r="AJ121" s="182">
        <f t="shared" si="11"/>
        <v>0</v>
      </c>
      <c r="AK121" s="183">
        <f t="shared" si="12"/>
        <v>0</v>
      </c>
      <c r="AL121" s="125">
        <f t="shared" si="13"/>
        <v>0</v>
      </c>
    </row>
    <row r="122" spans="33:38" x14ac:dyDescent="0.25">
      <c r="AG122" s="123">
        <f t="shared" si="8"/>
        <v>0</v>
      </c>
      <c r="AH122" s="181">
        <f t="shared" si="9"/>
        <v>0</v>
      </c>
      <c r="AI122" s="142">
        <f t="shared" si="10"/>
        <v>0</v>
      </c>
      <c r="AJ122" s="182">
        <f t="shared" si="11"/>
        <v>0</v>
      </c>
      <c r="AK122" s="183">
        <f t="shared" si="12"/>
        <v>0</v>
      </c>
      <c r="AL122" s="125">
        <f t="shared" si="13"/>
        <v>0</v>
      </c>
    </row>
    <row r="123" spans="33:38" x14ac:dyDescent="0.25">
      <c r="AG123" s="123">
        <f t="shared" si="8"/>
        <v>0</v>
      </c>
      <c r="AH123" s="181">
        <f t="shared" si="9"/>
        <v>0</v>
      </c>
      <c r="AI123" s="142">
        <f t="shared" si="10"/>
        <v>0</v>
      </c>
      <c r="AJ123" s="182">
        <f t="shared" si="11"/>
        <v>0</v>
      </c>
      <c r="AK123" s="183">
        <f t="shared" si="12"/>
        <v>0</v>
      </c>
      <c r="AL123" s="125">
        <f t="shared" si="13"/>
        <v>0</v>
      </c>
    </row>
    <row r="124" spans="33:38" x14ac:dyDescent="0.25">
      <c r="AG124" s="123">
        <f t="shared" si="8"/>
        <v>0</v>
      </c>
      <c r="AH124" s="181">
        <f t="shared" si="9"/>
        <v>0</v>
      </c>
      <c r="AI124" s="142">
        <f t="shared" si="10"/>
        <v>0</v>
      </c>
      <c r="AJ124" s="182">
        <f t="shared" si="11"/>
        <v>0</v>
      </c>
      <c r="AK124" s="183">
        <f t="shared" si="12"/>
        <v>0</v>
      </c>
      <c r="AL124" s="125">
        <f t="shared" si="13"/>
        <v>0</v>
      </c>
    </row>
    <row r="125" spans="33:38" x14ac:dyDescent="0.25">
      <c r="AG125" s="123">
        <f t="shared" si="8"/>
        <v>0</v>
      </c>
      <c r="AH125" s="181">
        <f t="shared" si="9"/>
        <v>0</v>
      </c>
      <c r="AI125" s="142">
        <f t="shared" si="10"/>
        <v>0</v>
      </c>
      <c r="AJ125" s="182">
        <f t="shared" si="11"/>
        <v>0</v>
      </c>
      <c r="AK125" s="183">
        <f t="shared" si="12"/>
        <v>0</v>
      </c>
      <c r="AL125" s="125">
        <f t="shared" si="13"/>
        <v>0</v>
      </c>
    </row>
    <row r="126" spans="33:38" x14ac:dyDescent="0.25">
      <c r="AG126" s="123">
        <f t="shared" si="8"/>
        <v>0</v>
      </c>
      <c r="AH126" s="181">
        <f t="shared" si="9"/>
        <v>0</v>
      </c>
      <c r="AI126" s="142">
        <f t="shared" si="10"/>
        <v>0</v>
      </c>
      <c r="AJ126" s="182">
        <f t="shared" si="11"/>
        <v>0</v>
      </c>
      <c r="AK126" s="183">
        <f t="shared" si="12"/>
        <v>0</v>
      </c>
      <c r="AL126" s="125">
        <f t="shared" si="13"/>
        <v>0</v>
      </c>
    </row>
    <row r="127" spans="33:38" x14ac:dyDescent="0.25">
      <c r="AG127" s="123">
        <f t="shared" si="8"/>
        <v>0</v>
      </c>
      <c r="AH127" s="181">
        <f t="shared" si="9"/>
        <v>0</v>
      </c>
      <c r="AI127" s="142">
        <f t="shared" si="10"/>
        <v>0</v>
      </c>
      <c r="AJ127" s="182">
        <f t="shared" si="11"/>
        <v>0</v>
      </c>
      <c r="AK127" s="183">
        <f t="shared" si="12"/>
        <v>0</v>
      </c>
      <c r="AL127" s="125">
        <f t="shared" si="13"/>
        <v>0</v>
      </c>
    </row>
    <row r="128" spans="33:38" x14ac:dyDescent="0.25">
      <c r="AG128" s="123">
        <f t="shared" si="8"/>
        <v>0</v>
      </c>
      <c r="AH128" s="181">
        <f t="shared" si="9"/>
        <v>0</v>
      </c>
      <c r="AI128" s="142">
        <f t="shared" si="10"/>
        <v>0</v>
      </c>
      <c r="AJ128" s="182">
        <f t="shared" si="11"/>
        <v>0</v>
      </c>
      <c r="AK128" s="183">
        <f t="shared" si="12"/>
        <v>0</v>
      </c>
      <c r="AL128" s="125">
        <f t="shared" si="13"/>
        <v>0</v>
      </c>
    </row>
    <row r="129" spans="33:38" x14ac:dyDescent="0.25">
      <c r="AG129" s="123">
        <f t="shared" si="8"/>
        <v>0</v>
      </c>
      <c r="AH129" s="181">
        <f t="shared" si="9"/>
        <v>0</v>
      </c>
      <c r="AI129" s="142">
        <f t="shared" si="10"/>
        <v>0</v>
      </c>
      <c r="AJ129" s="182">
        <f t="shared" si="11"/>
        <v>0</v>
      </c>
      <c r="AK129" s="183">
        <f t="shared" si="12"/>
        <v>0</v>
      </c>
      <c r="AL129" s="125">
        <f t="shared" si="13"/>
        <v>0</v>
      </c>
    </row>
    <row r="130" spans="33:38" x14ac:dyDescent="0.25">
      <c r="AG130" s="123">
        <f t="shared" si="8"/>
        <v>0</v>
      </c>
      <c r="AH130" s="181">
        <f t="shared" si="9"/>
        <v>0</v>
      </c>
      <c r="AI130" s="142">
        <f t="shared" si="10"/>
        <v>0</v>
      </c>
      <c r="AJ130" s="182">
        <f t="shared" si="11"/>
        <v>0</v>
      </c>
      <c r="AK130" s="183">
        <f t="shared" si="12"/>
        <v>0</v>
      </c>
      <c r="AL130" s="125">
        <f t="shared" si="13"/>
        <v>0</v>
      </c>
    </row>
    <row r="131" spans="33:38" x14ac:dyDescent="0.25">
      <c r="AG131" s="123">
        <f t="shared" si="8"/>
        <v>0</v>
      </c>
      <c r="AH131" s="181">
        <f t="shared" si="9"/>
        <v>0</v>
      </c>
      <c r="AI131" s="142">
        <f t="shared" si="10"/>
        <v>0</v>
      </c>
      <c r="AJ131" s="182">
        <f t="shared" si="11"/>
        <v>0</v>
      </c>
      <c r="AK131" s="183">
        <f t="shared" si="12"/>
        <v>0</v>
      </c>
      <c r="AL131" s="125">
        <f t="shared" si="13"/>
        <v>0</v>
      </c>
    </row>
    <row r="132" spans="33:38" x14ac:dyDescent="0.25">
      <c r="AG132" s="123">
        <f t="shared" si="8"/>
        <v>0</v>
      </c>
      <c r="AH132" s="181">
        <f t="shared" si="9"/>
        <v>0</v>
      </c>
      <c r="AI132" s="142">
        <f t="shared" si="10"/>
        <v>0</v>
      </c>
      <c r="AJ132" s="182">
        <f t="shared" si="11"/>
        <v>0</v>
      </c>
      <c r="AK132" s="183">
        <f t="shared" si="12"/>
        <v>0</v>
      </c>
      <c r="AL132" s="125">
        <f t="shared" si="13"/>
        <v>0</v>
      </c>
    </row>
    <row r="133" spans="33:38" x14ac:dyDescent="0.25">
      <c r="AG133" s="123">
        <f t="shared" ref="AG133:AG188" si="14">SUM(F133:H133)</f>
        <v>0</v>
      </c>
      <c r="AH133" s="181">
        <f t="shared" ref="AH133:AH188" si="15">SUM(K133:O133)</f>
        <v>0</v>
      </c>
      <c r="AI133" s="142">
        <f t="shared" ref="AI133:AI188" si="16">AG133-AH133</f>
        <v>0</v>
      </c>
      <c r="AJ133" s="182">
        <f t="shared" ref="AJ133:AJ188" si="17">SUM(T133:Y133)</f>
        <v>0</v>
      </c>
      <c r="AK133" s="183">
        <f t="shared" ref="AK133:AK188" si="18">SUM(Z133:AF133)</f>
        <v>0</v>
      </c>
      <c r="AL133" s="125">
        <f t="shared" si="13"/>
        <v>0</v>
      </c>
    </row>
    <row r="134" spans="33:38" x14ac:dyDescent="0.25">
      <c r="AG134" s="123">
        <f t="shared" si="14"/>
        <v>0</v>
      </c>
      <c r="AH134" s="181">
        <f t="shared" si="15"/>
        <v>0</v>
      </c>
      <c r="AI134" s="142">
        <f t="shared" si="16"/>
        <v>0</v>
      </c>
      <c r="AJ134" s="182">
        <f t="shared" si="17"/>
        <v>0</v>
      </c>
      <c r="AK134" s="183">
        <f t="shared" si="18"/>
        <v>0</v>
      </c>
      <c r="AL134" s="125">
        <f t="shared" si="13"/>
        <v>0</v>
      </c>
    </row>
    <row r="135" spans="33:38" x14ac:dyDescent="0.25">
      <c r="AG135" s="123">
        <f t="shared" si="14"/>
        <v>0</v>
      </c>
      <c r="AH135" s="181">
        <f t="shared" si="15"/>
        <v>0</v>
      </c>
      <c r="AI135" s="142">
        <f t="shared" si="16"/>
        <v>0</v>
      </c>
      <c r="AJ135" s="182">
        <f t="shared" si="17"/>
        <v>0</v>
      </c>
      <c r="AK135" s="183">
        <f t="shared" si="18"/>
        <v>0</v>
      </c>
      <c r="AL135" s="125">
        <f t="shared" si="13"/>
        <v>0</v>
      </c>
    </row>
    <row r="136" spans="33:38" x14ac:dyDescent="0.25">
      <c r="AG136" s="123">
        <f t="shared" si="14"/>
        <v>0</v>
      </c>
      <c r="AH136" s="181">
        <f t="shared" si="15"/>
        <v>0</v>
      </c>
      <c r="AI136" s="142">
        <f t="shared" si="16"/>
        <v>0</v>
      </c>
      <c r="AJ136" s="182">
        <f t="shared" si="17"/>
        <v>0</v>
      </c>
      <c r="AK136" s="183">
        <f t="shared" si="18"/>
        <v>0</v>
      </c>
      <c r="AL136" s="125">
        <f t="shared" si="13"/>
        <v>0</v>
      </c>
    </row>
    <row r="137" spans="33:38" x14ac:dyDescent="0.25">
      <c r="AG137" s="123">
        <f t="shared" si="14"/>
        <v>0</v>
      </c>
      <c r="AH137" s="181">
        <f t="shared" si="15"/>
        <v>0</v>
      </c>
      <c r="AI137" s="142">
        <f t="shared" si="16"/>
        <v>0</v>
      </c>
      <c r="AJ137" s="182">
        <f t="shared" si="17"/>
        <v>0</v>
      </c>
      <c r="AK137" s="183">
        <f t="shared" si="18"/>
        <v>0</v>
      </c>
      <c r="AL137" s="125">
        <f t="shared" si="13"/>
        <v>0</v>
      </c>
    </row>
    <row r="138" spans="33:38" x14ac:dyDescent="0.25">
      <c r="AG138" s="123">
        <f t="shared" si="14"/>
        <v>0</v>
      </c>
      <c r="AH138" s="181">
        <f t="shared" si="15"/>
        <v>0</v>
      </c>
      <c r="AI138" s="142">
        <f t="shared" si="16"/>
        <v>0</v>
      </c>
      <c r="AJ138" s="182">
        <f t="shared" si="17"/>
        <v>0</v>
      </c>
      <c r="AK138" s="183">
        <f t="shared" si="18"/>
        <v>0</v>
      </c>
      <c r="AL138" s="125">
        <f t="shared" si="13"/>
        <v>0</v>
      </c>
    </row>
    <row r="139" spans="33:38" x14ac:dyDescent="0.25">
      <c r="AG139" s="123">
        <f t="shared" si="14"/>
        <v>0</v>
      </c>
      <c r="AH139" s="181">
        <f t="shared" si="15"/>
        <v>0</v>
      </c>
      <c r="AI139" s="142">
        <f t="shared" si="16"/>
        <v>0</v>
      </c>
      <c r="AJ139" s="182">
        <f t="shared" si="17"/>
        <v>0</v>
      </c>
      <c r="AK139" s="183">
        <f t="shared" si="18"/>
        <v>0</v>
      </c>
      <c r="AL139" s="125">
        <f t="shared" si="13"/>
        <v>0</v>
      </c>
    </row>
    <row r="140" spans="33:38" x14ac:dyDescent="0.25">
      <c r="AG140" s="123">
        <f t="shared" si="14"/>
        <v>0</v>
      </c>
      <c r="AH140" s="181">
        <f t="shared" si="15"/>
        <v>0</v>
      </c>
      <c r="AI140" s="142">
        <f t="shared" si="16"/>
        <v>0</v>
      </c>
      <c r="AJ140" s="182">
        <f t="shared" si="17"/>
        <v>0</v>
      </c>
      <c r="AK140" s="183">
        <f t="shared" si="18"/>
        <v>0</v>
      </c>
      <c r="AL140" s="125">
        <f t="shared" si="13"/>
        <v>0</v>
      </c>
    </row>
    <row r="141" spans="33:38" x14ac:dyDescent="0.25">
      <c r="AG141" s="123">
        <f t="shared" si="14"/>
        <v>0</v>
      </c>
      <c r="AH141" s="181">
        <f t="shared" si="15"/>
        <v>0</v>
      </c>
      <c r="AI141" s="142">
        <f t="shared" si="16"/>
        <v>0</v>
      </c>
      <c r="AJ141" s="182">
        <f t="shared" si="17"/>
        <v>0</v>
      </c>
      <c r="AK141" s="183">
        <f t="shared" si="18"/>
        <v>0</v>
      </c>
      <c r="AL141" s="125">
        <f t="shared" si="13"/>
        <v>0</v>
      </c>
    </row>
    <row r="142" spans="33:38" x14ac:dyDescent="0.25">
      <c r="AG142" s="123">
        <f t="shared" si="14"/>
        <v>0</v>
      </c>
      <c r="AH142" s="181">
        <f t="shared" si="15"/>
        <v>0</v>
      </c>
      <c r="AI142" s="142">
        <f t="shared" si="16"/>
        <v>0</v>
      </c>
      <c r="AJ142" s="182">
        <f t="shared" si="17"/>
        <v>0</v>
      </c>
      <c r="AK142" s="183">
        <f t="shared" si="18"/>
        <v>0</v>
      </c>
      <c r="AL142" s="125">
        <f t="shared" si="13"/>
        <v>0</v>
      </c>
    </row>
    <row r="143" spans="33:38" x14ac:dyDescent="0.25">
      <c r="AG143" s="123">
        <f t="shared" si="14"/>
        <v>0</v>
      </c>
      <c r="AH143" s="181">
        <f t="shared" si="15"/>
        <v>0</v>
      </c>
      <c r="AI143" s="142">
        <f t="shared" si="16"/>
        <v>0</v>
      </c>
      <c r="AJ143" s="182">
        <f t="shared" si="17"/>
        <v>0</v>
      </c>
      <c r="AK143" s="183">
        <f t="shared" si="18"/>
        <v>0</v>
      </c>
      <c r="AL143" s="125">
        <f t="shared" si="13"/>
        <v>0</v>
      </c>
    </row>
    <row r="144" spans="33:38" x14ac:dyDescent="0.25">
      <c r="AG144" s="123">
        <f t="shared" si="14"/>
        <v>0</v>
      </c>
      <c r="AH144" s="181">
        <f t="shared" si="15"/>
        <v>0</v>
      </c>
      <c r="AI144" s="142">
        <f t="shared" si="16"/>
        <v>0</v>
      </c>
      <c r="AJ144" s="182">
        <f t="shared" si="17"/>
        <v>0</v>
      </c>
      <c r="AK144" s="183">
        <f t="shared" si="18"/>
        <v>0</v>
      </c>
      <c r="AL144" s="125">
        <f t="shared" si="13"/>
        <v>0</v>
      </c>
    </row>
    <row r="145" spans="33:38" x14ac:dyDescent="0.25">
      <c r="AG145" s="123">
        <f t="shared" si="14"/>
        <v>0</v>
      </c>
      <c r="AH145" s="181">
        <f t="shared" si="15"/>
        <v>0</v>
      </c>
      <c r="AI145" s="142">
        <f t="shared" si="16"/>
        <v>0</v>
      </c>
      <c r="AJ145" s="182">
        <f t="shared" si="17"/>
        <v>0</v>
      </c>
      <c r="AK145" s="183">
        <f t="shared" si="18"/>
        <v>0</v>
      </c>
      <c r="AL145" s="125">
        <f t="shared" si="13"/>
        <v>0</v>
      </c>
    </row>
    <row r="146" spans="33:38" x14ac:dyDescent="0.25">
      <c r="AG146" s="123">
        <f t="shared" si="14"/>
        <v>0</v>
      </c>
      <c r="AH146" s="181">
        <f t="shared" si="15"/>
        <v>0</v>
      </c>
      <c r="AI146" s="142">
        <f t="shared" si="16"/>
        <v>0</v>
      </c>
      <c r="AJ146" s="182">
        <f t="shared" si="17"/>
        <v>0</v>
      </c>
      <c r="AK146" s="183">
        <f t="shared" si="18"/>
        <v>0</v>
      </c>
      <c r="AL146" s="125">
        <f t="shared" si="13"/>
        <v>0</v>
      </c>
    </row>
    <row r="147" spans="33:38" x14ac:dyDescent="0.25">
      <c r="AG147" s="123">
        <f t="shared" si="14"/>
        <v>0</v>
      </c>
      <c r="AH147" s="181">
        <f t="shared" si="15"/>
        <v>0</v>
      </c>
      <c r="AI147" s="142">
        <f t="shared" si="16"/>
        <v>0</v>
      </c>
      <c r="AJ147" s="182">
        <f t="shared" si="17"/>
        <v>0</v>
      </c>
      <c r="AK147" s="183">
        <f t="shared" si="18"/>
        <v>0</v>
      </c>
      <c r="AL147" s="125">
        <f t="shared" si="13"/>
        <v>0</v>
      </c>
    </row>
    <row r="148" spans="33:38" x14ac:dyDescent="0.25">
      <c r="AG148" s="123">
        <f t="shared" si="14"/>
        <v>0</v>
      </c>
      <c r="AH148" s="181">
        <f t="shared" si="15"/>
        <v>0</v>
      </c>
      <c r="AI148" s="142">
        <f t="shared" si="16"/>
        <v>0</v>
      </c>
      <c r="AJ148" s="182">
        <f t="shared" si="17"/>
        <v>0</v>
      </c>
      <c r="AK148" s="183">
        <f t="shared" si="18"/>
        <v>0</v>
      </c>
      <c r="AL148" s="125">
        <f t="shared" si="13"/>
        <v>0</v>
      </c>
    </row>
    <row r="149" spans="33:38" x14ac:dyDescent="0.25">
      <c r="AG149" s="123">
        <f t="shared" si="14"/>
        <v>0</v>
      </c>
      <c r="AH149" s="181">
        <f t="shared" si="15"/>
        <v>0</v>
      </c>
      <c r="AI149" s="142">
        <f t="shared" si="16"/>
        <v>0</v>
      </c>
      <c r="AJ149" s="182">
        <f t="shared" si="17"/>
        <v>0</v>
      </c>
      <c r="AK149" s="183">
        <f t="shared" si="18"/>
        <v>0</v>
      </c>
      <c r="AL149" s="125">
        <f t="shared" si="13"/>
        <v>0</v>
      </c>
    </row>
    <row r="150" spans="33:38" x14ac:dyDescent="0.25">
      <c r="AG150" s="123">
        <f t="shared" si="14"/>
        <v>0</v>
      </c>
      <c r="AH150" s="181">
        <f t="shared" si="15"/>
        <v>0</v>
      </c>
      <c r="AI150" s="142">
        <f t="shared" si="16"/>
        <v>0</v>
      </c>
      <c r="AJ150" s="182">
        <f t="shared" si="17"/>
        <v>0</v>
      </c>
      <c r="AK150" s="183">
        <f t="shared" si="18"/>
        <v>0</v>
      </c>
      <c r="AL150" s="125">
        <f t="shared" si="13"/>
        <v>0</v>
      </c>
    </row>
    <row r="151" spans="33:38" x14ac:dyDescent="0.25">
      <c r="AG151" s="123">
        <f t="shared" si="14"/>
        <v>0</v>
      </c>
      <c r="AH151" s="181">
        <f t="shared" si="15"/>
        <v>0</v>
      </c>
      <c r="AI151" s="142">
        <f t="shared" si="16"/>
        <v>0</v>
      </c>
      <c r="AJ151" s="182">
        <f t="shared" si="17"/>
        <v>0</v>
      </c>
      <c r="AK151" s="183">
        <f t="shared" si="18"/>
        <v>0</v>
      </c>
      <c r="AL151" s="125">
        <f t="shared" si="13"/>
        <v>0</v>
      </c>
    </row>
    <row r="152" spans="33:38" x14ac:dyDescent="0.25">
      <c r="AG152" s="123">
        <f t="shared" si="14"/>
        <v>0</v>
      </c>
      <c r="AH152" s="181">
        <f t="shared" si="15"/>
        <v>0</v>
      </c>
      <c r="AI152" s="142">
        <f t="shared" si="16"/>
        <v>0</v>
      </c>
      <c r="AJ152" s="182">
        <f t="shared" si="17"/>
        <v>0</v>
      </c>
      <c r="AK152" s="183">
        <f t="shared" si="18"/>
        <v>0</v>
      </c>
      <c r="AL152" s="125">
        <f t="shared" si="13"/>
        <v>0</v>
      </c>
    </row>
    <row r="153" spans="33:38" x14ac:dyDescent="0.25">
      <c r="AG153" s="123">
        <f t="shared" si="14"/>
        <v>0</v>
      </c>
      <c r="AH153" s="181">
        <f t="shared" si="15"/>
        <v>0</v>
      </c>
      <c r="AI153" s="142">
        <f t="shared" si="16"/>
        <v>0</v>
      </c>
      <c r="AJ153" s="182">
        <f t="shared" si="17"/>
        <v>0</v>
      </c>
      <c r="AK153" s="183">
        <f t="shared" si="18"/>
        <v>0</v>
      </c>
      <c r="AL153" s="125">
        <f t="shared" si="13"/>
        <v>0</v>
      </c>
    </row>
    <row r="154" spans="33:38" x14ac:dyDescent="0.25">
      <c r="AG154" s="123">
        <f t="shared" si="14"/>
        <v>0</v>
      </c>
      <c r="AH154" s="181">
        <f t="shared" si="15"/>
        <v>0</v>
      </c>
      <c r="AI154" s="142">
        <f t="shared" si="16"/>
        <v>0</v>
      </c>
      <c r="AJ154" s="182">
        <f t="shared" si="17"/>
        <v>0</v>
      </c>
      <c r="AK154" s="183">
        <f t="shared" si="18"/>
        <v>0</v>
      </c>
      <c r="AL154" s="125">
        <f t="shared" si="13"/>
        <v>0</v>
      </c>
    </row>
    <row r="155" spans="33:38" x14ac:dyDescent="0.25">
      <c r="AG155" s="123">
        <f t="shared" si="14"/>
        <v>0</v>
      </c>
      <c r="AH155" s="181">
        <f t="shared" si="15"/>
        <v>0</v>
      </c>
      <c r="AI155" s="142">
        <f t="shared" si="16"/>
        <v>0</v>
      </c>
      <c r="AJ155" s="182">
        <f t="shared" si="17"/>
        <v>0</v>
      </c>
      <c r="AK155" s="183">
        <f t="shared" si="18"/>
        <v>0</v>
      </c>
      <c r="AL155" s="125">
        <f t="shared" si="13"/>
        <v>0</v>
      </c>
    </row>
    <row r="156" spans="33:38" x14ac:dyDescent="0.25">
      <c r="AG156" s="123">
        <f t="shared" si="14"/>
        <v>0</v>
      </c>
      <c r="AH156" s="181">
        <f t="shared" si="15"/>
        <v>0</v>
      </c>
      <c r="AI156" s="142">
        <f t="shared" si="16"/>
        <v>0</v>
      </c>
      <c r="AJ156" s="182">
        <f t="shared" si="17"/>
        <v>0</v>
      </c>
      <c r="AK156" s="183">
        <f t="shared" si="18"/>
        <v>0</v>
      </c>
      <c r="AL156" s="125">
        <f t="shared" si="13"/>
        <v>0</v>
      </c>
    </row>
    <row r="157" spans="33:38" x14ac:dyDescent="0.25">
      <c r="AG157" s="123">
        <f t="shared" si="14"/>
        <v>0</v>
      </c>
      <c r="AH157" s="181">
        <f t="shared" si="15"/>
        <v>0</v>
      </c>
      <c r="AI157" s="142">
        <f t="shared" si="16"/>
        <v>0</v>
      </c>
      <c r="AJ157" s="182">
        <f t="shared" si="17"/>
        <v>0</v>
      </c>
      <c r="AK157" s="183">
        <f t="shared" si="18"/>
        <v>0</v>
      </c>
      <c r="AL157" s="125">
        <f t="shared" si="13"/>
        <v>0</v>
      </c>
    </row>
    <row r="158" spans="33:38" x14ac:dyDescent="0.25">
      <c r="AG158" s="123">
        <f t="shared" si="14"/>
        <v>0</v>
      </c>
      <c r="AH158" s="181">
        <f t="shared" si="15"/>
        <v>0</v>
      </c>
      <c r="AI158" s="142">
        <f t="shared" si="16"/>
        <v>0</v>
      </c>
      <c r="AJ158" s="182">
        <f t="shared" si="17"/>
        <v>0</v>
      </c>
      <c r="AK158" s="183">
        <f t="shared" si="18"/>
        <v>0</v>
      </c>
      <c r="AL158" s="125">
        <f t="shared" si="13"/>
        <v>0</v>
      </c>
    </row>
    <row r="159" spans="33:38" x14ac:dyDescent="0.25">
      <c r="AG159" s="123">
        <f t="shared" si="14"/>
        <v>0</v>
      </c>
      <c r="AH159" s="181">
        <f t="shared" si="15"/>
        <v>0</v>
      </c>
      <c r="AI159" s="142">
        <f t="shared" si="16"/>
        <v>0</v>
      </c>
      <c r="AJ159" s="182">
        <f t="shared" si="17"/>
        <v>0</v>
      </c>
      <c r="AK159" s="183">
        <f t="shared" si="18"/>
        <v>0</v>
      </c>
      <c r="AL159" s="125">
        <f t="shared" si="13"/>
        <v>0</v>
      </c>
    </row>
    <row r="160" spans="33:38" x14ac:dyDescent="0.25">
      <c r="AG160" s="123">
        <f t="shared" si="14"/>
        <v>0</v>
      </c>
      <c r="AH160" s="181">
        <f t="shared" si="15"/>
        <v>0</v>
      </c>
      <c r="AI160" s="142">
        <f t="shared" si="16"/>
        <v>0</v>
      </c>
      <c r="AJ160" s="182">
        <f t="shared" si="17"/>
        <v>0</v>
      </c>
      <c r="AK160" s="183">
        <f t="shared" si="18"/>
        <v>0</v>
      </c>
      <c r="AL160" s="125">
        <f t="shared" si="13"/>
        <v>0</v>
      </c>
    </row>
    <row r="161" spans="33:38" x14ac:dyDescent="0.25">
      <c r="AG161" s="123">
        <f t="shared" si="14"/>
        <v>0</v>
      </c>
      <c r="AH161" s="181">
        <f t="shared" si="15"/>
        <v>0</v>
      </c>
      <c r="AI161" s="142">
        <f t="shared" si="16"/>
        <v>0</v>
      </c>
      <c r="AJ161" s="182">
        <f t="shared" si="17"/>
        <v>0</v>
      </c>
      <c r="AK161" s="183">
        <f t="shared" si="18"/>
        <v>0</v>
      </c>
      <c r="AL161" s="125">
        <f t="shared" si="13"/>
        <v>0</v>
      </c>
    </row>
    <row r="162" spans="33:38" x14ac:dyDescent="0.25">
      <c r="AG162" s="123">
        <f t="shared" si="14"/>
        <v>0</v>
      </c>
      <c r="AH162" s="181">
        <f t="shared" si="15"/>
        <v>0</v>
      </c>
      <c r="AI162" s="142">
        <f t="shared" si="16"/>
        <v>0</v>
      </c>
      <c r="AJ162" s="182">
        <f t="shared" si="17"/>
        <v>0</v>
      </c>
      <c r="AK162" s="183">
        <f t="shared" si="18"/>
        <v>0</v>
      </c>
      <c r="AL162" s="125">
        <f t="shared" si="13"/>
        <v>0</v>
      </c>
    </row>
    <row r="163" spans="33:38" x14ac:dyDescent="0.25">
      <c r="AG163" s="123">
        <f t="shared" si="14"/>
        <v>0</v>
      </c>
      <c r="AH163" s="181">
        <f t="shared" si="15"/>
        <v>0</v>
      </c>
      <c r="AI163" s="142">
        <f t="shared" si="16"/>
        <v>0</v>
      </c>
      <c r="AJ163" s="182">
        <f t="shared" si="17"/>
        <v>0</v>
      </c>
      <c r="AK163" s="183">
        <f t="shared" si="18"/>
        <v>0</v>
      </c>
      <c r="AL163" s="125">
        <f t="shared" si="13"/>
        <v>0</v>
      </c>
    </row>
    <row r="164" spans="33:38" x14ac:dyDescent="0.25">
      <c r="AG164" s="123">
        <f t="shared" si="14"/>
        <v>0</v>
      </c>
      <c r="AH164" s="181">
        <f t="shared" si="15"/>
        <v>0</v>
      </c>
      <c r="AI164" s="142">
        <f t="shared" si="16"/>
        <v>0</v>
      </c>
      <c r="AJ164" s="182">
        <f t="shared" si="17"/>
        <v>0</v>
      </c>
      <c r="AK164" s="183">
        <f t="shared" si="18"/>
        <v>0</v>
      </c>
      <c r="AL164" s="125">
        <f t="shared" si="13"/>
        <v>0</v>
      </c>
    </row>
    <row r="165" spans="33:38" x14ac:dyDescent="0.25">
      <c r="AG165" s="123">
        <f t="shared" si="14"/>
        <v>0</v>
      </c>
      <c r="AH165" s="181">
        <f t="shared" si="15"/>
        <v>0</v>
      </c>
      <c r="AI165" s="142">
        <f t="shared" si="16"/>
        <v>0</v>
      </c>
      <c r="AJ165" s="182">
        <f t="shared" si="17"/>
        <v>0</v>
      </c>
      <c r="AK165" s="183">
        <f t="shared" si="18"/>
        <v>0</v>
      </c>
      <c r="AL165" s="125">
        <f t="shared" si="13"/>
        <v>0</v>
      </c>
    </row>
    <row r="166" spans="33:38" x14ac:dyDescent="0.25">
      <c r="AG166" s="123">
        <f t="shared" si="14"/>
        <v>0</v>
      </c>
      <c r="AH166" s="181">
        <f t="shared" si="15"/>
        <v>0</v>
      </c>
      <c r="AI166" s="142">
        <f t="shared" si="16"/>
        <v>0</v>
      </c>
      <c r="AJ166" s="182">
        <f t="shared" si="17"/>
        <v>0</v>
      </c>
      <c r="AK166" s="183">
        <f t="shared" si="18"/>
        <v>0</v>
      </c>
      <c r="AL166" s="125">
        <f t="shared" ref="AL166:AL188" si="19">AJ166-AK166</f>
        <v>0</v>
      </c>
    </row>
    <row r="167" spans="33:38" x14ac:dyDescent="0.25">
      <c r="AG167" s="123">
        <f t="shared" si="14"/>
        <v>0</v>
      </c>
      <c r="AH167" s="181">
        <f t="shared" si="15"/>
        <v>0</v>
      </c>
      <c r="AI167" s="142">
        <f t="shared" si="16"/>
        <v>0</v>
      </c>
      <c r="AJ167" s="182">
        <f t="shared" si="17"/>
        <v>0</v>
      </c>
      <c r="AK167" s="183">
        <f t="shared" si="18"/>
        <v>0</v>
      </c>
      <c r="AL167" s="125">
        <f t="shared" si="19"/>
        <v>0</v>
      </c>
    </row>
    <row r="168" spans="33:38" x14ac:dyDescent="0.25">
      <c r="AG168" s="123">
        <f t="shared" si="14"/>
        <v>0</v>
      </c>
      <c r="AH168" s="181">
        <f t="shared" si="15"/>
        <v>0</v>
      </c>
      <c r="AI168" s="142">
        <f t="shared" si="16"/>
        <v>0</v>
      </c>
      <c r="AJ168" s="182">
        <f t="shared" si="17"/>
        <v>0</v>
      </c>
      <c r="AK168" s="183">
        <f t="shared" si="18"/>
        <v>0</v>
      </c>
      <c r="AL168" s="125">
        <f t="shared" si="19"/>
        <v>0</v>
      </c>
    </row>
    <row r="169" spans="33:38" x14ac:dyDescent="0.25">
      <c r="AG169" s="123">
        <f t="shared" si="14"/>
        <v>0</v>
      </c>
      <c r="AH169" s="181">
        <f t="shared" si="15"/>
        <v>0</v>
      </c>
      <c r="AI169" s="142">
        <f t="shared" si="16"/>
        <v>0</v>
      </c>
      <c r="AJ169" s="182">
        <f t="shared" si="17"/>
        <v>0</v>
      </c>
      <c r="AK169" s="183">
        <f t="shared" si="18"/>
        <v>0</v>
      </c>
      <c r="AL169" s="125">
        <f t="shared" si="19"/>
        <v>0</v>
      </c>
    </row>
    <row r="170" spans="33:38" x14ac:dyDescent="0.25">
      <c r="AG170" s="123">
        <f t="shared" si="14"/>
        <v>0</v>
      </c>
      <c r="AH170" s="181">
        <f t="shared" si="15"/>
        <v>0</v>
      </c>
      <c r="AI170" s="142">
        <f t="shared" si="16"/>
        <v>0</v>
      </c>
      <c r="AJ170" s="182">
        <f t="shared" si="17"/>
        <v>0</v>
      </c>
      <c r="AK170" s="183">
        <f t="shared" si="18"/>
        <v>0</v>
      </c>
      <c r="AL170" s="125">
        <f t="shared" si="19"/>
        <v>0</v>
      </c>
    </row>
    <row r="171" spans="33:38" x14ac:dyDescent="0.25">
      <c r="AG171" s="123">
        <f t="shared" si="14"/>
        <v>0</v>
      </c>
      <c r="AH171" s="181">
        <f t="shared" si="15"/>
        <v>0</v>
      </c>
      <c r="AI171" s="142">
        <f t="shared" si="16"/>
        <v>0</v>
      </c>
      <c r="AJ171" s="182">
        <f t="shared" si="17"/>
        <v>0</v>
      </c>
      <c r="AK171" s="183">
        <f t="shared" si="18"/>
        <v>0</v>
      </c>
      <c r="AL171" s="125">
        <f t="shared" si="19"/>
        <v>0</v>
      </c>
    </row>
    <row r="172" spans="33:38" x14ac:dyDescent="0.25">
      <c r="AG172" s="123">
        <f t="shared" si="14"/>
        <v>0</v>
      </c>
      <c r="AH172" s="181">
        <f t="shared" si="15"/>
        <v>0</v>
      </c>
      <c r="AI172" s="142">
        <f t="shared" si="16"/>
        <v>0</v>
      </c>
      <c r="AJ172" s="182">
        <f t="shared" si="17"/>
        <v>0</v>
      </c>
      <c r="AK172" s="183">
        <f t="shared" si="18"/>
        <v>0</v>
      </c>
      <c r="AL172" s="125">
        <f t="shared" si="19"/>
        <v>0</v>
      </c>
    </row>
    <row r="173" spans="33:38" x14ac:dyDescent="0.25">
      <c r="AG173" s="123">
        <f t="shared" si="14"/>
        <v>0</v>
      </c>
      <c r="AH173" s="181">
        <f t="shared" si="15"/>
        <v>0</v>
      </c>
      <c r="AI173" s="142">
        <f t="shared" si="16"/>
        <v>0</v>
      </c>
      <c r="AJ173" s="182">
        <f t="shared" si="17"/>
        <v>0</v>
      </c>
      <c r="AK173" s="183">
        <f t="shared" si="18"/>
        <v>0</v>
      </c>
      <c r="AL173" s="125">
        <f t="shared" si="19"/>
        <v>0</v>
      </c>
    </row>
    <row r="174" spans="33:38" x14ac:dyDescent="0.25">
      <c r="AG174" s="123">
        <f t="shared" si="14"/>
        <v>0</v>
      </c>
      <c r="AH174" s="181">
        <f t="shared" si="15"/>
        <v>0</v>
      </c>
      <c r="AI174" s="142">
        <f t="shared" si="16"/>
        <v>0</v>
      </c>
      <c r="AJ174" s="182">
        <f t="shared" si="17"/>
        <v>0</v>
      </c>
      <c r="AK174" s="183">
        <f t="shared" si="18"/>
        <v>0</v>
      </c>
      <c r="AL174" s="125">
        <f t="shared" si="19"/>
        <v>0</v>
      </c>
    </row>
    <row r="175" spans="33:38" x14ac:dyDescent="0.25">
      <c r="AG175" s="123">
        <f t="shared" si="14"/>
        <v>0</v>
      </c>
      <c r="AH175" s="181">
        <f t="shared" si="15"/>
        <v>0</v>
      </c>
      <c r="AI175" s="142">
        <f t="shared" si="16"/>
        <v>0</v>
      </c>
      <c r="AJ175" s="182">
        <f t="shared" si="17"/>
        <v>0</v>
      </c>
      <c r="AK175" s="183">
        <f t="shared" si="18"/>
        <v>0</v>
      </c>
      <c r="AL175" s="125">
        <f t="shared" si="19"/>
        <v>0</v>
      </c>
    </row>
    <row r="176" spans="33:38" x14ac:dyDescent="0.25">
      <c r="AG176" s="123">
        <f t="shared" si="14"/>
        <v>0</v>
      </c>
      <c r="AH176" s="181">
        <f t="shared" si="15"/>
        <v>0</v>
      </c>
      <c r="AI176" s="142">
        <f t="shared" si="16"/>
        <v>0</v>
      </c>
      <c r="AJ176" s="182">
        <f t="shared" si="17"/>
        <v>0</v>
      </c>
      <c r="AK176" s="183">
        <f t="shared" si="18"/>
        <v>0</v>
      </c>
      <c r="AL176" s="125">
        <f t="shared" si="19"/>
        <v>0</v>
      </c>
    </row>
    <row r="177" spans="33:38" x14ac:dyDescent="0.25">
      <c r="AG177" s="123">
        <f t="shared" si="14"/>
        <v>0</v>
      </c>
      <c r="AH177" s="181">
        <f t="shared" si="15"/>
        <v>0</v>
      </c>
      <c r="AI177" s="142">
        <f t="shared" si="16"/>
        <v>0</v>
      </c>
      <c r="AJ177" s="182">
        <f t="shared" si="17"/>
        <v>0</v>
      </c>
      <c r="AK177" s="183">
        <f t="shared" si="18"/>
        <v>0</v>
      </c>
      <c r="AL177" s="125">
        <f t="shared" si="19"/>
        <v>0</v>
      </c>
    </row>
    <row r="178" spans="33:38" x14ac:dyDescent="0.25">
      <c r="AG178" s="123">
        <f t="shared" si="14"/>
        <v>0</v>
      </c>
      <c r="AH178" s="181">
        <f t="shared" si="15"/>
        <v>0</v>
      </c>
      <c r="AI178" s="142">
        <f t="shared" si="16"/>
        <v>0</v>
      </c>
      <c r="AJ178" s="182">
        <f t="shared" si="17"/>
        <v>0</v>
      </c>
      <c r="AK178" s="183">
        <f t="shared" si="18"/>
        <v>0</v>
      </c>
      <c r="AL178" s="125">
        <f t="shared" si="19"/>
        <v>0</v>
      </c>
    </row>
    <row r="179" spans="33:38" x14ac:dyDescent="0.25">
      <c r="AG179" s="123">
        <f t="shared" si="14"/>
        <v>0</v>
      </c>
      <c r="AH179" s="181">
        <f t="shared" si="15"/>
        <v>0</v>
      </c>
      <c r="AI179" s="142">
        <f t="shared" si="16"/>
        <v>0</v>
      </c>
      <c r="AJ179" s="182">
        <f t="shared" si="17"/>
        <v>0</v>
      </c>
      <c r="AK179" s="183">
        <f t="shared" si="18"/>
        <v>0</v>
      </c>
      <c r="AL179" s="125">
        <f t="shared" si="19"/>
        <v>0</v>
      </c>
    </row>
    <row r="180" spans="33:38" x14ac:dyDescent="0.25">
      <c r="AG180" s="123">
        <f t="shared" si="14"/>
        <v>0</v>
      </c>
      <c r="AH180" s="181">
        <f t="shared" si="15"/>
        <v>0</v>
      </c>
      <c r="AI180" s="142">
        <f t="shared" si="16"/>
        <v>0</v>
      </c>
      <c r="AJ180" s="182">
        <f t="shared" si="17"/>
        <v>0</v>
      </c>
      <c r="AK180" s="183">
        <f t="shared" si="18"/>
        <v>0</v>
      </c>
      <c r="AL180" s="125">
        <f t="shared" si="19"/>
        <v>0</v>
      </c>
    </row>
    <row r="181" spans="33:38" x14ac:dyDescent="0.25">
      <c r="AG181" s="123">
        <f t="shared" si="14"/>
        <v>0</v>
      </c>
      <c r="AH181" s="181">
        <f t="shared" si="15"/>
        <v>0</v>
      </c>
      <c r="AI181" s="142">
        <f t="shared" si="16"/>
        <v>0</v>
      </c>
      <c r="AJ181" s="182">
        <f t="shared" si="17"/>
        <v>0</v>
      </c>
      <c r="AK181" s="183">
        <f t="shared" si="18"/>
        <v>0</v>
      </c>
      <c r="AL181" s="125">
        <f t="shared" si="19"/>
        <v>0</v>
      </c>
    </row>
    <row r="182" spans="33:38" x14ac:dyDescent="0.25">
      <c r="AG182" s="123">
        <f t="shared" si="14"/>
        <v>0</v>
      </c>
      <c r="AH182" s="181">
        <f t="shared" si="15"/>
        <v>0</v>
      </c>
      <c r="AI182" s="142">
        <f t="shared" si="16"/>
        <v>0</v>
      </c>
      <c r="AJ182" s="182">
        <f t="shared" si="17"/>
        <v>0</v>
      </c>
      <c r="AK182" s="183">
        <f t="shared" si="18"/>
        <v>0</v>
      </c>
      <c r="AL182" s="125">
        <f t="shared" si="19"/>
        <v>0</v>
      </c>
    </row>
    <row r="183" spans="33:38" x14ac:dyDescent="0.25">
      <c r="AG183" s="123">
        <f t="shared" si="14"/>
        <v>0</v>
      </c>
      <c r="AH183" s="181">
        <f t="shared" si="15"/>
        <v>0</v>
      </c>
      <c r="AI183" s="142">
        <f t="shared" si="16"/>
        <v>0</v>
      </c>
      <c r="AJ183" s="182">
        <f t="shared" si="17"/>
        <v>0</v>
      </c>
      <c r="AK183" s="183">
        <f t="shared" si="18"/>
        <v>0</v>
      </c>
      <c r="AL183" s="125">
        <f t="shared" si="19"/>
        <v>0</v>
      </c>
    </row>
    <row r="184" spans="33:38" x14ac:dyDescent="0.25">
      <c r="AG184" s="123">
        <f t="shared" si="14"/>
        <v>0</v>
      </c>
      <c r="AH184" s="181">
        <f t="shared" si="15"/>
        <v>0</v>
      </c>
      <c r="AI184" s="142">
        <f t="shared" si="16"/>
        <v>0</v>
      </c>
      <c r="AJ184" s="182">
        <f t="shared" si="17"/>
        <v>0</v>
      </c>
      <c r="AK184" s="183">
        <f t="shared" si="18"/>
        <v>0</v>
      </c>
      <c r="AL184" s="125">
        <f t="shared" si="19"/>
        <v>0</v>
      </c>
    </row>
    <row r="185" spans="33:38" x14ac:dyDescent="0.25">
      <c r="AG185" s="123">
        <f t="shared" si="14"/>
        <v>0</v>
      </c>
      <c r="AH185" s="181">
        <f t="shared" si="15"/>
        <v>0</v>
      </c>
      <c r="AI185" s="142">
        <f t="shared" si="16"/>
        <v>0</v>
      </c>
      <c r="AJ185" s="182">
        <f t="shared" si="17"/>
        <v>0</v>
      </c>
      <c r="AK185" s="183">
        <f t="shared" si="18"/>
        <v>0</v>
      </c>
      <c r="AL185" s="125">
        <f t="shared" si="19"/>
        <v>0</v>
      </c>
    </row>
    <row r="186" spans="33:38" x14ac:dyDescent="0.25">
      <c r="AG186" s="123">
        <f t="shared" si="14"/>
        <v>0</v>
      </c>
      <c r="AH186" s="181">
        <f t="shared" si="15"/>
        <v>0</v>
      </c>
      <c r="AI186" s="142">
        <f t="shared" si="16"/>
        <v>0</v>
      </c>
      <c r="AJ186" s="182">
        <f t="shared" si="17"/>
        <v>0</v>
      </c>
      <c r="AK186" s="183">
        <f t="shared" si="18"/>
        <v>0</v>
      </c>
      <c r="AL186" s="125">
        <f t="shared" si="19"/>
        <v>0</v>
      </c>
    </row>
    <row r="187" spans="33:38" x14ac:dyDescent="0.25">
      <c r="AG187" s="123">
        <f t="shared" si="14"/>
        <v>0</v>
      </c>
      <c r="AH187" s="181">
        <f t="shared" si="15"/>
        <v>0</v>
      </c>
      <c r="AI187" s="142">
        <f t="shared" si="16"/>
        <v>0</v>
      </c>
      <c r="AJ187" s="182">
        <f t="shared" si="17"/>
        <v>0</v>
      </c>
      <c r="AK187" s="183">
        <f t="shared" si="18"/>
        <v>0</v>
      </c>
      <c r="AL187" s="125">
        <f t="shared" si="19"/>
        <v>0</v>
      </c>
    </row>
    <row r="188" spans="33:38" x14ac:dyDescent="0.25">
      <c r="AG188" s="123">
        <f t="shared" si="14"/>
        <v>0</v>
      </c>
      <c r="AH188" s="181">
        <f t="shared" si="15"/>
        <v>0</v>
      </c>
      <c r="AI188" s="142">
        <f t="shared" si="16"/>
        <v>0</v>
      </c>
      <c r="AJ188" s="182">
        <f t="shared" si="17"/>
        <v>0</v>
      </c>
      <c r="AK188" s="183">
        <f t="shared" si="18"/>
        <v>0</v>
      </c>
      <c r="AL188" s="125">
        <f t="shared" si="19"/>
        <v>0</v>
      </c>
    </row>
  </sheetData>
  <autoFilter ref="A1:AL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D30-7FBC-48C9-A953-A31D40A0CA50}">
  <dimension ref="A1:AB85"/>
  <sheetViews>
    <sheetView topLeftCell="I1" workbookViewId="0">
      <selection sqref="A1:AB1048576"/>
    </sheetView>
  </sheetViews>
  <sheetFormatPr defaultRowHeight="13.8" x14ac:dyDescent="0.25"/>
  <cols>
    <col min="1" max="1" width="38.296875" bestFit="1" customWidth="1"/>
  </cols>
  <sheetData>
    <row r="1" spans="1:28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2063</v>
      </c>
      <c r="H1" t="s">
        <v>2064</v>
      </c>
      <c r="I1" t="s">
        <v>2066</v>
      </c>
      <c r="J1" t="s">
        <v>2067</v>
      </c>
      <c r="K1" t="s">
        <v>2069</v>
      </c>
      <c r="L1" t="s">
        <v>2070</v>
      </c>
      <c r="M1" t="s">
        <v>2071</v>
      </c>
      <c r="N1" t="s">
        <v>2074</v>
      </c>
      <c r="O1" t="s">
        <v>2075</v>
      </c>
      <c r="P1" t="s">
        <v>2076</v>
      </c>
      <c r="Q1" t="s">
        <v>2077</v>
      </c>
      <c r="R1" t="s">
        <v>2440</v>
      </c>
      <c r="S1" t="s">
        <v>2078</v>
      </c>
      <c r="T1" t="s">
        <v>2079</v>
      </c>
      <c r="U1" t="s">
        <v>2080</v>
      </c>
      <c r="V1" t="s">
        <v>2081</v>
      </c>
      <c r="W1" t="s">
        <v>2082</v>
      </c>
      <c r="X1" t="s">
        <v>2083</v>
      </c>
      <c r="Y1" t="s">
        <v>2084</v>
      </c>
      <c r="Z1" t="s">
        <v>2086</v>
      </c>
      <c r="AA1" t="s">
        <v>2087</v>
      </c>
      <c r="AB1" t="s">
        <v>2088</v>
      </c>
    </row>
    <row r="2" spans="1:28" x14ac:dyDescent="0.25">
      <c r="A2" t="s">
        <v>2089</v>
      </c>
      <c r="B2" t="s">
        <v>2090</v>
      </c>
      <c r="C2" t="s">
        <v>2091</v>
      </c>
      <c r="D2" t="s">
        <v>2092</v>
      </c>
      <c r="E2" t="s">
        <v>2093</v>
      </c>
      <c r="F2" t="s">
        <v>2094</v>
      </c>
      <c r="G2" t="s">
        <v>2096</v>
      </c>
      <c r="H2" t="s">
        <v>2097</v>
      </c>
      <c r="I2" t="s">
        <v>2099</v>
      </c>
      <c r="J2" t="s">
        <v>2100</v>
      </c>
      <c r="K2" t="s">
        <v>2102</v>
      </c>
      <c r="L2" t="s">
        <v>2103</v>
      </c>
      <c r="M2" t="s">
        <v>2104</v>
      </c>
      <c r="N2" t="s">
        <v>2107</v>
      </c>
      <c r="O2" t="s">
        <v>2108</v>
      </c>
      <c r="P2" t="s">
        <v>2109</v>
      </c>
      <c r="Q2" t="s">
        <v>2110</v>
      </c>
      <c r="R2" t="s">
        <v>2441</v>
      </c>
      <c r="S2" t="s">
        <v>2111</v>
      </c>
      <c r="T2" t="s">
        <v>2112</v>
      </c>
      <c r="U2" t="s">
        <v>2113</v>
      </c>
      <c r="V2" t="s">
        <v>2114</v>
      </c>
      <c r="W2" t="s">
        <v>2115</v>
      </c>
      <c r="X2" t="s">
        <v>2116</v>
      </c>
      <c r="Y2" t="s">
        <v>2117</v>
      </c>
      <c r="Z2" t="s">
        <v>2119</v>
      </c>
      <c r="AA2" t="s">
        <v>2120</v>
      </c>
      <c r="AB2" t="s">
        <v>2121</v>
      </c>
    </row>
    <row r="3" spans="1:28" x14ac:dyDescent="0.25">
      <c r="A3" t="s">
        <v>2122</v>
      </c>
      <c r="B3">
        <v>53497162.380000003</v>
      </c>
      <c r="C3">
        <v>8090017.8499999996</v>
      </c>
      <c r="D3">
        <v>3978832.76</v>
      </c>
      <c r="E3">
        <v>48451447.130000003</v>
      </c>
      <c r="F3">
        <v>27788046.57</v>
      </c>
      <c r="G3">
        <v>905470.98</v>
      </c>
      <c r="H3">
        <v>722605.37</v>
      </c>
      <c r="I3">
        <v>303703.62</v>
      </c>
      <c r="J3">
        <v>242350.53</v>
      </c>
      <c r="K3">
        <v>670468.02</v>
      </c>
      <c r="L3">
        <v>27847860.68</v>
      </c>
      <c r="M3">
        <v>107920970.12</v>
      </c>
      <c r="N3">
        <v>111393610.52</v>
      </c>
      <c r="O3">
        <v>44906869.530000001</v>
      </c>
      <c r="P3">
        <v>146825.45000000001</v>
      </c>
      <c r="Q3">
        <v>132571099.81</v>
      </c>
      <c r="R3">
        <v>100000</v>
      </c>
      <c r="S3">
        <v>4769623.26</v>
      </c>
      <c r="T3">
        <v>166985306.78</v>
      </c>
      <c r="U3">
        <v>961628.34</v>
      </c>
      <c r="V3">
        <v>445651.21</v>
      </c>
      <c r="W3">
        <v>98401784.700000003</v>
      </c>
      <c r="X3">
        <v>19876979.210000001</v>
      </c>
      <c r="Y3">
        <v>127000</v>
      </c>
      <c r="Z3">
        <v>26</v>
      </c>
      <c r="AA3">
        <v>3867574.96</v>
      </c>
      <c r="AB3">
        <v>30000</v>
      </c>
    </row>
    <row r="12" spans="1:28" x14ac:dyDescent="0.25">
      <c r="A12" t="s">
        <v>2442</v>
      </c>
      <c r="B12">
        <v>1037255.97</v>
      </c>
      <c r="C12">
        <v>179627.12</v>
      </c>
      <c r="D12">
        <v>70769.19</v>
      </c>
      <c r="E12">
        <v>705823.8</v>
      </c>
      <c r="F12">
        <v>178837.64</v>
      </c>
      <c r="G12">
        <v>18000</v>
      </c>
      <c r="H12">
        <v>12620</v>
      </c>
      <c r="J12">
        <v>861.43</v>
      </c>
      <c r="L12">
        <v>1373492.74</v>
      </c>
      <c r="M12">
        <v>685585.33</v>
      </c>
      <c r="N12">
        <v>853811.73</v>
      </c>
      <c r="O12">
        <v>620122</v>
      </c>
      <c r="P12">
        <v>2068.16</v>
      </c>
      <c r="Q12">
        <v>1277853.5</v>
      </c>
      <c r="T12">
        <v>1277853.5</v>
      </c>
      <c r="U12">
        <v>240</v>
      </c>
      <c r="V12">
        <v>624</v>
      </c>
      <c r="W12">
        <v>1239968.74</v>
      </c>
      <c r="X12">
        <v>152406.93</v>
      </c>
      <c r="Z12">
        <v>8</v>
      </c>
      <c r="AA12">
        <v>1000</v>
      </c>
    </row>
    <row r="13" spans="1:28" x14ac:dyDescent="0.25">
      <c r="A13" t="s">
        <v>2443</v>
      </c>
      <c r="B13">
        <v>1677618.83</v>
      </c>
      <c r="C13">
        <v>131794.22</v>
      </c>
      <c r="D13">
        <v>82885.05</v>
      </c>
      <c r="E13">
        <v>892360.18</v>
      </c>
      <c r="F13">
        <v>467628.87</v>
      </c>
      <c r="G13">
        <v>0</v>
      </c>
      <c r="J13">
        <v>0</v>
      </c>
      <c r="L13">
        <v>1256585.0900000001</v>
      </c>
      <c r="M13">
        <v>1517319.83</v>
      </c>
      <c r="N13">
        <v>1153557.69</v>
      </c>
      <c r="O13">
        <v>1078804</v>
      </c>
      <c r="P13">
        <v>3208</v>
      </c>
      <c r="Q13">
        <v>2442384.4</v>
      </c>
      <c r="S13">
        <v>57100</v>
      </c>
      <c r="T13">
        <v>2646590.4</v>
      </c>
      <c r="U13">
        <v>14560</v>
      </c>
      <c r="V13">
        <v>10031</v>
      </c>
      <c r="W13">
        <v>1309837.24</v>
      </c>
      <c r="X13">
        <v>265653.21999999997</v>
      </c>
      <c r="AA13">
        <v>10000</v>
      </c>
    </row>
    <row r="14" spans="1:28" x14ac:dyDescent="0.25">
      <c r="A14" t="s">
        <v>2444</v>
      </c>
      <c r="B14">
        <v>152379.81</v>
      </c>
      <c r="C14">
        <v>91482.73</v>
      </c>
      <c r="D14">
        <v>53007.05</v>
      </c>
      <c r="E14">
        <v>420076.6</v>
      </c>
      <c r="F14">
        <v>249945.81</v>
      </c>
      <c r="G14">
        <v>0</v>
      </c>
      <c r="J14">
        <v>269.5</v>
      </c>
      <c r="L14">
        <v>-443277.16</v>
      </c>
      <c r="M14">
        <v>1326846.8</v>
      </c>
      <c r="N14">
        <v>737044.64</v>
      </c>
      <c r="O14">
        <v>208840</v>
      </c>
      <c r="P14">
        <v>524.03</v>
      </c>
      <c r="Q14">
        <v>626907.5</v>
      </c>
      <c r="S14">
        <v>60000</v>
      </c>
      <c r="T14">
        <v>626907.5</v>
      </c>
      <c r="U14">
        <v>5710</v>
      </c>
      <c r="V14">
        <v>2996</v>
      </c>
      <c r="W14">
        <v>724705.42</v>
      </c>
      <c r="X14">
        <v>183644.39</v>
      </c>
      <c r="AA14">
        <v>6300</v>
      </c>
    </row>
    <row r="15" spans="1:28" x14ac:dyDescent="0.25">
      <c r="A15" t="s">
        <v>2445</v>
      </c>
      <c r="B15">
        <v>554704.34</v>
      </c>
      <c r="C15">
        <v>111678.51</v>
      </c>
      <c r="D15">
        <v>26639.919999999998</v>
      </c>
      <c r="E15">
        <v>7</v>
      </c>
      <c r="F15">
        <v>261674.5</v>
      </c>
      <c r="G15">
        <v>0</v>
      </c>
      <c r="J15">
        <v>0</v>
      </c>
      <c r="L15">
        <v>-38290.69</v>
      </c>
      <c r="M15">
        <v>1336486.2</v>
      </c>
      <c r="N15">
        <v>999286.98</v>
      </c>
      <c r="O15">
        <v>144000</v>
      </c>
      <c r="P15">
        <v>2208.62</v>
      </c>
      <c r="Q15">
        <v>2778078</v>
      </c>
      <c r="S15">
        <v>700</v>
      </c>
      <c r="T15">
        <v>2909933.2</v>
      </c>
      <c r="U15">
        <v>400</v>
      </c>
      <c r="V15">
        <v>2602</v>
      </c>
      <c r="W15">
        <v>1155822.28</v>
      </c>
      <c r="X15">
        <v>198087.36</v>
      </c>
      <c r="AA15">
        <v>920</v>
      </c>
    </row>
    <row r="16" spans="1:28" x14ac:dyDescent="0.25">
      <c r="A16" t="s">
        <v>2446</v>
      </c>
      <c r="B16">
        <v>814538.4</v>
      </c>
      <c r="C16">
        <v>91039.55</v>
      </c>
      <c r="D16">
        <v>64781.24</v>
      </c>
      <c r="E16">
        <v>752111.2</v>
      </c>
      <c r="F16">
        <v>294509.61</v>
      </c>
      <c r="G16">
        <v>0</v>
      </c>
      <c r="H16">
        <v>9600</v>
      </c>
      <c r="J16">
        <v>0</v>
      </c>
      <c r="L16">
        <v>209757.19</v>
      </c>
      <c r="M16">
        <v>2146839.4900000002</v>
      </c>
      <c r="N16">
        <v>1211144.1399999999</v>
      </c>
      <c r="O16">
        <v>200000</v>
      </c>
      <c r="P16">
        <v>3102.66</v>
      </c>
      <c r="Q16">
        <v>3106008.2</v>
      </c>
      <c r="S16">
        <v>90000</v>
      </c>
      <c r="T16">
        <v>3305139.2</v>
      </c>
      <c r="U16">
        <v>12890</v>
      </c>
      <c r="V16">
        <v>4152</v>
      </c>
      <c r="W16">
        <v>1374530.13</v>
      </c>
      <c r="X16">
        <v>158148.35</v>
      </c>
      <c r="Z16">
        <v>2</v>
      </c>
      <c r="AA16">
        <v>104610</v>
      </c>
    </row>
    <row r="17" spans="1:27" x14ac:dyDescent="0.25">
      <c r="A17" t="s">
        <v>2447</v>
      </c>
      <c r="B17">
        <v>268931.92</v>
      </c>
      <c r="C17">
        <v>98631.22</v>
      </c>
      <c r="D17">
        <v>160946.88</v>
      </c>
      <c r="E17">
        <v>169879.96</v>
      </c>
      <c r="F17">
        <v>293927.27</v>
      </c>
      <c r="G17">
        <v>4900</v>
      </c>
      <c r="J17">
        <v>0</v>
      </c>
      <c r="L17">
        <v>196750.71</v>
      </c>
      <c r="M17">
        <v>1602780.76</v>
      </c>
      <c r="N17">
        <v>1065024.26</v>
      </c>
      <c r="O17">
        <v>441922</v>
      </c>
      <c r="P17">
        <v>3191.14</v>
      </c>
      <c r="Q17">
        <v>3038269.36</v>
      </c>
      <c r="T17">
        <v>3275328.42</v>
      </c>
      <c r="U17">
        <v>3030</v>
      </c>
      <c r="V17">
        <v>8272</v>
      </c>
      <c r="W17">
        <v>1927319.54</v>
      </c>
      <c r="X17">
        <v>146071.01999999999</v>
      </c>
      <c r="AA17">
        <v>500</v>
      </c>
    </row>
    <row r="18" spans="1:27" x14ac:dyDescent="0.25">
      <c r="A18" t="s">
        <v>2448</v>
      </c>
      <c r="B18">
        <v>866581.9</v>
      </c>
      <c r="C18">
        <v>154519.93</v>
      </c>
      <c r="D18">
        <v>17674</v>
      </c>
      <c r="E18">
        <v>181552.19</v>
      </c>
      <c r="F18">
        <v>586174.29</v>
      </c>
      <c r="G18">
        <v>0</v>
      </c>
      <c r="H18">
        <v>9600</v>
      </c>
      <c r="J18">
        <v>2678.22</v>
      </c>
      <c r="L18">
        <v>17787.810000000001</v>
      </c>
      <c r="M18">
        <v>2036704.82</v>
      </c>
      <c r="N18">
        <v>1645385.31</v>
      </c>
      <c r="O18">
        <v>584613.62</v>
      </c>
      <c r="P18">
        <v>2210.9899999999998</v>
      </c>
      <c r="Q18">
        <v>1263289.5</v>
      </c>
      <c r="T18">
        <v>1837160.5</v>
      </c>
      <c r="U18">
        <v>49628</v>
      </c>
      <c r="W18">
        <v>1319742.8600000001</v>
      </c>
      <c r="X18">
        <v>475936.6</v>
      </c>
      <c r="AA18">
        <v>73300</v>
      </c>
    </row>
    <row r="19" spans="1:27" x14ac:dyDescent="0.25">
      <c r="A19" t="s">
        <v>2449</v>
      </c>
      <c r="B19">
        <v>681889.68</v>
      </c>
      <c r="C19">
        <v>47636.74</v>
      </c>
      <c r="D19">
        <v>228175.68</v>
      </c>
      <c r="E19">
        <v>674703.59</v>
      </c>
      <c r="F19">
        <v>56358.66</v>
      </c>
      <c r="G19">
        <v>0</v>
      </c>
      <c r="H19">
        <v>11200</v>
      </c>
      <c r="J19">
        <v>0</v>
      </c>
      <c r="L19">
        <v>1294818.73</v>
      </c>
      <c r="M19">
        <v>118427.08</v>
      </c>
      <c r="N19">
        <v>833398.08</v>
      </c>
      <c r="O19">
        <v>227452</v>
      </c>
      <c r="P19">
        <v>818.57</v>
      </c>
      <c r="S19">
        <v>57100</v>
      </c>
      <c r="V19">
        <v>7140</v>
      </c>
      <c r="W19">
        <v>695110.78</v>
      </c>
      <c r="X19">
        <v>152199.32999999999</v>
      </c>
    </row>
    <row r="20" spans="1:27" x14ac:dyDescent="0.25">
      <c r="A20" t="s">
        <v>2450</v>
      </c>
      <c r="B20">
        <v>3171510.17</v>
      </c>
      <c r="C20">
        <v>439625.46</v>
      </c>
      <c r="D20">
        <v>45117.73</v>
      </c>
      <c r="E20">
        <v>4218.12</v>
      </c>
      <c r="F20">
        <v>805881.81</v>
      </c>
      <c r="G20">
        <v>0</v>
      </c>
      <c r="H20">
        <v>11200</v>
      </c>
      <c r="J20">
        <v>0</v>
      </c>
      <c r="L20">
        <v>1634930.02</v>
      </c>
      <c r="M20">
        <v>1863971.92</v>
      </c>
      <c r="N20">
        <v>1602241.44</v>
      </c>
      <c r="O20">
        <v>1679417</v>
      </c>
      <c r="P20">
        <v>7444.06</v>
      </c>
      <c r="Q20">
        <v>1976691.5</v>
      </c>
      <c r="T20">
        <v>1976691.5</v>
      </c>
      <c r="U20">
        <v>8980</v>
      </c>
      <c r="V20">
        <v>2302</v>
      </c>
      <c r="W20">
        <v>2148770.5099999998</v>
      </c>
      <c r="X20">
        <v>122798.64</v>
      </c>
      <c r="AA20">
        <v>50000</v>
      </c>
    </row>
    <row r="21" spans="1:27" x14ac:dyDescent="0.25">
      <c r="A21" t="s">
        <v>2451</v>
      </c>
      <c r="B21">
        <v>771545.09</v>
      </c>
      <c r="C21">
        <v>67718.009999999995</v>
      </c>
      <c r="D21">
        <v>121706.55</v>
      </c>
      <c r="E21">
        <v>430497.73</v>
      </c>
      <c r="F21">
        <v>790898.53</v>
      </c>
      <c r="G21">
        <v>0</v>
      </c>
      <c r="H21">
        <v>16800</v>
      </c>
      <c r="J21">
        <v>0</v>
      </c>
      <c r="L21">
        <v>-303346.15000000002</v>
      </c>
      <c r="M21">
        <v>2519990.75</v>
      </c>
      <c r="N21">
        <v>1150952.47</v>
      </c>
      <c r="O21">
        <v>918194</v>
      </c>
      <c r="P21">
        <v>1494.61</v>
      </c>
      <c r="Q21">
        <v>2182320</v>
      </c>
      <c r="S21">
        <v>348</v>
      </c>
      <c r="T21">
        <v>2514468</v>
      </c>
      <c r="U21">
        <v>1200</v>
      </c>
      <c r="V21">
        <v>3002</v>
      </c>
      <c r="W21">
        <v>1419523.04</v>
      </c>
      <c r="X21">
        <v>312189.73</v>
      </c>
      <c r="Z21">
        <v>5</v>
      </c>
      <c r="AA21">
        <v>54000</v>
      </c>
    </row>
    <row r="22" spans="1:27" x14ac:dyDescent="0.25">
      <c r="A22" t="s">
        <v>2452</v>
      </c>
      <c r="B22">
        <v>592526.29</v>
      </c>
      <c r="C22">
        <v>95285.22</v>
      </c>
      <c r="D22">
        <v>49122.84</v>
      </c>
      <c r="E22">
        <v>6</v>
      </c>
      <c r="F22">
        <v>202343.23</v>
      </c>
      <c r="G22">
        <v>38477</v>
      </c>
      <c r="J22">
        <v>1214.27</v>
      </c>
      <c r="L22">
        <v>-4037140.36</v>
      </c>
      <c r="M22">
        <v>4994895.4800000004</v>
      </c>
      <c r="N22">
        <v>1219752.3400000001</v>
      </c>
      <c r="O22">
        <v>269350</v>
      </c>
      <c r="P22">
        <v>1578.79</v>
      </c>
      <c r="Q22">
        <v>2389504.5</v>
      </c>
      <c r="T22">
        <v>2389504.5</v>
      </c>
      <c r="U22">
        <v>320</v>
      </c>
      <c r="V22">
        <v>1440</v>
      </c>
      <c r="W22">
        <v>1421951.78</v>
      </c>
      <c r="X22">
        <v>114722.16</v>
      </c>
      <c r="AA22">
        <v>10410</v>
      </c>
    </row>
    <row r="23" spans="1:27" x14ac:dyDescent="0.25">
      <c r="A23" t="s">
        <v>2453</v>
      </c>
      <c r="B23">
        <v>435844.37</v>
      </c>
      <c r="C23">
        <v>42958.93</v>
      </c>
      <c r="D23">
        <v>53383.4</v>
      </c>
      <c r="E23">
        <v>1456123.42</v>
      </c>
      <c r="F23">
        <v>920689.17</v>
      </c>
      <c r="G23">
        <v>0</v>
      </c>
      <c r="J23">
        <v>0</v>
      </c>
      <c r="L23">
        <v>1431112.03</v>
      </c>
      <c r="M23">
        <v>1550129.81</v>
      </c>
      <c r="N23">
        <v>1005634.12</v>
      </c>
      <c r="O23">
        <v>920930</v>
      </c>
      <c r="P23">
        <v>3408.67</v>
      </c>
      <c r="Q23">
        <v>2436755.0699999998</v>
      </c>
      <c r="S23">
        <v>67751</v>
      </c>
      <c r="T23">
        <v>2596290.0699999998</v>
      </c>
      <c r="U23">
        <v>16955</v>
      </c>
      <c r="V23">
        <v>7652</v>
      </c>
      <c r="W23">
        <v>1567461.09</v>
      </c>
      <c r="X23">
        <v>278363.25</v>
      </c>
      <c r="AA23">
        <v>40000</v>
      </c>
    </row>
    <row r="24" spans="1:27" x14ac:dyDescent="0.25">
      <c r="A24" t="s">
        <v>2454</v>
      </c>
      <c r="B24">
        <v>404271.48</v>
      </c>
      <c r="C24">
        <v>92237.27</v>
      </c>
      <c r="D24">
        <v>16285</v>
      </c>
      <c r="E24">
        <v>8</v>
      </c>
      <c r="F24">
        <v>350387.76</v>
      </c>
      <c r="G24">
        <v>0</v>
      </c>
      <c r="J24">
        <v>2109.5300000000002</v>
      </c>
      <c r="L24">
        <v>-1449305.74</v>
      </c>
      <c r="M24">
        <v>2878887.21</v>
      </c>
      <c r="N24">
        <v>1553361.3</v>
      </c>
      <c r="O24">
        <v>1121106</v>
      </c>
      <c r="P24">
        <v>2738.21</v>
      </c>
      <c r="Q24">
        <v>3761442.94</v>
      </c>
      <c r="S24">
        <v>372790</v>
      </c>
      <c r="T24">
        <v>4137415.94</v>
      </c>
      <c r="W24">
        <v>2976813.58</v>
      </c>
      <c r="X24">
        <v>164706.42000000001</v>
      </c>
      <c r="Z24">
        <v>4</v>
      </c>
      <c r="AA24">
        <v>101000</v>
      </c>
    </row>
    <row r="25" spans="1:27" x14ac:dyDescent="0.25">
      <c r="A25" t="s">
        <v>2455</v>
      </c>
      <c r="B25">
        <v>497002.18</v>
      </c>
      <c r="C25">
        <v>136623.16</v>
      </c>
      <c r="D25">
        <v>31126.05</v>
      </c>
      <c r="E25">
        <v>22961.65</v>
      </c>
      <c r="F25">
        <v>939388.48</v>
      </c>
      <c r="G25">
        <v>0</v>
      </c>
      <c r="J25">
        <v>0</v>
      </c>
      <c r="L25">
        <v>-1371644.29</v>
      </c>
      <c r="M25">
        <v>2079998.65</v>
      </c>
      <c r="N25">
        <v>1763225.25</v>
      </c>
      <c r="O25">
        <v>819460</v>
      </c>
      <c r="P25">
        <v>1552.24</v>
      </c>
      <c r="Q25">
        <v>1940523.9</v>
      </c>
      <c r="S25">
        <v>40000</v>
      </c>
      <c r="T25">
        <v>2218717.9</v>
      </c>
      <c r="U25">
        <v>3890</v>
      </c>
      <c r="W25">
        <v>1282747.6100000001</v>
      </c>
      <c r="X25">
        <v>136958.72</v>
      </c>
      <c r="AA25">
        <v>3700</v>
      </c>
    </row>
    <row r="26" spans="1:27" x14ac:dyDescent="0.25">
      <c r="A26" t="s">
        <v>2456</v>
      </c>
      <c r="B26">
        <v>400443.97</v>
      </c>
      <c r="C26">
        <v>178413.67</v>
      </c>
      <c r="D26">
        <v>149027.51</v>
      </c>
      <c r="E26">
        <v>538975.84</v>
      </c>
      <c r="F26">
        <v>271262.18</v>
      </c>
      <c r="G26">
        <v>0</v>
      </c>
      <c r="J26">
        <v>0</v>
      </c>
      <c r="L26">
        <v>1182390.3799999999</v>
      </c>
      <c r="M26">
        <v>413083.29</v>
      </c>
      <c r="N26">
        <v>1091854.5900000001</v>
      </c>
      <c r="O26">
        <v>679842</v>
      </c>
      <c r="P26">
        <v>1872.9</v>
      </c>
      <c r="Q26">
        <v>2480240</v>
      </c>
      <c r="T26">
        <v>2804130.4</v>
      </c>
      <c r="U26">
        <v>8110</v>
      </c>
      <c r="V26">
        <v>6533.62</v>
      </c>
      <c r="W26">
        <v>1317119.1299999999</v>
      </c>
      <c r="X26">
        <v>172162.84</v>
      </c>
      <c r="Z26">
        <v>4</v>
      </c>
      <c r="AA26">
        <v>3100</v>
      </c>
    </row>
    <row r="27" spans="1:27" x14ac:dyDescent="0.25">
      <c r="A27" t="s">
        <v>2457</v>
      </c>
      <c r="B27">
        <v>241504.81</v>
      </c>
      <c r="C27">
        <v>34908.660000000003</v>
      </c>
      <c r="D27">
        <v>27686.5</v>
      </c>
      <c r="E27">
        <v>254127.86</v>
      </c>
      <c r="F27">
        <v>250882.74</v>
      </c>
      <c r="G27">
        <v>0</v>
      </c>
      <c r="J27">
        <v>0</v>
      </c>
      <c r="L27">
        <v>-1486908.97</v>
      </c>
      <c r="M27">
        <v>2337378.21</v>
      </c>
      <c r="N27">
        <v>820716.68</v>
      </c>
      <c r="O27">
        <v>511604</v>
      </c>
      <c r="P27">
        <v>871.37</v>
      </c>
      <c r="Q27">
        <v>1763190.42</v>
      </c>
      <c r="T27">
        <v>1763190.42</v>
      </c>
      <c r="U27">
        <v>3580</v>
      </c>
      <c r="W27">
        <v>1210692.77</v>
      </c>
      <c r="X27">
        <v>152674.95000000001</v>
      </c>
      <c r="Z27">
        <v>3</v>
      </c>
      <c r="AA27">
        <v>7600</v>
      </c>
    </row>
    <row r="28" spans="1:27" x14ac:dyDescent="0.25">
      <c r="A28" t="s">
        <v>2458</v>
      </c>
      <c r="B28">
        <v>552621.44999999995</v>
      </c>
      <c r="C28">
        <v>142925.79</v>
      </c>
      <c r="D28">
        <v>40289.33</v>
      </c>
      <c r="E28">
        <v>7</v>
      </c>
      <c r="F28">
        <v>266463.15999999997</v>
      </c>
      <c r="G28">
        <v>0</v>
      </c>
      <c r="H28">
        <v>8160</v>
      </c>
      <c r="J28">
        <v>0</v>
      </c>
      <c r="L28">
        <v>-1506936.6</v>
      </c>
      <c r="M28">
        <v>2446216.73</v>
      </c>
      <c r="N28">
        <v>806040.25</v>
      </c>
      <c r="O28">
        <v>662329</v>
      </c>
      <c r="P28">
        <v>1257.68</v>
      </c>
      <c r="Q28">
        <v>1598089.5</v>
      </c>
      <c r="S28">
        <v>57100</v>
      </c>
      <c r="T28">
        <v>1875451.5</v>
      </c>
      <c r="W28">
        <v>1071789.82</v>
      </c>
      <c r="X28">
        <v>110658.51</v>
      </c>
      <c r="AA28">
        <v>12050</v>
      </c>
    </row>
    <row r="29" spans="1:27" x14ac:dyDescent="0.25">
      <c r="A29" t="s">
        <v>2459</v>
      </c>
      <c r="B29">
        <v>792139.78</v>
      </c>
      <c r="C29">
        <v>23647.439999999999</v>
      </c>
      <c r="D29">
        <v>85005.33</v>
      </c>
      <c r="E29">
        <v>444045.08</v>
      </c>
      <c r="F29">
        <v>1545393.21</v>
      </c>
      <c r="J29">
        <v>14388.2</v>
      </c>
      <c r="L29">
        <v>-143233.78</v>
      </c>
      <c r="M29">
        <v>1940194.37</v>
      </c>
      <c r="N29">
        <v>1770497.21</v>
      </c>
      <c r="O29">
        <v>1692000</v>
      </c>
      <c r="P29">
        <v>2277.38</v>
      </c>
      <c r="Q29">
        <v>2128269.33</v>
      </c>
      <c r="S29">
        <v>91400</v>
      </c>
      <c r="T29">
        <v>2627404.33</v>
      </c>
      <c r="U29">
        <v>480</v>
      </c>
      <c r="V29">
        <v>896</v>
      </c>
      <c r="W29">
        <v>1597333.03</v>
      </c>
      <c r="X29">
        <v>279448.51</v>
      </c>
      <c r="AA29">
        <v>100000</v>
      </c>
    </row>
    <row r="30" spans="1:27" x14ac:dyDescent="0.25">
      <c r="A30" t="s">
        <v>2460</v>
      </c>
      <c r="B30">
        <v>1175670.6000000001</v>
      </c>
      <c r="C30">
        <v>31453.759999999998</v>
      </c>
      <c r="D30">
        <v>14274.03</v>
      </c>
      <c r="E30">
        <v>1421635.79</v>
      </c>
      <c r="F30">
        <v>390764.04</v>
      </c>
      <c r="J30">
        <v>872.09</v>
      </c>
      <c r="L30">
        <v>2369737.25</v>
      </c>
      <c r="M30">
        <v>225942.27</v>
      </c>
      <c r="N30">
        <v>962897.62</v>
      </c>
      <c r="O30">
        <v>1611576.59</v>
      </c>
      <c r="P30">
        <v>2399.4299999999998</v>
      </c>
      <c r="Q30">
        <v>586722</v>
      </c>
      <c r="S30">
        <v>350800</v>
      </c>
      <c r="T30">
        <v>1151079</v>
      </c>
      <c r="U30">
        <v>3960</v>
      </c>
      <c r="W30">
        <v>1397430.7</v>
      </c>
      <c r="X30">
        <v>424679.33</v>
      </c>
      <c r="AA30">
        <v>100000</v>
      </c>
    </row>
    <row r="31" spans="1:27" x14ac:dyDescent="0.25">
      <c r="A31" t="s">
        <v>2461</v>
      </c>
      <c r="B31">
        <v>1082843.04</v>
      </c>
      <c r="C31">
        <v>30017.35</v>
      </c>
      <c r="D31">
        <v>30963.87</v>
      </c>
      <c r="E31">
        <v>763282.29</v>
      </c>
      <c r="F31">
        <v>357210.12</v>
      </c>
      <c r="J31">
        <v>30.4</v>
      </c>
      <c r="L31">
        <v>1680346.95</v>
      </c>
      <c r="M31">
        <v>519805.36</v>
      </c>
      <c r="N31">
        <v>1679517.6</v>
      </c>
      <c r="O31">
        <v>1025790</v>
      </c>
      <c r="P31">
        <v>3112.66</v>
      </c>
      <c r="Q31">
        <v>3366074</v>
      </c>
      <c r="S31">
        <v>329400</v>
      </c>
      <c r="T31">
        <v>4148282</v>
      </c>
      <c r="U31">
        <v>1360</v>
      </c>
      <c r="V31">
        <v>756</v>
      </c>
      <c r="W31">
        <v>1822949.15</v>
      </c>
      <c r="X31">
        <v>166413.15</v>
      </c>
      <c r="AA31">
        <v>200000</v>
      </c>
    </row>
    <row r="32" spans="1:27" x14ac:dyDescent="0.25">
      <c r="A32" t="s">
        <v>2462</v>
      </c>
      <c r="B32">
        <v>348187.93</v>
      </c>
      <c r="C32">
        <v>20638.650000000001</v>
      </c>
      <c r="D32">
        <v>32375.25</v>
      </c>
      <c r="E32">
        <v>1813622.14</v>
      </c>
      <c r="F32">
        <v>778732.29</v>
      </c>
      <c r="J32">
        <v>265.79000000000002</v>
      </c>
      <c r="L32">
        <v>3352601.61</v>
      </c>
      <c r="M32">
        <v>164243.42000000001</v>
      </c>
      <c r="N32">
        <v>1219360.79</v>
      </c>
      <c r="O32">
        <v>283228</v>
      </c>
      <c r="P32">
        <v>2347.71</v>
      </c>
      <c r="Q32">
        <v>1837549</v>
      </c>
      <c r="S32">
        <v>194945</v>
      </c>
      <c r="T32">
        <v>2375258</v>
      </c>
      <c r="U32">
        <v>6460</v>
      </c>
      <c r="V32">
        <v>11150.9</v>
      </c>
      <c r="W32">
        <v>1288672.55</v>
      </c>
      <c r="X32">
        <v>318562.11</v>
      </c>
      <c r="AA32">
        <v>60881.5</v>
      </c>
    </row>
    <row r="33" spans="1:27" x14ac:dyDescent="0.25">
      <c r="A33" t="s">
        <v>2463</v>
      </c>
      <c r="B33">
        <v>419346.97</v>
      </c>
      <c r="C33">
        <v>48094.53</v>
      </c>
      <c r="D33">
        <v>65493.24</v>
      </c>
      <c r="E33">
        <v>409758.89</v>
      </c>
      <c r="F33">
        <v>338601.72</v>
      </c>
      <c r="J33">
        <v>46.44</v>
      </c>
      <c r="L33">
        <v>-2809030.73</v>
      </c>
      <c r="M33">
        <v>3631737.05</v>
      </c>
      <c r="N33">
        <v>1243916.9099999999</v>
      </c>
      <c r="O33">
        <v>1223474.9099999999</v>
      </c>
      <c r="P33">
        <v>1092.74</v>
      </c>
      <c r="Q33">
        <v>2354649.5</v>
      </c>
      <c r="S33">
        <v>346000</v>
      </c>
      <c r="T33">
        <v>2757774.5</v>
      </c>
      <c r="U33">
        <v>5190</v>
      </c>
      <c r="V33">
        <v>5460</v>
      </c>
      <c r="W33">
        <v>1583808.64</v>
      </c>
      <c r="X33">
        <v>158358.32999999999</v>
      </c>
      <c r="AA33">
        <v>200000</v>
      </c>
    </row>
    <row r="34" spans="1:27" x14ac:dyDescent="0.25">
      <c r="A34" t="s">
        <v>2464</v>
      </c>
      <c r="B34">
        <v>777208.06</v>
      </c>
      <c r="C34">
        <v>211405.55</v>
      </c>
      <c r="D34">
        <v>42634.82</v>
      </c>
      <c r="E34">
        <v>196291.06</v>
      </c>
      <c r="F34">
        <v>1345200.48</v>
      </c>
      <c r="J34">
        <v>515.71</v>
      </c>
      <c r="L34">
        <v>1386950.18</v>
      </c>
      <c r="M34">
        <v>669957.9</v>
      </c>
      <c r="N34">
        <v>1807816.79</v>
      </c>
      <c r="O34">
        <v>1603622.51</v>
      </c>
      <c r="P34">
        <v>3017.43</v>
      </c>
      <c r="Q34">
        <v>670548.67000000004</v>
      </c>
      <c r="S34">
        <v>136420</v>
      </c>
      <c r="T34">
        <v>1273450.67</v>
      </c>
      <c r="U34">
        <v>76245</v>
      </c>
      <c r="V34">
        <v>15746</v>
      </c>
      <c r="W34">
        <v>1906937.03</v>
      </c>
      <c r="X34">
        <v>333730.52</v>
      </c>
      <c r="AA34">
        <v>100000</v>
      </c>
    </row>
    <row r="35" spans="1:27" x14ac:dyDescent="0.25">
      <c r="A35" t="s">
        <v>2465</v>
      </c>
      <c r="B35">
        <v>1671626.19</v>
      </c>
      <c r="C35">
        <v>114137.5</v>
      </c>
      <c r="D35">
        <v>13131.02</v>
      </c>
      <c r="E35">
        <v>418119.65</v>
      </c>
      <c r="F35">
        <v>321903.23</v>
      </c>
      <c r="J35">
        <v>0</v>
      </c>
      <c r="L35">
        <v>-526275.07999999996</v>
      </c>
      <c r="M35">
        <v>2501284.2200000002</v>
      </c>
      <c r="N35">
        <v>1208486.46</v>
      </c>
      <c r="O35">
        <v>1125974</v>
      </c>
      <c r="P35">
        <v>2181.5500000000002</v>
      </c>
      <c r="Q35">
        <v>1732853.5</v>
      </c>
      <c r="S35">
        <v>218916</v>
      </c>
      <c r="T35">
        <v>2381069.5</v>
      </c>
      <c r="U35">
        <v>4640</v>
      </c>
      <c r="V35">
        <v>96</v>
      </c>
      <c r="W35">
        <v>1115333.77</v>
      </c>
      <c r="X35">
        <v>223363.79</v>
      </c>
    </row>
    <row r="36" spans="1:27" x14ac:dyDescent="0.25">
      <c r="A36" t="s">
        <v>2466</v>
      </c>
      <c r="B36">
        <v>334826.27</v>
      </c>
      <c r="C36">
        <v>45637.8</v>
      </c>
      <c r="D36">
        <v>18069.599999999999</v>
      </c>
      <c r="E36">
        <v>1516656.26</v>
      </c>
      <c r="F36">
        <v>522964.68</v>
      </c>
      <c r="J36">
        <v>6636.68</v>
      </c>
      <c r="L36">
        <v>628010.12</v>
      </c>
      <c r="M36">
        <v>1692932.58</v>
      </c>
      <c r="N36">
        <v>1103964.17</v>
      </c>
      <c r="O36">
        <v>1084500</v>
      </c>
      <c r="P36">
        <v>1442.3</v>
      </c>
      <c r="Q36">
        <v>1071971.5</v>
      </c>
      <c r="S36">
        <v>61600</v>
      </c>
      <c r="T36">
        <v>1567720.5</v>
      </c>
      <c r="U36">
        <v>1900</v>
      </c>
      <c r="W36">
        <v>1376382.53</v>
      </c>
      <c r="X36">
        <v>249549.71</v>
      </c>
      <c r="AA36">
        <v>17350</v>
      </c>
    </row>
    <row r="37" spans="1:27" x14ac:dyDescent="0.25">
      <c r="A37" t="s">
        <v>2467</v>
      </c>
      <c r="B37">
        <v>1169743.2</v>
      </c>
      <c r="C37">
        <v>41477.1</v>
      </c>
      <c r="D37">
        <v>33508.43</v>
      </c>
      <c r="E37">
        <v>922920.57</v>
      </c>
      <c r="F37">
        <v>768046.71</v>
      </c>
      <c r="J37">
        <v>8064.79</v>
      </c>
      <c r="L37">
        <v>1325194.69</v>
      </c>
      <c r="M37">
        <v>1663595.16</v>
      </c>
      <c r="N37">
        <v>1321533.46</v>
      </c>
      <c r="O37">
        <v>763564</v>
      </c>
      <c r="P37">
        <v>2518.33</v>
      </c>
      <c r="Q37">
        <v>1887728.5</v>
      </c>
      <c r="S37">
        <v>123500</v>
      </c>
      <c r="T37">
        <v>2191537.5</v>
      </c>
      <c r="U37">
        <v>13040</v>
      </c>
      <c r="V37">
        <v>3000</v>
      </c>
      <c r="W37">
        <v>1157571.73</v>
      </c>
      <c r="X37">
        <v>334853.69</v>
      </c>
      <c r="AA37">
        <v>460000</v>
      </c>
    </row>
    <row r="38" spans="1:27" x14ac:dyDescent="0.25">
      <c r="A38" t="s">
        <v>2468</v>
      </c>
      <c r="B38">
        <v>665171.86</v>
      </c>
      <c r="C38">
        <v>28478.400000000001</v>
      </c>
      <c r="D38">
        <v>13019.36</v>
      </c>
      <c r="E38">
        <v>487308.95</v>
      </c>
      <c r="F38">
        <v>715924.58</v>
      </c>
      <c r="J38">
        <v>3042.43</v>
      </c>
      <c r="L38">
        <v>-1901897.71</v>
      </c>
      <c r="M38">
        <v>3267492.72</v>
      </c>
      <c r="N38">
        <v>1097041.1100000001</v>
      </c>
      <c r="O38">
        <v>1349740</v>
      </c>
      <c r="P38">
        <v>947.52</v>
      </c>
      <c r="Q38">
        <v>3134094</v>
      </c>
      <c r="S38">
        <v>116600</v>
      </c>
      <c r="T38">
        <v>3500234</v>
      </c>
      <c r="U38">
        <v>320</v>
      </c>
      <c r="V38">
        <v>432</v>
      </c>
      <c r="W38">
        <v>1384695.92</v>
      </c>
      <c r="X38">
        <v>271475</v>
      </c>
    </row>
    <row r="39" spans="1:27" x14ac:dyDescent="0.25">
      <c r="A39" t="s">
        <v>2469</v>
      </c>
      <c r="B39">
        <v>463556.07</v>
      </c>
      <c r="C39">
        <v>298788.44</v>
      </c>
      <c r="D39">
        <v>21958.85</v>
      </c>
      <c r="E39">
        <v>487461.11</v>
      </c>
      <c r="F39">
        <v>231220.27</v>
      </c>
      <c r="G39">
        <v>62954.95</v>
      </c>
      <c r="H39">
        <v>9600</v>
      </c>
      <c r="J39">
        <v>24.97</v>
      </c>
      <c r="K39">
        <v>17688.88</v>
      </c>
      <c r="L39">
        <v>132865.29</v>
      </c>
      <c r="M39">
        <v>1814650.86</v>
      </c>
      <c r="N39">
        <v>1682331.67</v>
      </c>
      <c r="O39">
        <v>77026.5</v>
      </c>
      <c r="P39">
        <v>1764.2</v>
      </c>
      <c r="Q39">
        <v>2058565.5</v>
      </c>
      <c r="S39">
        <v>150000</v>
      </c>
      <c r="T39">
        <v>2672541.5</v>
      </c>
      <c r="U39">
        <v>45500</v>
      </c>
      <c r="W39">
        <v>1476777.38</v>
      </c>
      <c r="X39">
        <v>309669.2</v>
      </c>
    </row>
    <row r="40" spans="1:27" x14ac:dyDescent="0.25">
      <c r="A40" t="s">
        <v>2470</v>
      </c>
      <c r="B40">
        <v>505537.36</v>
      </c>
      <c r="C40">
        <v>183461.3</v>
      </c>
      <c r="D40">
        <v>41719.81</v>
      </c>
      <c r="E40">
        <v>803506.99</v>
      </c>
      <c r="F40">
        <v>35032.300000000003</v>
      </c>
      <c r="G40">
        <v>25619.52</v>
      </c>
      <c r="H40">
        <v>9600</v>
      </c>
      <c r="J40">
        <v>62844.82</v>
      </c>
      <c r="L40">
        <v>-337657.4</v>
      </c>
      <c r="M40">
        <v>1914111.01</v>
      </c>
      <c r="N40">
        <v>1504798.23</v>
      </c>
      <c r="O40">
        <v>93385</v>
      </c>
      <c r="P40">
        <v>1104.1600000000001</v>
      </c>
      <c r="Q40">
        <v>2371154</v>
      </c>
      <c r="S40">
        <v>29797.1</v>
      </c>
      <c r="T40">
        <v>2987850.1</v>
      </c>
      <c r="U40">
        <v>4000</v>
      </c>
      <c r="V40">
        <v>2204</v>
      </c>
      <c r="W40">
        <v>1009048.8</v>
      </c>
      <c r="X40">
        <v>102395.78</v>
      </c>
    </row>
    <row r="41" spans="1:27" x14ac:dyDescent="0.25">
      <c r="A41" t="s">
        <v>2471</v>
      </c>
      <c r="B41">
        <v>571552.79</v>
      </c>
      <c r="C41">
        <v>346997.23</v>
      </c>
      <c r="D41">
        <v>40714</v>
      </c>
      <c r="E41">
        <v>1633229.09</v>
      </c>
      <c r="F41">
        <v>138363.95000000001</v>
      </c>
      <c r="G41">
        <v>30073.89</v>
      </c>
      <c r="H41">
        <v>10800</v>
      </c>
      <c r="J41">
        <v>1507.54</v>
      </c>
      <c r="K41">
        <v>10416.9</v>
      </c>
      <c r="L41">
        <v>2732734.9</v>
      </c>
      <c r="M41">
        <v>174893.33</v>
      </c>
      <c r="N41">
        <v>1492844.84</v>
      </c>
      <c r="O41">
        <v>425729.26</v>
      </c>
      <c r="P41">
        <v>2667.06</v>
      </c>
      <c r="Q41">
        <v>1399024.3</v>
      </c>
      <c r="T41">
        <v>1781037.3</v>
      </c>
      <c r="U41">
        <v>5900</v>
      </c>
      <c r="V41">
        <v>7688</v>
      </c>
      <c r="W41">
        <v>1187326.3500000001</v>
      </c>
      <c r="X41">
        <v>519883.31</v>
      </c>
      <c r="Y41">
        <v>48000</v>
      </c>
    </row>
    <row r="42" spans="1:27" x14ac:dyDescent="0.25">
      <c r="A42" t="s">
        <v>2472</v>
      </c>
      <c r="B42">
        <v>1654597.76</v>
      </c>
      <c r="C42">
        <v>476700.89</v>
      </c>
      <c r="D42">
        <v>84792</v>
      </c>
      <c r="E42">
        <v>936993.75</v>
      </c>
      <c r="F42">
        <v>140930.71</v>
      </c>
      <c r="G42">
        <v>93951.29</v>
      </c>
      <c r="H42">
        <v>9600</v>
      </c>
      <c r="J42">
        <v>3720.84</v>
      </c>
      <c r="K42">
        <v>365142.23</v>
      </c>
      <c r="L42">
        <v>285290.7</v>
      </c>
      <c r="M42">
        <v>1897157.59</v>
      </c>
      <c r="N42">
        <v>2518091.17</v>
      </c>
      <c r="O42">
        <v>744605.5</v>
      </c>
      <c r="P42">
        <v>2640.48</v>
      </c>
      <c r="Q42">
        <v>2266888.04</v>
      </c>
      <c r="S42">
        <v>22250</v>
      </c>
      <c r="T42">
        <v>2942524.04</v>
      </c>
      <c r="W42">
        <v>1715255.86</v>
      </c>
      <c r="X42">
        <v>257542.83</v>
      </c>
    </row>
    <row r="43" spans="1:27" x14ac:dyDescent="0.25">
      <c r="A43" t="s">
        <v>2473</v>
      </c>
      <c r="B43">
        <v>923084.31</v>
      </c>
      <c r="C43">
        <v>245250.09</v>
      </c>
      <c r="D43">
        <v>36999.660000000003</v>
      </c>
      <c r="E43">
        <v>1294266.6000000001</v>
      </c>
      <c r="F43">
        <v>427802.58</v>
      </c>
      <c r="G43">
        <v>39155.040000000001</v>
      </c>
      <c r="H43">
        <v>9600</v>
      </c>
      <c r="J43">
        <v>893.6</v>
      </c>
      <c r="L43">
        <v>1546957.41</v>
      </c>
      <c r="M43">
        <v>1769380.27</v>
      </c>
      <c r="N43">
        <v>1791871.14</v>
      </c>
      <c r="O43">
        <v>199960</v>
      </c>
      <c r="P43">
        <v>2771.26</v>
      </c>
      <c r="Q43">
        <v>2540135.7999999998</v>
      </c>
      <c r="S43">
        <v>29500</v>
      </c>
      <c r="T43">
        <v>3242805.8</v>
      </c>
      <c r="W43">
        <v>1487273.38</v>
      </c>
      <c r="X43">
        <v>193742.1</v>
      </c>
      <c r="Y43">
        <v>79000</v>
      </c>
    </row>
    <row r="44" spans="1:27" x14ac:dyDescent="0.25">
      <c r="A44" t="s">
        <v>2474</v>
      </c>
      <c r="B44">
        <v>1125712.6100000001</v>
      </c>
      <c r="C44">
        <v>133676.19</v>
      </c>
      <c r="D44">
        <v>14930.48</v>
      </c>
      <c r="E44">
        <v>660085.19999999995</v>
      </c>
      <c r="F44">
        <v>168721.77</v>
      </c>
      <c r="G44">
        <v>30251.73</v>
      </c>
      <c r="H44">
        <v>9600</v>
      </c>
      <c r="J44">
        <v>123.79</v>
      </c>
      <c r="L44">
        <v>-1284887.52</v>
      </c>
      <c r="M44">
        <v>2854151.72</v>
      </c>
      <c r="N44">
        <v>1173914.8999999999</v>
      </c>
      <c r="O44">
        <v>1127102</v>
      </c>
      <c r="P44">
        <v>1201.28</v>
      </c>
      <c r="Q44">
        <v>1540978.95</v>
      </c>
      <c r="S44">
        <v>26450</v>
      </c>
      <c r="T44">
        <v>1935502.95</v>
      </c>
      <c r="W44">
        <v>1175957.75</v>
      </c>
      <c r="X44">
        <v>264299.90000000002</v>
      </c>
    </row>
    <row r="45" spans="1:27" x14ac:dyDescent="0.25">
      <c r="A45" t="s">
        <v>2475</v>
      </c>
      <c r="B45">
        <v>339398.33</v>
      </c>
      <c r="C45">
        <v>114109.38</v>
      </c>
      <c r="D45">
        <v>13416.24</v>
      </c>
      <c r="E45">
        <v>337656.29</v>
      </c>
      <c r="F45">
        <v>276254.46999999997</v>
      </c>
      <c r="G45">
        <v>30196.15</v>
      </c>
      <c r="H45">
        <v>9600</v>
      </c>
      <c r="J45">
        <v>0</v>
      </c>
      <c r="L45">
        <v>-827838</v>
      </c>
      <c r="M45">
        <v>1832494.5</v>
      </c>
      <c r="N45">
        <v>1721692.56</v>
      </c>
      <c r="O45">
        <v>89582</v>
      </c>
      <c r="P45">
        <v>752.07</v>
      </c>
      <c r="Q45">
        <v>1446627.23</v>
      </c>
      <c r="S45">
        <v>37500</v>
      </c>
      <c r="T45">
        <v>1792288.23</v>
      </c>
      <c r="V45">
        <v>3640</v>
      </c>
      <c r="W45">
        <v>1356163.07</v>
      </c>
      <c r="X45">
        <v>107680.5</v>
      </c>
    </row>
    <row r="46" spans="1:27" x14ac:dyDescent="0.25">
      <c r="A46" t="s">
        <v>2476</v>
      </c>
      <c r="B46">
        <v>452746.91</v>
      </c>
      <c r="C46">
        <v>116306.11</v>
      </c>
      <c r="D46">
        <v>28901.01</v>
      </c>
      <c r="E46">
        <v>270242.15000000002</v>
      </c>
      <c r="F46">
        <v>449594.11</v>
      </c>
      <c r="G46">
        <v>815.4</v>
      </c>
      <c r="H46">
        <v>15169.32</v>
      </c>
      <c r="J46">
        <v>463.78</v>
      </c>
      <c r="L46">
        <v>-32569.66</v>
      </c>
      <c r="M46">
        <v>1474437.8</v>
      </c>
      <c r="N46">
        <v>1530530.53</v>
      </c>
      <c r="O46">
        <v>171130</v>
      </c>
      <c r="P46">
        <v>1465.52</v>
      </c>
      <c r="Q46">
        <v>1757142.5</v>
      </c>
      <c r="S46">
        <v>128800</v>
      </c>
      <c r="T46">
        <v>2293625.5</v>
      </c>
      <c r="U46">
        <v>160</v>
      </c>
      <c r="V46">
        <v>592</v>
      </c>
      <c r="W46">
        <v>1220302.56</v>
      </c>
      <c r="X46">
        <v>204914.84</v>
      </c>
      <c r="AA46">
        <v>10000</v>
      </c>
    </row>
    <row r="47" spans="1:27" x14ac:dyDescent="0.25">
      <c r="A47" t="s">
        <v>2477</v>
      </c>
      <c r="B47">
        <v>734922.32</v>
      </c>
      <c r="C47">
        <v>181069.76</v>
      </c>
      <c r="D47">
        <v>49826.83</v>
      </c>
      <c r="E47">
        <v>849572.83</v>
      </c>
      <c r="F47">
        <v>237779.54</v>
      </c>
      <c r="G47">
        <v>186663.74</v>
      </c>
      <c r="H47">
        <v>13800</v>
      </c>
      <c r="J47">
        <v>2880.27</v>
      </c>
      <c r="L47">
        <v>-274516.64</v>
      </c>
      <c r="M47">
        <v>2225815.7200000002</v>
      </c>
      <c r="N47">
        <v>2258358.17</v>
      </c>
      <c r="O47">
        <v>118400</v>
      </c>
      <c r="P47">
        <v>1350.48</v>
      </c>
      <c r="Q47">
        <v>2407815.5</v>
      </c>
      <c r="S47">
        <v>13000</v>
      </c>
      <c r="T47">
        <v>3248033.5</v>
      </c>
      <c r="W47">
        <v>1430570.82</v>
      </c>
      <c r="X47">
        <v>221791.64</v>
      </c>
    </row>
    <row r="48" spans="1:27" x14ac:dyDescent="0.25">
      <c r="A48" t="s">
        <v>2478</v>
      </c>
      <c r="B48">
        <v>233381.19</v>
      </c>
      <c r="C48">
        <v>63124.54</v>
      </c>
      <c r="D48">
        <v>61426.36</v>
      </c>
      <c r="E48">
        <v>850626.36</v>
      </c>
      <c r="F48">
        <v>78532.28</v>
      </c>
      <c r="G48">
        <v>53123.24</v>
      </c>
      <c r="H48">
        <v>9600</v>
      </c>
      <c r="J48">
        <v>390.19</v>
      </c>
      <c r="L48">
        <v>1218009.6399999999</v>
      </c>
      <c r="M48">
        <v>216270.07999999999</v>
      </c>
      <c r="N48">
        <v>1113304.22</v>
      </c>
      <c r="O48">
        <v>26000</v>
      </c>
      <c r="P48">
        <v>2452.06</v>
      </c>
      <c r="Q48">
        <v>889294</v>
      </c>
      <c r="S48">
        <v>10500</v>
      </c>
      <c r="T48">
        <v>1367990</v>
      </c>
      <c r="W48">
        <v>722301.05</v>
      </c>
      <c r="X48">
        <v>161561.65</v>
      </c>
    </row>
    <row r="49" spans="1:28" x14ac:dyDescent="0.25">
      <c r="A49" t="s">
        <v>2479</v>
      </c>
      <c r="B49">
        <v>823212.91</v>
      </c>
      <c r="C49">
        <v>546014.11</v>
      </c>
      <c r="D49">
        <v>116015.74</v>
      </c>
      <c r="E49">
        <v>828456.23</v>
      </c>
      <c r="F49">
        <v>558203.06999999995</v>
      </c>
      <c r="G49">
        <v>23960.400000000001</v>
      </c>
      <c r="H49">
        <v>0</v>
      </c>
      <c r="J49">
        <v>4594</v>
      </c>
      <c r="K49">
        <v>247922.95</v>
      </c>
      <c r="L49">
        <v>-174245.47</v>
      </c>
      <c r="M49">
        <v>2200312.12</v>
      </c>
      <c r="N49">
        <v>3492446.03</v>
      </c>
      <c r="O49">
        <v>204000</v>
      </c>
      <c r="P49">
        <v>2020.16</v>
      </c>
      <c r="Q49">
        <v>2156194.7200000002</v>
      </c>
      <c r="S49">
        <v>21000</v>
      </c>
      <c r="T49">
        <v>3213207.72</v>
      </c>
      <c r="U49">
        <v>6800</v>
      </c>
      <c r="W49">
        <v>1862465.97</v>
      </c>
      <c r="X49">
        <v>223829.16</v>
      </c>
    </row>
    <row r="50" spans="1:28" x14ac:dyDescent="0.25">
      <c r="A50" t="s">
        <v>2480</v>
      </c>
      <c r="B50">
        <v>552829.82999999996</v>
      </c>
      <c r="C50">
        <v>540332.63</v>
      </c>
      <c r="D50">
        <v>15746</v>
      </c>
      <c r="E50">
        <v>502516.09</v>
      </c>
      <c r="F50">
        <v>75699.31</v>
      </c>
      <c r="G50">
        <v>41191.279999999999</v>
      </c>
      <c r="H50">
        <v>9600</v>
      </c>
      <c r="J50">
        <v>3495.36</v>
      </c>
      <c r="L50">
        <v>-1499704.23</v>
      </c>
      <c r="M50">
        <v>2882325.41</v>
      </c>
      <c r="N50">
        <v>1690088.29</v>
      </c>
      <c r="O50">
        <v>115580</v>
      </c>
      <c r="P50">
        <v>1175.3399999999999</v>
      </c>
      <c r="Q50">
        <v>1927684.51</v>
      </c>
      <c r="S50">
        <v>52000</v>
      </c>
      <c r="T50">
        <v>2377202.5099999998</v>
      </c>
      <c r="V50">
        <v>4800</v>
      </c>
      <c r="W50">
        <v>1071339.1499999999</v>
      </c>
      <c r="X50">
        <v>82970.44</v>
      </c>
    </row>
    <row r="51" spans="1:28" x14ac:dyDescent="0.25">
      <c r="A51" t="s">
        <v>2481</v>
      </c>
      <c r="B51">
        <v>490873.7</v>
      </c>
      <c r="C51">
        <v>405958.12</v>
      </c>
      <c r="D51">
        <v>40344.42</v>
      </c>
      <c r="E51">
        <v>564794.05000000005</v>
      </c>
      <c r="F51">
        <v>34306.6</v>
      </c>
      <c r="G51">
        <v>27272.77</v>
      </c>
      <c r="H51">
        <v>13935.74</v>
      </c>
      <c r="J51">
        <v>1191.17</v>
      </c>
      <c r="K51">
        <v>29297.06</v>
      </c>
      <c r="L51">
        <v>-601131.85</v>
      </c>
      <c r="M51">
        <v>1671717.03</v>
      </c>
      <c r="N51">
        <v>1572317.59</v>
      </c>
      <c r="O51">
        <v>174987.14</v>
      </c>
      <c r="P51">
        <v>792.2</v>
      </c>
      <c r="Q51">
        <v>1240634.5</v>
      </c>
      <c r="S51">
        <v>18000</v>
      </c>
      <c r="T51">
        <v>1512685.5</v>
      </c>
      <c r="U51">
        <v>2900</v>
      </c>
      <c r="W51">
        <v>1020400.96</v>
      </c>
      <c r="X51">
        <v>76750</v>
      </c>
    </row>
    <row r="52" spans="1:28" x14ac:dyDescent="0.25">
      <c r="A52" t="s">
        <v>2482</v>
      </c>
      <c r="B52">
        <v>532402.74</v>
      </c>
      <c r="C52">
        <v>464908.79999999999</v>
      </c>
      <c r="D52">
        <v>23666.78</v>
      </c>
      <c r="E52">
        <v>595604.93999999994</v>
      </c>
      <c r="F52">
        <v>345015</v>
      </c>
      <c r="G52">
        <v>54684.69</v>
      </c>
      <c r="H52">
        <v>24800</v>
      </c>
      <c r="J52">
        <v>1051.6300000000001</v>
      </c>
      <c r="L52">
        <v>1456217.09</v>
      </c>
      <c r="M52">
        <v>579857.57999999996</v>
      </c>
      <c r="N52">
        <v>1975386.18</v>
      </c>
      <c r="O52">
        <v>138100</v>
      </c>
      <c r="P52">
        <v>1501.25</v>
      </c>
      <c r="Q52">
        <v>1273755.8500000001</v>
      </c>
      <c r="S52">
        <v>7000</v>
      </c>
      <c r="T52">
        <v>1676316.85</v>
      </c>
      <c r="W52">
        <v>1640623.54</v>
      </c>
      <c r="X52">
        <v>233815.62</v>
      </c>
    </row>
    <row r="53" spans="1:28" x14ac:dyDescent="0.25">
      <c r="A53" t="s">
        <v>2483</v>
      </c>
      <c r="B53">
        <v>292652.64</v>
      </c>
      <c r="C53">
        <v>301166.71999999997</v>
      </c>
      <c r="D53">
        <v>38187.94</v>
      </c>
      <c r="E53">
        <v>1040437.75</v>
      </c>
      <c r="F53">
        <v>67480.02</v>
      </c>
      <c r="G53">
        <v>46227.89</v>
      </c>
      <c r="H53">
        <v>9600</v>
      </c>
      <c r="J53">
        <v>0</v>
      </c>
      <c r="L53">
        <v>1239871.8799999999</v>
      </c>
      <c r="M53">
        <v>446722.69</v>
      </c>
      <c r="N53">
        <v>1226764.68</v>
      </c>
      <c r="O53">
        <v>25650</v>
      </c>
      <c r="P53">
        <v>1279.1300000000001</v>
      </c>
      <c r="Q53">
        <v>1076825.3</v>
      </c>
      <c r="T53">
        <v>1419225.3</v>
      </c>
      <c r="W53">
        <v>757925.97</v>
      </c>
      <c r="X53">
        <v>155865.23000000001</v>
      </c>
    </row>
    <row r="54" spans="1:28" x14ac:dyDescent="0.25">
      <c r="A54" t="s">
        <v>2484</v>
      </c>
      <c r="B54">
        <v>731301.57</v>
      </c>
      <c r="C54">
        <v>0</v>
      </c>
      <c r="D54">
        <v>59607.01</v>
      </c>
      <c r="E54">
        <v>4</v>
      </c>
      <c r="F54">
        <v>175564.74</v>
      </c>
      <c r="G54">
        <v>8790</v>
      </c>
      <c r="H54">
        <v>59217.97</v>
      </c>
      <c r="J54">
        <v>0</v>
      </c>
      <c r="L54">
        <v>-498886.46</v>
      </c>
      <c r="M54">
        <v>1557377.06</v>
      </c>
      <c r="N54">
        <v>654190.54</v>
      </c>
      <c r="O54">
        <v>875950</v>
      </c>
      <c r="P54">
        <v>1619.05</v>
      </c>
      <c r="Q54">
        <v>1020581.4</v>
      </c>
      <c r="S54">
        <v>229300</v>
      </c>
      <c r="T54">
        <v>1542753.4</v>
      </c>
      <c r="U54">
        <v>880</v>
      </c>
      <c r="V54">
        <v>4560</v>
      </c>
      <c r="W54">
        <v>840351.4</v>
      </c>
      <c r="X54">
        <v>553117.43999999994</v>
      </c>
    </row>
    <row r="55" spans="1:28" x14ac:dyDescent="0.25">
      <c r="A55" t="s">
        <v>2485</v>
      </c>
      <c r="B55">
        <v>477422.73</v>
      </c>
      <c r="C55">
        <v>12350</v>
      </c>
      <c r="D55">
        <v>45978.22</v>
      </c>
      <c r="E55">
        <v>729150</v>
      </c>
      <c r="F55">
        <v>118010.29</v>
      </c>
      <c r="H55">
        <v>7738.68</v>
      </c>
      <c r="J55">
        <v>11.79</v>
      </c>
      <c r="L55">
        <v>522892.76</v>
      </c>
      <c r="M55">
        <v>1296912.72</v>
      </c>
      <c r="N55">
        <v>824711.2</v>
      </c>
      <c r="O55">
        <v>484957</v>
      </c>
      <c r="P55">
        <v>787.72</v>
      </c>
      <c r="Q55">
        <v>1606444</v>
      </c>
      <c r="T55">
        <v>1969339</v>
      </c>
      <c r="V55">
        <v>8059.56</v>
      </c>
      <c r="W55">
        <v>646949.22</v>
      </c>
      <c r="X55">
        <v>707196.85</v>
      </c>
      <c r="AB55">
        <v>30000</v>
      </c>
    </row>
    <row r="56" spans="1:28" x14ac:dyDescent="0.25">
      <c r="A56" t="s">
        <v>2486</v>
      </c>
      <c r="B56">
        <v>1341348.98</v>
      </c>
      <c r="C56">
        <v>0</v>
      </c>
      <c r="D56">
        <v>46389.3</v>
      </c>
      <c r="E56">
        <v>287758.57</v>
      </c>
      <c r="F56">
        <v>260666.8</v>
      </c>
      <c r="G56">
        <v>56200</v>
      </c>
      <c r="H56">
        <v>46956.5</v>
      </c>
      <c r="J56">
        <v>1397.39</v>
      </c>
      <c r="L56">
        <v>-271754.21999999997</v>
      </c>
      <c r="M56">
        <v>1593000.06</v>
      </c>
      <c r="N56">
        <v>1198555.55</v>
      </c>
      <c r="O56">
        <v>878950</v>
      </c>
      <c r="P56">
        <v>1131.4100000000001</v>
      </c>
      <c r="Q56">
        <v>1175079.5</v>
      </c>
      <c r="S56">
        <v>506700</v>
      </c>
      <c r="T56">
        <v>1858413.5</v>
      </c>
      <c r="U56">
        <v>8320</v>
      </c>
      <c r="V56">
        <v>2602</v>
      </c>
      <c r="W56">
        <v>672649</v>
      </c>
      <c r="X56">
        <v>659568.04</v>
      </c>
      <c r="AA56">
        <v>48500</v>
      </c>
    </row>
    <row r="57" spans="1:28" x14ac:dyDescent="0.25">
      <c r="A57" t="s">
        <v>2487</v>
      </c>
      <c r="B57">
        <v>1154800.21</v>
      </c>
      <c r="C57">
        <v>0</v>
      </c>
      <c r="D57">
        <v>5589.13</v>
      </c>
      <c r="E57">
        <v>2</v>
      </c>
      <c r="F57">
        <v>358215.19</v>
      </c>
      <c r="G57">
        <v>2300</v>
      </c>
      <c r="H57">
        <v>41667</v>
      </c>
      <c r="J57">
        <v>339.25</v>
      </c>
      <c r="L57">
        <v>303245.02</v>
      </c>
      <c r="M57">
        <v>1262256.71</v>
      </c>
      <c r="N57">
        <v>1064139.52</v>
      </c>
      <c r="O57">
        <v>679552</v>
      </c>
      <c r="P57">
        <v>1964.57</v>
      </c>
      <c r="Q57">
        <v>2330283.16</v>
      </c>
      <c r="S57">
        <v>13736</v>
      </c>
      <c r="T57">
        <v>2725687.16</v>
      </c>
      <c r="U57">
        <v>800</v>
      </c>
      <c r="V57">
        <v>6800</v>
      </c>
      <c r="W57">
        <v>779696.02</v>
      </c>
      <c r="X57">
        <v>667893.52</v>
      </c>
    </row>
    <row r="58" spans="1:28" x14ac:dyDescent="0.25">
      <c r="A58" t="s">
        <v>2488</v>
      </c>
      <c r="B58">
        <v>292420.47999999998</v>
      </c>
      <c r="C58">
        <v>0</v>
      </c>
      <c r="D58">
        <v>14403.31</v>
      </c>
      <c r="E58">
        <v>3</v>
      </c>
      <c r="F58">
        <v>522603.56</v>
      </c>
      <c r="G58">
        <v>0</v>
      </c>
      <c r="H58">
        <v>38341.699999999997</v>
      </c>
      <c r="J58">
        <v>23.36</v>
      </c>
      <c r="L58">
        <v>-797787.72</v>
      </c>
      <c r="M58">
        <v>2075132.5</v>
      </c>
      <c r="N58">
        <v>488434.19</v>
      </c>
      <c r="O58">
        <v>252927</v>
      </c>
      <c r="P58">
        <v>492.41</v>
      </c>
      <c r="Q58">
        <v>1230058.8</v>
      </c>
      <c r="S58">
        <v>7644</v>
      </c>
      <c r="T58">
        <v>1457853.8</v>
      </c>
      <c r="U58">
        <v>2960</v>
      </c>
      <c r="V58">
        <v>10150</v>
      </c>
      <c r="W58">
        <v>335652.95</v>
      </c>
      <c r="X58">
        <v>659219.14</v>
      </c>
    </row>
    <row r="59" spans="1:28" x14ac:dyDescent="0.25">
      <c r="A59" t="s">
        <v>2489</v>
      </c>
      <c r="B59">
        <v>702594.89</v>
      </c>
      <c r="C59">
        <v>0</v>
      </c>
      <c r="D59">
        <v>28966.76</v>
      </c>
      <c r="E59">
        <v>3</v>
      </c>
      <c r="F59">
        <v>194545.8</v>
      </c>
      <c r="G59">
        <v>22000</v>
      </c>
      <c r="H59">
        <v>52063.39</v>
      </c>
      <c r="J59">
        <v>686.82</v>
      </c>
      <c r="L59">
        <v>-2438830.0099999998</v>
      </c>
      <c r="M59">
        <v>3409443.43</v>
      </c>
      <c r="N59">
        <v>664140.81000000006</v>
      </c>
      <c r="O59">
        <v>282120</v>
      </c>
      <c r="P59">
        <v>1507.86</v>
      </c>
      <c r="Q59">
        <v>319259.51</v>
      </c>
      <c r="S59">
        <v>417497.59999999998</v>
      </c>
      <c r="T59">
        <v>713804.51</v>
      </c>
      <c r="U59">
        <v>12520</v>
      </c>
      <c r="V59">
        <v>8908</v>
      </c>
      <c r="W59">
        <v>505701.57</v>
      </c>
      <c r="X59">
        <v>530152.59</v>
      </c>
      <c r="AA59">
        <v>32692.29</v>
      </c>
    </row>
    <row r="60" spans="1:28" x14ac:dyDescent="0.25">
      <c r="A60" t="s">
        <v>2490</v>
      </c>
      <c r="B60">
        <v>1362947</v>
      </c>
      <c r="C60">
        <v>0</v>
      </c>
      <c r="D60">
        <v>53471.76</v>
      </c>
      <c r="E60">
        <v>1179543.3700000001</v>
      </c>
      <c r="F60">
        <v>431631.1</v>
      </c>
      <c r="J60">
        <v>776.64</v>
      </c>
      <c r="L60">
        <v>2378510.25</v>
      </c>
      <c r="M60">
        <v>280935.62</v>
      </c>
      <c r="N60">
        <v>1145817.96</v>
      </c>
      <c r="O60">
        <v>1334272</v>
      </c>
      <c r="P60">
        <v>3364.44</v>
      </c>
      <c r="Q60">
        <v>956144</v>
      </c>
      <c r="T60">
        <v>1318313</v>
      </c>
      <c r="U60">
        <v>25498</v>
      </c>
      <c r="W60">
        <v>1507610.78</v>
      </c>
      <c r="X60">
        <v>220805.9</v>
      </c>
    </row>
    <row r="61" spans="1:28" x14ac:dyDescent="0.25">
      <c r="A61" t="s">
        <v>2491</v>
      </c>
      <c r="B61">
        <v>613561.87</v>
      </c>
      <c r="C61">
        <v>0</v>
      </c>
      <c r="D61">
        <v>74471.66</v>
      </c>
      <c r="E61">
        <v>513566.49</v>
      </c>
      <c r="F61">
        <v>392494.78</v>
      </c>
      <c r="H61">
        <v>56556</v>
      </c>
      <c r="J61">
        <v>4058.1</v>
      </c>
      <c r="L61">
        <v>1333351.4099999999</v>
      </c>
      <c r="M61">
        <v>179132.84</v>
      </c>
      <c r="N61">
        <v>1615077.24</v>
      </c>
      <c r="O61">
        <v>1954314</v>
      </c>
      <c r="P61">
        <v>2098.46</v>
      </c>
      <c r="Q61">
        <v>2932020</v>
      </c>
      <c r="T61">
        <v>3647803</v>
      </c>
      <c r="U61">
        <v>33612</v>
      </c>
      <c r="W61">
        <v>2434569.69</v>
      </c>
      <c r="X61">
        <v>206528.56</v>
      </c>
      <c r="AA61">
        <v>160000</v>
      </c>
    </row>
    <row r="62" spans="1:28" x14ac:dyDescent="0.25">
      <c r="A62" t="s">
        <v>2492</v>
      </c>
      <c r="B62">
        <v>291688</v>
      </c>
      <c r="C62">
        <v>0</v>
      </c>
      <c r="D62">
        <v>86926.57</v>
      </c>
      <c r="E62">
        <v>9</v>
      </c>
      <c r="F62">
        <v>282974.31</v>
      </c>
      <c r="H62">
        <v>5000</v>
      </c>
      <c r="J62">
        <v>1871</v>
      </c>
      <c r="L62">
        <v>-2464439.61</v>
      </c>
      <c r="M62">
        <v>2768470.84</v>
      </c>
      <c r="N62">
        <v>1157291.74</v>
      </c>
      <c r="O62">
        <v>649868</v>
      </c>
      <c r="P62">
        <v>350.93</v>
      </c>
      <c r="Q62">
        <v>1156024.8999999999</v>
      </c>
      <c r="R62">
        <v>100000</v>
      </c>
      <c r="T62">
        <v>1795566.9</v>
      </c>
      <c r="U62">
        <v>11562</v>
      </c>
      <c r="W62">
        <v>729669.14</v>
      </c>
      <c r="X62">
        <v>76041.88</v>
      </c>
      <c r="AA62">
        <v>100000</v>
      </c>
    </row>
    <row r="63" spans="1:28" x14ac:dyDescent="0.25">
      <c r="A63" t="s">
        <v>2493</v>
      </c>
      <c r="B63">
        <v>423749.59</v>
      </c>
      <c r="C63">
        <v>42000</v>
      </c>
      <c r="D63">
        <v>160288.51999999999</v>
      </c>
      <c r="E63">
        <v>128673.58</v>
      </c>
      <c r="F63">
        <v>387678.55</v>
      </c>
      <c r="H63">
        <v>5512.08</v>
      </c>
      <c r="J63">
        <v>3390.11</v>
      </c>
      <c r="L63">
        <v>-1357387.11</v>
      </c>
      <c r="M63">
        <v>2027508.56</v>
      </c>
      <c r="N63">
        <v>1245140.22</v>
      </c>
      <c r="O63">
        <v>2123322</v>
      </c>
      <c r="P63">
        <v>2258.9299999999998</v>
      </c>
      <c r="Q63">
        <v>798171.36</v>
      </c>
      <c r="T63">
        <v>1552364.36</v>
      </c>
      <c r="U63">
        <v>46835.34</v>
      </c>
      <c r="W63">
        <v>1952149.56</v>
      </c>
      <c r="X63">
        <v>154176.65</v>
      </c>
    </row>
    <row r="64" spans="1:28" x14ac:dyDescent="0.25">
      <c r="A64" t="s">
        <v>2494</v>
      </c>
      <c r="B64">
        <v>1851206.58</v>
      </c>
      <c r="C64">
        <v>15000</v>
      </c>
      <c r="D64">
        <v>63666.400000000001</v>
      </c>
      <c r="E64">
        <v>1236308.42</v>
      </c>
      <c r="F64">
        <v>308349.23</v>
      </c>
      <c r="H64">
        <v>10670</v>
      </c>
      <c r="J64">
        <v>725.28</v>
      </c>
      <c r="L64">
        <v>2547825</v>
      </c>
      <c r="M64">
        <v>179132.84</v>
      </c>
      <c r="N64">
        <v>1237614.46</v>
      </c>
      <c r="O64">
        <v>2007236</v>
      </c>
      <c r="P64">
        <v>2945.87</v>
      </c>
      <c r="Q64">
        <v>318164</v>
      </c>
      <c r="S64">
        <v>100000</v>
      </c>
      <c r="T64">
        <v>1022790</v>
      </c>
      <c r="U64">
        <v>52638</v>
      </c>
      <c r="W64">
        <v>1520105.25</v>
      </c>
      <c r="X64">
        <v>234249.57</v>
      </c>
      <c r="AA64">
        <v>100000</v>
      </c>
    </row>
    <row r="65" spans="1:27" x14ac:dyDescent="0.25">
      <c r="A65" t="s">
        <v>2495</v>
      </c>
      <c r="B65">
        <v>532428.56000000006</v>
      </c>
      <c r="C65">
        <v>40184.85</v>
      </c>
      <c r="D65">
        <v>10188.1</v>
      </c>
      <c r="E65">
        <v>847137.57</v>
      </c>
      <c r="F65">
        <v>289987.21000000002</v>
      </c>
      <c r="G65">
        <v>0</v>
      </c>
      <c r="H65">
        <v>43000</v>
      </c>
      <c r="I65">
        <v>61337.11</v>
      </c>
      <c r="J65">
        <v>4076.06</v>
      </c>
      <c r="L65">
        <v>-643246.84</v>
      </c>
      <c r="M65">
        <v>2752937.45</v>
      </c>
      <c r="N65">
        <v>841000.92</v>
      </c>
      <c r="O65">
        <v>918931</v>
      </c>
      <c r="P65">
        <v>4316.59</v>
      </c>
      <c r="Q65">
        <v>2306863</v>
      </c>
      <c r="S65">
        <v>50600</v>
      </c>
      <c r="T65">
        <v>2836840</v>
      </c>
      <c r="U65">
        <v>4250</v>
      </c>
      <c r="V65">
        <v>21458</v>
      </c>
      <c r="W65">
        <v>1387231.19</v>
      </c>
      <c r="X65">
        <v>320109.81</v>
      </c>
      <c r="AA65">
        <v>50000</v>
      </c>
    </row>
    <row r="66" spans="1:27" x14ac:dyDescent="0.25">
      <c r="A66" t="s">
        <v>2496</v>
      </c>
      <c r="B66">
        <v>589374.92000000004</v>
      </c>
      <c r="C66">
        <v>39850</v>
      </c>
      <c r="D66">
        <v>126732.86</v>
      </c>
      <c r="E66">
        <v>312489.03000000003</v>
      </c>
      <c r="F66">
        <v>331834.84999999998</v>
      </c>
      <c r="G66">
        <v>0</v>
      </c>
      <c r="H66">
        <v>43.35</v>
      </c>
      <c r="I66">
        <v>144791.51</v>
      </c>
      <c r="J66">
        <v>5691</v>
      </c>
      <c r="L66">
        <v>-1730429.52</v>
      </c>
      <c r="M66">
        <v>3437556.74</v>
      </c>
      <c r="N66">
        <v>798100.15</v>
      </c>
      <c r="O66">
        <v>530151.5</v>
      </c>
      <c r="P66">
        <v>1841.13</v>
      </c>
      <c r="Q66">
        <v>1469488.8</v>
      </c>
      <c r="S66">
        <v>51200</v>
      </c>
      <c r="T66">
        <v>1916453.8</v>
      </c>
      <c r="U66">
        <v>5920</v>
      </c>
      <c r="V66">
        <v>14988</v>
      </c>
      <c r="W66">
        <v>1119863.06</v>
      </c>
      <c r="X66">
        <v>200928.14</v>
      </c>
      <c r="AA66">
        <v>50000</v>
      </c>
    </row>
    <row r="67" spans="1:27" x14ac:dyDescent="0.25">
      <c r="A67" t="s">
        <v>2497</v>
      </c>
      <c r="B67">
        <v>291698.95</v>
      </c>
      <c r="C67">
        <v>86044</v>
      </c>
      <c r="D67">
        <v>133019.64000000001</v>
      </c>
      <c r="E67">
        <v>1015634.49</v>
      </c>
      <c r="F67">
        <v>225063.56</v>
      </c>
      <c r="G67">
        <v>0</v>
      </c>
      <c r="H67">
        <v>0</v>
      </c>
      <c r="I67">
        <v>84575</v>
      </c>
      <c r="J67">
        <v>9549.86</v>
      </c>
      <c r="L67">
        <v>1763863.78</v>
      </c>
      <c r="M67">
        <v>785641.8</v>
      </c>
      <c r="N67">
        <v>783373.92</v>
      </c>
      <c r="O67">
        <v>262082</v>
      </c>
      <c r="P67">
        <v>1895</v>
      </c>
      <c r="Q67">
        <v>2473665</v>
      </c>
      <c r="S67">
        <v>48678.55</v>
      </c>
      <c r="T67">
        <v>2963431.55</v>
      </c>
      <c r="U67">
        <v>7360</v>
      </c>
      <c r="V67">
        <v>20604</v>
      </c>
      <c r="W67">
        <v>1191129.6599999999</v>
      </c>
      <c r="X67">
        <v>229339.06</v>
      </c>
      <c r="AA67">
        <v>50000</v>
      </c>
    </row>
    <row r="68" spans="1:27" x14ac:dyDescent="0.25">
      <c r="A68" t="s">
        <v>2498</v>
      </c>
      <c r="B68">
        <v>605663.18000000005</v>
      </c>
      <c r="C68">
        <v>0</v>
      </c>
      <c r="D68">
        <v>163920.59</v>
      </c>
      <c r="E68">
        <v>185209.56</v>
      </c>
      <c r="F68">
        <v>648015.14</v>
      </c>
      <c r="H68">
        <v>3255</v>
      </c>
      <c r="J68">
        <v>7783.61</v>
      </c>
      <c r="L68">
        <v>915339.41</v>
      </c>
      <c r="N68">
        <v>3855055.65</v>
      </c>
      <c r="P68">
        <v>1801.13</v>
      </c>
      <c r="Q68">
        <v>2592425.5</v>
      </c>
      <c r="T68">
        <v>3592398.5</v>
      </c>
      <c r="U68">
        <v>29000</v>
      </c>
      <c r="V68">
        <v>46237.08</v>
      </c>
      <c r="W68">
        <v>1767756.93</v>
      </c>
      <c r="X68">
        <v>139329.32</v>
      </c>
      <c r="AA68">
        <v>198130</v>
      </c>
    </row>
    <row r="69" spans="1:27" x14ac:dyDescent="0.25">
      <c r="A69" t="s">
        <v>2499</v>
      </c>
      <c r="B69">
        <v>951130.32</v>
      </c>
      <c r="C69">
        <v>0</v>
      </c>
      <c r="D69">
        <v>42122.74</v>
      </c>
      <c r="E69">
        <v>968088.65</v>
      </c>
      <c r="F69">
        <v>344447.82</v>
      </c>
      <c r="J69">
        <v>11617.83</v>
      </c>
      <c r="L69">
        <v>1938700.41</v>
      </c>
      <c r="N69">
        <v>2588219.87</v>
      </c>
      <c r="P69">
        <v>3341.51</v>
      </c>
      <c r="Q69">
        <v>1656669</v>
      </c>
      <c r="T69">
        <v>2157847</v>
      </c>
      <c r="U69">
        <v>800</v>
      </c>
      <c r="V69">
        <v>5465.06</v>
      </c>
      <c r="W69">
        <v>1302882.94</v>
      </c>
      <c r="X69">
        <v>235879.09</v>
      </c>
      <c r="AA69">
        <v>189885</v>
      </c>
    </row>
    <row r="70" spans="1:27" x14ac:dyDescent="0.25">
      <c r="A70" t="s">
        <v>2500</v>
      </c>
      <c r="B70">
        <v>580414.74</v>
      </c>
      <c r="C70">
        <v>0</v>
      </c>
      <c r="D70">
        <v>90649.99</v>
      </c>
      <c r="E70">
        <v>295486.78999999998</v>
      </c>
      <c r="F70">
        <v>138868.63</v>
      </c>
      <c r="J70">
        <v>750.99</v>
      </c>
      <c r="L70">
        <v>837578.29</v>
      </c>
      <c r="N70">
        <v>3772400.96</v>
      </c>
      <c r="P70">
        <v>3936.81</v>
      </c>
      <c r="Q70">
        <v>2695692.73</v>
      </c>
      <c r="T70">
        <v>3233543.73</v>
      </c>
      <c r="U70">
        <v>2700</v>
      </c>
      <c r="V70">
        <v>26492.93</v>
      </c>
      <c r="W70">
        <v>2749955.76</v>
      </c>
      <c r="X70">
        <v>87061.21</v>
      </c>
      <c r="AA70">
        <v>105186</v>
      </c>
    </row>
    <row r="71" spans="1:27" x14ac:dyDescent="0.25">
      <c r="A71" t="s">
        <v>2501</v>
      </c>
      <c r="B71">
        <v>1469347.12</v>
      </c>
      <c r="C71">
        <v>0</v>
      </c>
      <c r="D71">
        <v>57412.2</v>
      </c>
      <c r="E71">
        <v>3778068.78</v>
      </c>
      <c r="F71">
        <v>242806.39</v>
      </c>
      <c r="H71">
        <v>15680</v>
      </c>
      <c r="J71">
        <v>604.9</v>
      </c>
      <c r="L71">
        <v>5596154.46</v>
      </c>
      <c r="N71">
        <v>3443178.46</v>
      </c>
      <c r="P71">
        <v>3237.02</v>
      </c>
      <c r="Q71">
        <v>1836805.2</v>
      </c>
      <c r="T71">
        <v>2497170.2000000002</v>
      </c>
      <c r="U71">
        <v>36160</v>
      </c>
      <c r="V71">
        <v>520</v>
      </c>
      <c r="W71">
        <v>2164147.58</v>
      </c>
      <c r="X71">
        <v>616592.77</v>
      </c>
      <c r="AA71">
        <v>33435</v>
      </c>
    </row>
    <row r="72" spans="1:27" x14ac:dyDescent="0.25">
      <c r="A72" t="s">
        <v>2502</v>
      </c>
      <c r="B72">
        <v>793172.15</v>
      </c>
      <c r="C72">
        <v>0</v>
      </c>
      <c r="D72">
        <v>37500</v>
      </c>
      <c r="E72">
        <v>1912725.58</v>
      </c>
      <c r="F72">
        <v>343781.27</v>
      </c>
      <c r="I72">
        <v>13000</v>
      </c>
      <c r="J72">
        <v>4150.3599999999997</v>
      </c>
      <c r="L72">
        <v>2722693.71</v>
      </c>
      <c r="N72">
        <v>4430662.8099999996</v>
      </c>
      <c r="P72">
        <v>2452.0100000000002</v>
      </c>
      <c r="Q72">
        <v>4519874.8</v>
      </c>
      <c r="T72">
        <v>5145539.8</v>
      </c>
      <c r="U72">
        <v>4500</v>
      </c>
      <c r="V72">
        <v>7933.06</v>
      </c>
      <c r="W72">
        <v>2568498.86</v>
      </c>
      <c r="X72">
        <v>385221.97</v>
      </c>
      <c r="AA72">
        <v>493961</v>
      </c>
    </row>
    <row r="73" spans="1:27" x14ac:dyDescent="0.25">
      <c r="A73" t="s">
        <v>2503</v>
      </c>
      <c r="B73">
        <v>833670.87</v>
      </c>
      <c r="C73">
        <v>0</v>
      </c>
      <c r="D73">
        <v>19384.87</v>
      </c>
      <c r="E73">
        <v>422298</v>
      </c>
      <c r="F73">
        <v>387179.29</v>
      </c>
      <c r="J73">
        <v>7498</v>
      </c>
      <c r="L73">
        <v>1531115.57</v>
      </c>
      <c r="N73">
        <v>2642733.73</v>
      </c>
      <c r="P73">
        <v>2134.5500000000002</v>
      </c>
      <c r="Q73">
        <v>1405045</v>
      </c>
      <c r="T73">
        <v>2129686</v>
      </c>
      <c r="U73">
        <v>2900</v>
      </c>
      <c r="V73">
        <v>9456</v>
      </c>
      <c r="W73">
        <v>1574365.24</v>
      </c>
      <c r="X73">
        <v>138480.57999999999</v>
      </c>
      <c r="AA73">
        <v>71106</v>
      </c>
    </row>
    <row r="74" spans="1:27" x14ac:dyDescent="0.25">
      <c r="A74" t="s">
        <v>2504</v>
      </c>
      <c r="B74">
        <v>237339.7</v>
      </c>
      <c r="C74">
        <v>0</v>
      </c>
      <c r="D74">
        <v>33856.22</v>
      </c>
      <c r="E74">
        <v>729449.61</v>
      </c>
      <c r="F74">
        <v>380422.45</v>
      </c>
      <c r="G74">
        <v>162</v>
      </c>
      <c r="H74">
        <v>4687.8100000000004</v>
      </c>
      <c r="J74">
        <v>34191.379999999997</v>
      </c>
      <c r="L74">
        <v>1573196.04</v>
      </c>
      <c r="N74">
        <v>2165281.96</v>
      </c>
      <c r="P74">
        <v>4279.13</v>
      </c>
      <c r="Q74">
        <v>981689.48</v>
      </c>
      <c r="T74">
        <v>1965052.48</v>
      </c>
      <c r="W74">
        <v>1183099.75</v>
      </c>
      <c r="X74">
        <v>177758.59</v>
      </c>
      <c r="AA74">
        <v>56509</v>
      </c>
    </row>
    <row r="75" spans="1:27" x14ac:dyDescent="0.25">
      <c r="A75" t="s">
        <v>2505</v>
      </c>
      <c r="B75">
        <v>484948.38</v>
      </c>
      <c r="C75">
        <v>102536</v>
      </c>
      <c r="D75">
        <v>54258.45</v>
      </c>
      <c r="E75">
        <v>1115724.71</v>
      </c>
      <c r="F75">
        <v>803576.58</v>
      </c>
      <c r="G75">
        <v>3500</v>
      </c>
      <c r="H75">
        <v>4815.71</v>
      </c>
      <c r="J75">
        <v>3254.4</v>
      </c>
      <c r="L75">
        <v>1501891.29</v>
      </c>
      <c r="M75">
        <v>2174520.91</v>
      </c>
      <c r="N75">
        <v>1696046.83</v>
      </c>
      <c r="O75">
        <v>687415</v>
      </c>
      <c r="P75">
        <v>2517.02</v>
      </c>
      <c r="Q75">
        <v>1425082.61</v>
      </c>
      <c r="T75">
        <v>2242878.61</v>
      </c>
      <c r="U75">
        <v>6920</v>
      </c>
      <c r="V75">
        <v>45973</v>
      </c>
      <c r="W75">
        <v>1826539.54</v>
      </c>
      <c r="X75">
        <v>694611.03</v>
      </c>
      <c r="AA75">
        <v>121077.47</v>
      </c>
    </row>
    <row r="76" spans="1:27" x14ac:dyDescent="0.25">
      <c r="A76" t="s">
        <v>2506</v>
      </c>
      <c r="B76">
        <v>529504.81999999995</v>
      </c>
      <c r="C76">
        <v>139864.71</v>
      </c>
      <c r="D76">
        <v>153607.79</v>
      </c>
      <c r="E76">
        <v>637623.55000000005</v>
      </c>
      <c r="F76">
        <v>495292.21</v>
      </c>
      <c r="H76">
        <v>24755</v>
      </c>
      <c r="J76">
        <v>6811.96</v>
      </c>
      <c r="L76">
        <v>2032023.57</v>
      </c>
      <c r="N76">
        <v>2766990.8</v>
      </c>
      <c r="O76">
        <v>952484</v>
      </c>
      <c r="P76">
        <v>1644.04</v>
      </c>
      <c r="Q76">
        <v>2211331.5</v>
      </c>
      <c r="S76">
        <v>0.01</v>
      </c>
      <c r="T76">
        <v>3263634.5</v>
      </c>
      <c r="U76">
        <v>34080</v>
      </c>
      <c r="V76">
        <v>27905</v>
      </c>
      <c r="W76">
        <v>2324422.66</v>
      </c>
      <c r="X76">
        <v>306988.44</v>
      </c>
      <c r="AA76">
        <v>83117.2</v>
      </c>
    </row>
    <row r="77" spans="1:27" x14ac:dyDescent="0.25">
      <c r="A77" t="s">
        <v>2507</v>
      </c>
      <c r="B77">
        <v>814810.03</v>
      </c>
      <c r="C77">
        <v>1835</v>
      </c>
      <c r="D77">
        <v>23265</v>
      </c>
      <c r="E77">
        <v>3133.6</v>
      </c>
      <c r="F77">
        <v>92661.63</v>
      </c>
      <c r="H77">
        <v>16654.12</v>
      </c>
      <c r="J77">
        <v>0</v>
      </c>
      <c r="L77">
        <v>829275.73</v>
      </c>
      <c r="N77">
        <v>983340.58</v>
      </c>
      <c r="O77">
        <v>260290</v>
      </c>
      <c r="P77">
        <v>1579.63</v>
      </c>
      <c r="Q77">
        <v>846359.5</v>
      </c>
      <c r="T77">
        <v>1092806.5</v>
      </c>
      <c r="U77">
        <v>3440</v>
      </c>
      <c r="V77">
        <v>8500</v>
      </c>
      <c r="W77">
        <v>820898.16</v>
      </c>
      <c r="X77">
        <v>75092.94</v>
      </c>
      <c r="AA77">
        <v>1056.7</v>
      </c>
    </row>
    <row r="78" spans="1:27" x14ac:dyDescent="0.25">
      <c r="A78" t="s">
        <v>2508</v>
      </c>
      <c r="B78">
        <v>470846.95</v>
      </c>
      <c r="C78">
        <v>129163.34</v>
      </c>
      <c r="D78">
        <v>32450</v>
      </c>
      <c r="E78">
        <v>482113.19</v>
      </c>
      <c r="F78">
        <v>70180.19</v>
      </c>
      <c r="H78">
        <v>16906</v>
      </c>
      <c r="J78">
        <v>4949.96</v>
      </c>
      <c r="L78">
        <v>1252947.57</v>
      </c>
      <c r="N78">
        <v>1660354.71</v>
      </c>
      <c r="O78">
        <v>770622</v>
      </c>
      <c r="P78">
        <v>1049.8399999999999</v>
      </c>
      <c r="Q78">
        <v>2060537.5</v>
      </c>
      <c r="T78">
        <v>2769230.5</v>
      </c>
      <c r="U78">
        <v>5680</v>
      </c>
      <c r="V78">
        <v>13680</v>
      </c>
      <c r="W78">
        <v>1582387.6</v>
      </c>
      <c r="X78">
        <v>191043.51</v>
      </c>
      <c r="AA78">
        <v>20592.3</v>
      </c>
    </row>
    <row r="79" spans="1:27" x14ac:dyDescent="0.25">
      <c r="A79" t="s">
        <v>2509</v>
      </c>
      <c r="B79">
        <v>1246707.83</v>
      </c>
      <c r="C79">
        <v>107460.49</v>
      </c>
      <c r="D79">
        <v>4000</v>
      </c>
      <c r="E79">
        <v>1280151.96</v>
      </c>
      <c r="F79">
        <v>614773.84</v>
      </c>
      <c r="H79">
        <v>11600</v>
      </c>
      <c r="J79">
        <v>2251.29</v>
      </c>
      <c r="L79">
        <v>3115306.03</v>
      </c>
      <c r="N79">
        <v>1772572.8</v>
      </c>
      <c r="O79">
        <v>621575</v>
      </c>
      <c r="P79">
        <v>2093.63</v>
      </c>
      <c r="Q79">
        <v>1856536.5</v>
      </c>
      <c r="T79">
        <v>2383191.5</v>
      </c>
      <c r="U79">
        <v>32032</v>
      </c>
      <c r="V79">
        <v>25856</v>
      </c>
      <c r="W79">
        <v>1182619.53</v>
      </c>
      <c r="X79">
        <v>378680.1</v>
      </c>
      <c r="AA79">
        <v>126462</v>
      </c>
    </row>
    <row r="80" spans="1:27" x14ac:dyDescent="0.25">
      <c r="A80" t="s">
        <v>2510</v>
      </c>
      <c r="B80">
        <v>1401048.72</v>
      </c>
      <c r="C80">
        <v>174170.88</v>
      </c>
      <c r="D80">
        <v>9035</v>
      </c>
      <c r="E80">
        <v>88181.53</v>
      </c>
      <c r="F80">
        <v>255965.45</v>
      </c>
      <c r="G80">
        <v>5000</v>
      </c>
      <c r="H80">
        <v>13400</v>
      </c>
      <c r="J80">
        <v>0</v>
      </c>
      <c r="L80">
        <v>1065132.8899999999</v>
      </c>
      <c r="N80">
        <v>1073493.3999999999</v>
      </c>
      <c r="O80">
        <v>1182844</v>
      </c>
      <c r="P80">
        <v>1749.22</v>
      </c>
      <c r="Q80">
        <v>1160153.17</v>
      </c>
      <c r="T80">
        <v>1370832.16</v>
      </c>
      <c r="U80">
        <v>16110</v>
      </c>
      <c r="V80">
        <v>16296</v>
      </c>
      <c r="W80">
        <v>1048648.8500000001</v>
      </c>
      <c r="X80">
        <v>84684.69</v>
      </c>
      <c r="AA80">
        <v>36799.4</v>
      </c>
    </row>
    <row r="81" spans="1:27" x14ac:dyDescent="0.25">
      <c r="A81" t="s">
        <v>2511</v>
      </c>
      <c r="B81">
        <v>223983.31</v>
      </c>
      <c r="C81">
        <v>0</v>
      </c>
      <c r="D81">
        <v>11346.1</v>
      </c>
      <c r="E81">
        <v>236314.21</v>
      </c>
      <c r="F81">
        <v>171008.26</v>
      </c>
      <c r="J81">
        <v>0</v>
      </c>
      <c r="L81">
        <v>508308.62</v>
      </c>
      <c r="M81">
        <v>300000</v>
      </c>
      <c r="N81">
        <v>793690.92</v>
      </c>
      <c r="O81">
        <v>301492</v>
      </c>
      <c r="P81">
        <v>660.76</v>
      </c>
      <c r="Q81">
        <v>925836</v>
      </c>
      <c r="T81">
        <v>1373718</v>
      </c>
      <c r="U81">
        <v>46818</v>
      </c>
      <c r="W81">
        <v>599187</v>
      </c>
      <c r="X81">
        <v>164613.42000000001</v>
      </c>
      <c r="AA81">
        <v>3000</v>
      </c>
    </row>
    <row r="82" spans="1:27" x14ac:dyDescent="0.25">
      <c r="A82" t="s">
        <v>2512</v>
      </c>
      <c r="B82">
        <v>452919.84</v>
      </c>
      <c r="C82">
        <v>0</v>
      </c>
      <c r="D82">
        <v>17560.71</v>
      </c>
      <c r="E82">
        <v>654066.22</v>
      </c>
      <c r="F82">
        <v>98110.57</v>
      </c>
      <c r="J82">
        <v>0</v>
      </c>
      <c r="L82">
        <v>-191418.46</v>
      </c>
      <c r="M82">
        <v>1891769.64</v>
      </c>
      <c r="N82">
        <v>837962.29</v>
      </c>
      <c r="O82">
        <v>237072</v>
      </c>
      <c r="P82">
        <v>1143.48</v>
      </c>
      <c r="Q82">
        <v>1021415.5</v>
      </c>
      <c r="S82">
        <v>24000</v>
      </c>
      <c r="T82">
        <v>1476041.17</v>
      </c>
      <c r="U82">
        <v>71194</v>
      </c>
      <c r="W82">
        <v>529605.47</v>
      </c>
      <c r="X82">
        <v>522446.47</v>
      </c>
    </row>
    <row r="83" spans="1:27" x14ac:dyDescent="0.25">
      <c r="A83" t="s">
        <v>2513</v>
      </c>
      <c r="B83">
        <v>85570.240000000005</v>
      </c>
      <c r="C83">
        <v>0</v>
      </c>
      <c r="D83">
        <v>9386.7099999999991</v>
      </c>
      <c r="E83">
        <v>659610.19999999995</v>
      </c>
      <c r="F83">
        <v>564199.75</v>
      </c>
      <c r="J83">
        <v>0</v>
      </c>
      <c r="L83">
        <v>-818456.77</v>
      </c>
      <c r="M83">
        <v>1862215.28</v>
      </c>
      <c r="N83">
        <v>1570338.03</v>
      </c>
      <c r="P83">
        <v>96.18</v>
      </c>
      <c r="Q83">
        <v>1682473.3</v>
      </c>
      <c r="T83">
        <v>2344765.2999999998</v>
      </c>
      <c r="U83">
        <v>21552</v>
      </c>
      <c r="W83">
        <v>434547.88</v>
      </c>
      <c r="X83">
        <v>173689.84</v>
      </c>
      <c r="AA83">
        <v>3344.1</v>
      </c>
    </row>
    <row r="84" spans="1:27" x14ac:dyDescent="0.25">
      <c r="A84" t="s">
        <v>2514</v>
      </c>
      <c r="B84">
        <v>197915.8</v>
      </c>
      <c r="C84">
        <v>0</v>
      </c>
      <c r="D84">
        <v>29086.240000000002</v>
      </c>
      <c r="E84">
        <v>176004.08</v>
      </c>
      <c r="F84">
        <v>115569.56</v>
      </c>
      <c r="J84">
        <v>0</v>
      </c>
      <c r="L84">
        <v>-1400755.98</v>
      </c>
      <c r="M84">
        <v>2000000</v>
      </c>
      <c r="N84">
        <v>683459.73</v>
      </c>
      <c r="P84">
        <v>396.25</v>
      </c>
      <c r="Q84">
        <v>1692363.5</v>
      </c>
      <c r="S84">
        <v>2000</v>
      </c>
      <c r="T84">
        <v>1902973.5</v>
      </c>
      <c r="U84">
        <v>51459</v>
      </c>
      <c r="W84">
        <v>417936.48</v>
      </c>
      <c r="X84">
        <v>83518.84</v>
      </c>
      <c r="AA84">
        <v>3000</v>
      </c>
    </row>
    <row r="85" spans="1:27" x14ac:dyDescent="0.25">
      <c r="A85" t="s">
        <v>2515</v>
      </c>
      <c r="B85">
        <v>207228.02</v>
      </c>
      <c r="C85">
        <v>49600</v>
      </c>
      <c r="D85">
        <v>64545.919999999998</v>
      </c>
      <c r="E85">
        <v>2024384.14</v>
      </c>
      <c r="F85">
        <v>204636.82</v>
      </c>
      <c r="J85">
        <v>1711.75</v>
      </c>
      <c r="L85">
        <v>-710672.81</v>
      </c>
      <c r="M85">
        <v>4000000</v>
      </c>
      <c r="N85">
        <v>1268034.98</v>
      </c>
      <c r="O85">
        <v>75750</v>
      </c>
      <c r="P85">
        <v>314.47000000000003</v>
      </c>
      <c r="Q85">
        <v>1723832.6</v>
      </c>
      <c r="T85">
        <v>2131163.6</v>
      </c>
      <c r="U85">
        <v>74780</v>
      </c>
      <c r="W85">
        <v>772202</v>
      </c>
      <c r="X85">
        <v>827430.49</v>
      </c>
      <c r="AA85">
        <v>3000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L123"/>
  <sheetViews>
    <sheetView topLeftCell="W1" zoomScale="99" zoomScaleNormal="99" workbookViewId="0">
      <selection activeCell="AK12" sqref="AK12:AK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32" width="8.796875"/>
    <col min="33" max="33" width="17.19921875" style="38" bestFit="1" customWidth="1"/>
    <col min="34" max="34" width="14.5" style="26" bestFit="1" customWidth="1"/>
    <col min="35" max="35" width="15.09765625" style="23" bestFit="1" customWidth="1"/>
    <col min="36" max="36" width="16.09765625" style="34" bestFit="1" customWidth="1"/>
    <col min="37" max="37" width="16.09765625" style="33" bestFit="1" customWidth="1"/>
    <col min="38" max="38" width="15.69921875" style="24" bestFit="1" customWidth="1"/>
    <col min="39" max="16384" width="9" style="1"/>
  </cols>
  <sheetData>
    <row r="1" spans="1:38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2063</v>
      </c>
      <c r="L1" t="s">
        <v>2064</v>
      </c>
      <c r="M1" t="s">
        <v>2066</v>
      </c>
      <c r="N1" t="s">
        <v>2067</v>
      </c>
      <c r="O1" t="s">
        <v>2069</v>
      </c>
      <c r="P1" t="s">
        <v>2070</v>
      </c>
      <c r="Q1" t="s">
        <v>2071</v>
      </c>
      <c r="R1" t="s">
        <v>2074</v>
      </c>
      <c r="S1" t="s">
        <v>2075</v>
      </c>
      <c r="T1" t="s">
        <v>2076</v>
      </c>
      <c r="U1" t="s">
        <v>2077</v>
      </c>
      <c r="V1" t="s">
        <v>2440</v>
      </c>
      <c r="W1" t="s">
        <v>2078</v>
      </c>
      <c r="X1" t="s">
        <v>2079</v>
      </c>
      <c r="Y1" t="s">
        <v>2080</v>
      </c>
      <c r="Z1" t="s">
        <v>2081</v>
      </c>
      <c r="AA1" t="s">
        <v>2082</v>
      </c>
      <c r="AB1" t="s">
        <v>2083</v>
      </c>
      <c r="AC1" t="s">
        <v>2084</v>
      </c>
      <c r="AD1" t="s">
        <v>2086</v>
      </c>
      <c r="AE1" t="s">
        <v>2087</v>
      </c>
      <c r="AF1" t="s">
        <v>2088</v>
      </c>
      <c r="AG1" s="37" t="s">
        <v>0</v>
      </c>
      <c r="AH1" s="25" t="s">
        <v>1</v>
      </c>
      <c r="AI1" s="12" t="s">
        <v>2</v>
      </c>
      <c r="AJ1" s="15" t="s">
        <v>3</v>
      </c>
      <c r="AK1" s="16" t="s">
        <v>4</v>
      </c>
      <c r="AL1" s="45" t="s">
        <v>5</v>
      </c>
    </row>
    <row r="2" spans="1:38" x14ac:dyDescent="0.25">
      <c r="E2" t="s">
        <v>2089</v>
      </c>
      <c r="F2" t="s">
        <v>2090</v>
      </c>
      <c r="G2" t="s">
        <v>2091</v>
      </c>
      <c r="H2" t="s">
        <v>2092</v>
      </c>
      <c r="I2" t="s">
        <v>2093</v>
      </c>
      <c r="J2" t="s">
        <v>2094</v>
      </c>
      <c r="K2" t="s">
        <v>2096</v>
      </c>
      <c r="L2" t="s">
        <v>2097</v>
      </c>
      <c r="M2" t="s">
        <v>2099</v>
      </c>
      <c r="N2" t="s">
        <v>2100</v>
      </c>
      <c r="O2" t="s">
        <v>2102</v>
      </c>
      <c r="P2" t="s">
        <v>2103</v>
      </c>
      <c r="Q2" t="s">
        <v>2104</v>
      </c>
      <c r="R2" t="s">
        <v>2107</v>
      </c>
      <c r="S2" t="s">
        <v>2108</v>
      </c>
      <c r="T2" t="s">
        <v>2109</v>
      </c>
      <c r="U2" t="s">
        <v>2110</v>
      </c>
      <c r="V2" t="s">
        <v>2441</v>
      </c>
      <c r="W2" t="s">
        <v>2111</v>
      </c>
      <c r="X2" t="s">
        <v>2112</v>
      </c>
      <c r="Y2" t="s">
        <v>2113</v>
      </c>
      <c r="Z2" t="s">
        <v>2114</v>
      </c>
      <c r="AA2" t="s">
        <v>2115</v>
      </c>
      <c r="AB2" t="s">
        <v>2116</v>
      </c>
      <c r="AC2" t="s">
        <v>2117</v>
      </c>
      <c r="AD2" t="s">
        <v>2119</v>
      </c>
      <c r="AE2" t="s">
        <v>2120</v>
      </c>
      <c r="AF2" t="s">
        <v>2121</v>
      </c>
      <c r="AG2" s="37"/>
      <c r="AH2" s="25"/>
      <c r="AI2" s="12"/>
      <c r="AJ2" s="17"/>
      <c r="AK2" s="18"/>
      <c r="AL2" s="12"/>
    </row>
    <row r="3" spans="1:38" x14ac:dyDescent="0.25">
      <c r="C3" s="52" t="s">
        <v>578</v>
      </c>
      <c r="E3" t="s">
        <v>2122</v>
      </c>
      <c r="F3">
        <v>53497162.380000003</v>
      </c>
      <c r="G3">
        <v>8090017.8499999996</v>
      </c>
      <c r="H3">
        <v>3978832.76</v>
      </c>
      <c r="I3">
        <v>48451447.130000003</v>
      </c>
      <c r="J3">
        <v>27788046.57</v>
      </c>
      <c r="K3">
        <v>905470.98</v>
      </c>
      <c r="L3">
        <v>722605.37</v>
      </c>
      <c r="M3">
        <v>303703.62</v>
      </c>
      <c r="N3">
        <v>242350.53</v>
      </c>
      <c r="O3">
        <v>670468.02</v>
      </c>
      <c r="P3">
        <v>27847860.68</v>
      </c>
      <c r="Q3">
        <v>107920970.12</v>
      </c>
      <c r="R3">
        <v>111393610.52</v>
      </c>
      <c r="S3">
        <v>44906869.530000001</v>
      </c>
      <c r="T3">
        <v>146825.45000000001</v>
      </c>
      <c r="U3">
        <v>132571099.81</v>
      </c>
      <c r="V3">
        <v>100000</v>
      </c>
      <c r="W3">
        <v>4769623.26</v>
      </c>
      <c r="X3">
        <v>166985306.78</v>
      </c>
      <c r="Y3">
        <v>961628.34</v>
      </c>
      <c r="Z3">
        <v>445651.21</v>
      </c>
      <c r="AA3">
        <v>98401784.700000003</v>
      </c>
      <c r="AB3">
        <v>19876979.210000001</v>
      </c>
      <c r="AC3">
        <v>127000</v>
      </c>
      <c r="AD3">
        <v>26</v>
      </c>
      <c r="AE3">
        <v>3867574.96</v>
      </c>
      <c r="AF3">
        <v>30000</v>
      </c>
      <c r="AG3" s="56">
        <f>SUM(AG4:AG123)</f>
        <v>65566012.989999995</v>
      </c>
      <c r="AH3" s="60">
        <f>SUM(AH4:AH123)</f>
        <v>2174130.5000000005</v>
      </c>
      <c r="AI3" s="19">
        <f>SUM(AI4:AI123)</f>
        <v>63391882.48999998</v>
      </c>
      <c r="AJ3" s="20">
        <f>SUM(AJ4:AJ123)</f>
        <v>293888028.57000011</v>
      </c>
      <c r="AK3" s="14" t="e">
        <f>SUM(#REF!)</f>
        <v>#REF!</v>
      </c>
      <c r="AL3" s="24" t="e">
        <f>SUM(AL4:AL123)</f>
        <v>#REF!</v>
      </c>
    </row>
    <row r="4" spans="1:38" x14ac:dyDescent="0.25">
      <c r="AG4" s="56">
        <f t="shared" ref="AG4:AG11" si="0">SUM(F4:I4)</f>
        <v>0</v>
      </c>
      <c r="AH4" s="60">
        <f t="shared" ref="AH4:AH11" si="1">SUM(L4:O4)</f>
        <v>0</v>
      </c>
      <c r="AI4" s="19">
        <f>AG4-AH4</f>
        <v>0</v>
      </c>
      <c r="AJ4" s="20">
        <f t="shared" ref="AJ4:AJ11" si="2">SUM(T4:AF4)</f>
        <v>0</v>
      </c>
      <c r="AK4" s="14" t="e">
        <f>SUM(#REF!)</f>
        <v>#REF!</v>
      </c>
      <c r="AL4" s="24" t="e">
        <f>AJ4-AK4</f>
        <v>#REF!</v>
      </c>
    </row>
    <row r="5" spans="1:38" x14ac:dyDescent="0.25">
      <c r="AG5" s="56">
        <f t="shared" si="0"/>
        <v>0</v>
      </c>
      <c r="AH5" s="60">
        <f t="shared" si="1"/>
        <v>0</v>
      </c>
      <c r="AI5" s="19">
        <f t="shared" ref="AI5:AI11" si="3">AG5-AH5</f>
        <v>0</v>
      </c>
      <c r="AJ5" s="20">
        <f t="shared" si="2"/>
        <v>0</v>
      </c>
      <c r="AK5" s="14" t="e">
        <f>SUM(#REF!)</f>
        <v>#REF!</v>
      </c>
      <c r="AL5" s="24" t="e">
        <f t="shared" ref="AL5:AL68" si="4">AJ5-AK5</f>
        <v>#REF!</v>
      </c>
    </row>
    <row r="6" spans="1:38" x14ac:dyDescent="0.25">
      <c r="AG6" s="56">
        <f t="shared" si="0"/>
        <v>0</v>
      </c>
      <c r="AH6" s="60">
        <f t="shared" si="1"/>
        <v>0</v>
      </c>
      <c r="AI6" s="19">
        <f t="shared" si="3"/>
        <v>0</v>
      </c>
      <c r="AJ6" s="20">
        <f t="shared" si="2"/>
        <v>0</v>
      </c>
      <c r="AK6" s="14" t="e">
        <f>SUM(#REF!)</f>
        <v>#REF!</v>
      </c>
      <c r="AL6" s="24" t="e">
        <f t="shared" si="4"/>
        <v>#REF!</v>
      </c>
    </row>
    <row r="7" spans="1:38" x14ac:dyDescent="0.25">
      <c r="A7" s="1" t="s">
        <v>473</v>
      </c>
      <c r="AG7" s="56">
        <f t="shared" si="0"/>
        <v>0</v>
      </c>
      <c r="AH7" s="60">
        <f t="shared" si="1"/>
        <v>0</v>
      </c>
      <c r="AI7" s="19">
        <f t="shared" si="3"/>
        <v>0</v>
      </c>
      <c r="AJ7" s="20">
        <f t="shared" si="2"/>
        <v>0</v>
      </c>
      <c r="AK7" s="14" t="e">
        <f>SUM(#REF!)</f>
        <v>#REF!</v>
      </c>
      <c r="AL7" s="24" t="e">
        <f t="shared" si="4"/>
        <v>#REF!</v>
      </c>
    </row>
    <row r="8" spans="1:38" x14ac:dyDescent="0.25">
      <c r="AG8" s="56">
        <f t="shared" si="0"/>
        <v>0</v>
      </c>
      <c r="AH8" s="60">
        <f t="shared" si="1"/>
        <v>0</v>
      </c>
      <c r="AI8" s="19">
        <f t="shared" si="3"/>
        <v>0</v>
      </c>
      <c r="AJ8" s="20">
        <f t="shared" si="2"/>
        <v>0</v>
      </c>
      <c r="AK8" s="14" t="e">
        <f>SUM(#REF!)</f>
        <v>#REF!</v>
      </c>
      <c r="AL8" s="24" t="e">
        <f t="shared" si="4"/>
        <v>#REF!</v>
      </c>
    </row>
    <row r="9" spans="1:38" x14ac:dyDescent="0.25">
      <c r="AG9" s="56">
        <f t="shared" si="0"/>
        <v>0</v>
      </c>
      <c r="AH9" s="60">
        <f t="shared" si="1"/>
        <v>0</v>
      </c>
      <c r="AI9" s="19">
        <f t="shared" si="3"/>
        <v>0</v>
      </c>
      <c r="AJ9" s="20">
        <f t="shared" si="2"/>
        <v>0</v>
      </c>
      <c r="AK9" s="14" t="e">
        <f>SUM(#REF!)</f>
        <v>#REF!</v>
      </c>
      <c r="AL9" s="24" t="e">
        <f t="shared" si="4"/>
        <v>#REF!</v>
      </c>
    </row>
    <row r="10" spans="1:38" x14ac:dyDescent="0.25">
      <c r="AG10" s="56">
        <f t="shared" si="0"/>
        <v>0</v>
      </c>
      <c r="AH10" s="60">
        <f t="shared" si="1"/>
        <v>0</v>
      </c>
      <c r="AI10" s="19">
        <f t="shared" si="3"/>
        <v>0</v>
      </c>
      <c r="AJ10" s="20">
        <f t="shared" si="2"/>
        <v>0</v>
      </c>
      <c r="AK10" s="14" t="e">
        <f>SUM(#REF!)</f>
        <v>#REF!</v>
      </c>
      <c r="AL10" s="24" t="e">
        <f t="shared" si="4"/>
        <v>#REF!</v>
      </c>
    </row>
    <row r="11" spans="1:38" x14ac:dyDescent="0.25">
      <c r="AG11" s="56">
        <f t="shared" si="0"/>
        <v>0</v>
      </c>
      <c r="AH11" s="60">
        <f t="shared" si="1"/>
        <v>0</v>
      </c>
      <c r="AI11" s="19">
        <f t="shared" si="3"/>
        <v>0</v>
      </c>
      <c r="AJ11" s="20">
        <f t="shared" si="2"/>
        <v>0</v>
      </c>
      <c r="AK11" s="14" t="e">
        <f>SUM(#REF!)</f>
        <v>#REF!</v>
      </c>
      <c r="AL11" s="24" t="e">
        <f t="shared" si="4"/>
        <v>#REF!</v>
      </c>
    </row>
    <row r="12" spans="1:38" x14ac:dyDescent="0.25">
      <c r="A12" s="1" t="s">
        <v>363</v>
      </c>
      <c r="B12" s="1" t="s">
        <v>365</v>
      </c>
      <c r="C12" s="52">
        <v>4017</v>
      </c>
      <c r="D12" s="52" t="s">
        <v>785</v>
      </c>
      <c r="E12" t="s">
        <v>2442</v>
      </c>
      <c r="F12">
        <v>1037255.97</v>
      </c>
      <c r="G12">
        <v>179627.12</v>
      </c>
      <c r="H12">
        <v>70769.19</v>
      </c>
      <c r="I12">
        <v>705823.8</v>
      </c>
      <c r="J12">
        <v>178837.64</v>
      </c>
      <c r="K12">
        <v>18000</v>
      </c>
      <c r="L12">
        <v>12620</v>
      </c>
      <c r="N12">
        <v>861.43</v>
      </c>
      <c r="P12">
        <v>1373492.74</v>
      </c>
      <c r="Q12">
        <v>685585.33</v>
      </c>
      <c r="R12">
        <v>853811.73</v>
      </c>
      <c r="S12">
        <v>620122</v>
      </c>
      <c r="T12">
        <v>2068.16</v>
      </c>
      <c r="U12">
        <v>1277853.5</v>
      </c>
      <c r="X12">
        <v>1277853.5</v>
      </c>
      <c r="Y12">
        <v>240</v>
      </c>
      <c r="Z12">
        <v>624</v>
      </c>
      <c r="AA12">
        <v>1239968.74</v>
      </c>
      <c r="AB12">
        <v>152406.93</v>
      </c>
      <c r="AD12">
        <v>8</v>
      </c>
      <c r="AE12">
        <v>1000</v>
      </c>
      <c r="AG12" s="56">
        <f>SUM(F12:H12)</f>
        <v>1287652.2799999998</v>
      </c>
      <c r="AH12" s="184">
        <f>SUM(K12:N12)</f>
        <v>31481.43</v>
      </c>
      <c r="AI12" s="19">
        <f>AG12-AH12</f>
        <v>1256170.8499999999</v>
      </c>
      <c r="AJ12" s="20">
        <f>SUM(R12:W12)</f>
        <v>2753855.3899999997</v>
      </c>
      <c r="AK12" s="14">
        <f>SUM(X12:AF12)</f>
        <v>2672101.1700000004</v>
      </c>
      <c r="AL12" s="24">
        <f t="shared" si="4"/>
        <v>81754.219999999274</v>
      </c>
    </row>
    <row r="13" spans="1:38" x14ac:dyDescent="0.25">
      <c r="A13" s="1" t="s">
        <v>363</v>
      </c>
      <c r="B13" s="1" t="s">
        <v>365</v>
      </c>
      <c r="C13" s="52">
        <v>4254</v>
      </c>
      <c r="D13" s="52" t="s">
        <v>786</v>
      </c>
      <c r="E13" t="s">
        <v>2443</v>
      </c>
      <c r="F13">
        <v>1677618.83</v>
      </c>
      <c r="G13">
        <v>131794.22</v>
      </c>
      <c r="H13">
        <v>82885.05</v>
      </c>
      <c r="I13">
        <v>892360.18</v>
      </c>
      <c r="J13">
        <v>467628.87</v>
      </c>
      <c r="K13">
        <v>0</v>
      </c>
      <c r="N13">
        <v>0</v>
      </c>
      <c r="P13">
        <v>1256585.0900000001</v>
      </c>
      <c r="Q13">
        <v>1517319.83</v>
      </c>
      <c r="R13">
        <v>1153557.69</v>
      </c>
      <c r="S13">
        <v>1078804</v>
      </c>
      <c r="T13">
        <v>3208</v>
      </c>
      <c r="U13">
        <v>2442384.4</v>
      </c>
      <c r="W13">
        <v>57100</v>
      </c>
      <c r="X13">
        <v>2646590.4</v>
      </c>
      <c r="Y13">
        <v>14560</v>
      </c>
      <c r="Z13">
        <v>10031</v>
      </c>
      <c r="AA13">
        <v>1309837.24</v>
      </c>
      <c r="AB13">
        <v>265653.21999999997</v>
      </c>
      <c r="AE13">
        <v>10000</v>
      </c>
      <c r="AG13" s="56">
        <f t="shared" ref="AG13:AG76" si="5">SUM(F13:H13)</f>
        <v>1892298.1</v>
      </c>
      <c r="AH13" s="184">
        <f t="shared" ref="AH13:AH76" si="6">SUM(K13:N13)</f>
        <v>0</v>
      </c>
      <c r="AI13" s="19">
        <f t="shared" ref="AI13:AI76" si="7">AG13-AH13</f>
        <v>1892298.1</v>
      </c>
      <c r="AJ13" s="20">
        <f t="shared" ref="AJ13:AJ76" si="8">SUM(R13:W13)</f>
        <v>4735054.09</v>
      </c>
      <c r="AK13" s="14">
        <f t="shared" ref="AK13:AK76" si="9">SUM(X13:AF13)</f>
        <v>4256671.8599999994</v>
      </c>
      <c r="AL13" s="24">
        <f t="shared" si="4"/>
        <v>478382.23000000045</v>
      </c>
    </row>
    <row r="14" spans="1:38" x14ac:dyDescent="0.25">
      <c r="A14" s="1" t="s">
        <v>363</v>
      </c>
      <c r="B14" s="1" t="s">
        <v>365</v>
      </c>
      <c r="C14" s="52">
        <v>2828</v>
      </c>
      <c r="D14" s="52" t="s">
        <v>787</v>
      </c>
      <c r="E14" t="s">
        <v>2444</v>
      </c>
      <c r="F14">
        <v>152379.81</v>
      </c>
      <c r="G14">
        <v>91482.73</v>
      </c>
      <c r="H14">
        <v>53007.05</v>
      </c>
      <c r="I14">
        <v>420076.6</v>
      </c>
      <c r="J14">
        <v>249945.81</v>
      </c>
      <c r="K14">
        <v>0</v>
      </c>
      <c r="N14">
        <v>269.5</v>
      </c>
      <c r="P14">
        <v>-443277.16</v>
      </c>
      <c r="Q14">
        <v>1326846.8</v>
      </c>
      <c r="R14">
        <v>737044.64</v>
      </c>
      <c r="S14">
        <v>208840</v>
      </c>
      <c r="T14">
        <v>524.03</v>
      </c>
      <c r="U14">
        <v>626907.5</v>
      </c>
      <c r="W14">
        <v>60000</v>
      </c>
      <c r="X14">
        <v>626907.5</v>
      </c>
      <c r="Y14">
        <v>5710</v>
      </c>
      <c r="Z14">
        <v>2996</v>
      </c>
      <c r="AA14">
        <v>724705.42</v>
      </c>
      <c r="AB14">
        <v>183644.39</v>
      </c>
      <c r="AE14">
        <v>6300</v>
      </c>
      <c r="AG14" s="56">
        <f t="shared" si="5"/>
        <v>296869.58999999997</v>
      </c>
      <c r="AH14" s="184">
        <f t="shared" si="6"/>
        <v>269.5</v>
      </c>
      <c r="AI14" s="19">
        <f t="shared" si="7"/>
        <v>296600.08999999997</v>
      </c>
      <c r="AJ14" s="20">
        <f t="shared" si="8"/>
        <v>1633316.17</v>
      </c>
      <c r="AK14" s="14">
        <f t="shared" si="9"/>
        <v>1550263.31</v>
      </c>
      <c r="AL14" s="24">
        <f t="shared" si="4"/>
        <v>83052.85999999987</v>
      </c>
    </row>
    <row r="15" spans="1:38" x14ac:dyDescent="0.25">
      <c r="A15" s="1" t="s">
        <v>363</v>
      </c>
      <c r="B15" s="1" t="s">
        <v>365</v>
      </c>
      <c r="C15" s="52">
        <v>4184</v>
      </c>
      <c r="D15" s="52" t="s">
        <v>788</v>
      </c>
      <c r="E15" t="s">
        <v>2445</v>
      </c>
      <c r="F15">
        <v>554704.34</v>
      </c>
      <c r="G15">
        <v>111678.51</v>
      </c>
      <c r="H15">
        <v>26639.919999999998</v>
      </c>
      <c r="I15">
        <v>7</v>
      </c>
      <c r="J15">
        <v>261674.5</v>
      </c>
      <c r="K15">
        <v>0</v>
      </c>
      <c r="N15">
        <v>0</v>
      </c>
      <c r="P15">
        <v>-38290.69</v>
      </c>
      <c r="Q15">
        <v>1336486.2</v>
      </c>
      <c r="R15">
        <v>999286.98</v>
      </c>
      <c r="S15">
        <v>144000</v>
      </c>
      <c r="T15">
        <v>2208.62</v>
      </c>
      <c r="U15">
        <v>2778078</v>
      </c>
      <c r="W15">
        <v>700</v>
      </c>
      <c r="X15">
        <v>2909933.2</v>
      </c>
      <c r="Y15">
        <v>400</v>
      </c>
      <c r="Z15">
        <v>2602</v>
      </c>
      <c r="AA15">
        <v>1155822.28</v>
      </c>
      <c r="AB15">
        <v>198087.36</v>
      </c>
      <c r="AE15">
        <v>920</v>
      </c>
      <c r="AG15" s="56">
        <f t="shared" si="5"/>
        <v>693022.77</v>
      </c>
      <c r="AH15" s="184">
        <f t="shared" si="6"/>
        <v>0</v>
      </c>
      <c r="AI15" s="19">
        <f t="shared" si="7"/>
        <v>693022.77</v>
      </c>
      <c r="AJ15" s="20">
        <f t="shared" si="8"/>
        <v>3924273.6</v>
      </c>
      <c r="AK15" s="14">
        <f t="shared" si="9"/>
        <v>4267764.8400000008</v>
      </c>
      <c r="AL15" s="24">
        <f t="shared" si="4"/>
        <v>-343491.24000000069</v>
      </c>
    </row>
    <row r="16" spans="1:38" x14ac:dyDescent="0.25">
      <c r="A16" s="1" t="s">
        <v>363</v>
      </c>
      <c r="B16" s="1" t="s">
        <v>365</v>
      </c>
      <c r="C16" s="52">
        <v>7069</v>
      </c>
      <c r="D16" s="52" t="s">
        <v>789</v>
      </c>
      <c r="E16" t="s">
        <v>2446</v>
      </c>
      <c r="F16">
        <v>814538.4</v>
      </c>
      <c r="G16">
        <v>91039.55</v>
      </c>
      <c r="H16">
        <v>64781.24</v>
      </c>
      <c r="I16">
        <v>752111.2</v>
      </c>
      <c r="J16">
        <v>294509.61</v>
      </c>
      <c r="K16">
        <v>0</v>
      </c>
      <c r="L16">
        <v>9600</v>
      </c>
      <c r="N16">
        <v>0</v>
      </c>
      <c r="P16">
        <v>209757.19</v>
      </c>
      <c r="Q16">
        <v>2146839.4900000002</v>
      </c>
      <c r="R16">
        <v>1211144.1399999999</v>
      </c>
      <c r="S16">
        <v>200000</v>
      </c>
      <c r="T16">
        <v>3102.66</v>
      </c>
      <c r="U16">
        <v>3106008.2</v>
      </c>
      <c r="W16">
        <v>90000</v>
      </c>
      <c r="X16">
        <v>3305139.2</v>
      </c>
      <c r="Y16">
        <v>12890</v>
      </c>
      <c r="Z16">
        <v>4152</v>
      </c>
      <c r="AA16">
        <v>1374530.13</v>
      </c>
      <c r="AB16">
        <v>158148.35</v>
      </c>
      <c r="AD16">
        <v>2</v>
      </c>
      <c r="AE16">
        <v>104610</v>
      </c>
      <c r="AG16" s="56">
        <f t="shared" si="5"/>
        <v>970359.19000000006</v>
      </c>
      <c r="AH16" s="184">
        <f t="shared" si="6"/>
        <v>9600</v>
      </c>
      <c r="AI16" s="19">
        <f t="shared" si="7"/>
        <v>960759.19000000006</v>
      </c>
      <c r="AJ16" s="20">
        <f t="shared" si="8"/>
        <v>4610255</v>
      </c>
      <c r="AK16" s="14">
        <f t="shared" si="9"/>
        <v>4959471.68</v>
      </c>
      <c r="AL16" s="24">
        <f t="shared" si="4"/>
        <v>-349216.6799999997</v>
      </c>
    </row>
    <row r="17" spans="1:38" x14ac:dyDescent="0.25">
      <c r="A17" s="1" t="s">
        <v>363</v>
      </c>
      <c r="B17" s="1" t="s">
        <v>365</v>
      </c>
      <c r="C17" s="52">
        <v>6198</v>
      </c>
      <c r="D17" s="52" t="s">
        <v>790</v>
      </c>
      <c r="E17" t="s">
        <v>2447</v>
      </c>
      <c r="F17">
        <v>268931.92</v>
      </c>
      <c r="G17">
        <v>98631.22</v>
      </c>
      <c r="H17">
        <v>160946.88</v>
      </c>
      <c r="I17">
        <v>169879.96</v>
      </c>
      <c r="J17">
        <v>293927.27</v>
      </c>
      <c r="K17">
        <v>4900</v>
      </c>
      <c r="N17">
        <v>0</v>
      </c>
      <c r="P17">
        <v>196750.71</v>
      </c>
      <c r="Q17">
        <v>1602780.76</v>
      </c>
      <c r="R17">
        <v>1065024.26</v>
      </c>
      <c r="S17">
        <v>441922</v>
      </c>
      <c r="T17">
        <v>3191.14</v>
      </c>
      <c r="U17">
        <v>3038269.36</v>
      </c>
      <c r="X17">
        <v>3275328.42</v>
      </c>
      <c r="Y17">
        <v>3030</v>
      </c>
      <c r="Z17">
        <v>8272</v>
      </c>
      <c r="AA17">
        <v>1927319.54</v>
      </c>
      <c r="AB17">
        <v>146071.01999999999</v>
      </c>
      <c r="AE17">
        <v>500</v>
      </c>
      <c r="AG17" s="56">
        <f t="shared" si="5"/>
        <v>528510.02</v>
      </c>
      <c r="AH17" s="184">
        <f t="shared" si="6"/>
        <v>4900</v>
      </c>
      <c r="AI17" s="19">
        <f t="shared" si="7"/>
        <v>523610.02</v>
      </c>
      <c r="AJ17" s="20">
        <f t="shared" si="8"/>
        <v>4548406.76</v>
      </c>
      <c r="AK17" s="14">
        <f t="shared" si="9"/>
        <v>5360520.9799999995</v>
      </c>
      <c r="AL17" s="24">
        <f t="shared" si="4"/>
        <v>-812114.21999999974</v>
      </c>
    </row>
    <row r="18" spans="1:38" x14ac:dyDescent="0.25">
      <c r="A18" s="1" t="s">
        <v>363</v>
      </c>
      <c r="B18" s="1" t="s">
        <v>365</v>
      </c>
      <c r="C18" s="52">
        <v>2120</v>
      </c>
      <c r="D18" s="52" t="s">
        <v>791</v>
      </c>
      <c r="E18" t="s">
        <v>2448</v>
      </c>
      <c r="F18">
        <v>866581.9</v>
      </c>
      <c r="G18">
        <v>154519.93</v>
      </c>
      <c r="H18">
        <v>17674</v>
      </c>
      <c r="I18">
        <v>181552.19</v>
      </c>
      <c r="J18">
        <v>586174.29</v>
      </c>
      <c r="K18">
        <v>0</v>
      </c>
      <c r="L18">
        <v>9600</v>
      </c>
      <c r="N18">
        <v>2678.22</v>
      </c>
      <c r="P18">
        <v>17787.810000000001</v>
      </c>
      <c r="Q18">
        <v>2036704.82</v>
      </c>
      <c r="R18">
        <v>1645385.31</v>
      </c>
      <c r="S18">
        <v>584613.62</v>
      </c>
      <c r="T18">
        <v>2210.9899999999998</v>
      </c>
      <c r="U18">
        <v>1263289.5</v>
      </c>
      <c r="X18">
        <v>1837160.5</v>
      </c>
      <c r="Y18">
        <v>49628</v>
      </c>
      <c r="AA18">
        <v>1319742.8600000001</v>
      </c>
      <c r="AB18">
        <v>475936.6</v>
      </c>
      <c r="AE18">
        <v>73300</v>
      </c>
      <c r="AG18" s="56">
        <f t="shared" si="5"/>
        <v>1038775.8300000001</v>
      </c>
      <c r="AH18" s="184">
        <f t="shared" si="6"/>
        <v>12278.22</v>
      </c>
      <c r="AI18" s="19">
        <f t="shared" si="7"/>
        <v>1026497.6100000001</v>
      </c>
      <c r="AJ18" s="20">
        <f t="shared" si="8"/>
        <v>3495499.4200000004</v>
      </c>
      <c r="AK18" s="14">
        <f t="shared" si="9"/>
        <v>3755767.9600000004</v>
      </c>
      <c r="AL18" s="24">
        <f t="shared" si="4"/>
        <v>-260268.54000000004</v>
      </c>
    </row>
    <row r="19" spans="1:38" x14ac:dyDescent="0.25">
      <c r="A19" s="1" t="s">
        <v>363</v>
      </c>
      <c r="B19" s="1" t="s">
        <v>365</v>
      </c>
      <c r="C19" s="52">
        <v>808</v>
      </c>
      <c r="D19" s="52" t="s">
        <v>792</v>
      </c>
      <c r="E19" t="s">
        <v>2449</v>
      </c>
      <c r="F19">
        <v>681889.68</v>
      </c>
      <c r="G19">
        <v>47636.74</v>
      </c>
      <c r="H19">
        <v>228175.68</v>
      </c>
      <c r="I19">
        <v>674703.59</v>
      </c>
      <c r="J19">
        <v>56358.66</v>
      </c>
      <c r="K19">
        <v>0</v>
      </c>
      <c r="L19">
        <v>11200</v>
      </c>
      <c r="N19">
        <v>0</v>
      </c>
      <c r="P19">
        <v>1294818.73</v>
      </c>
      <c r="Q19">
        <v>118427.08</v>
      </c>
      <c r="R19">
        <v>833398.08</v>
      </c>
      <c r="S19">
        <v>227452</v>
      </c>
      <c r="T19">
        <v>818.57</v>
      </c>
      <c r="W19">
        <v>57100</v>
      </c>
      <c r="Z19">
        <v>7140</v>
      </c>
      <c r="AA19">
        <v>695110.78</v>
      </c>
      <c r="AB19">
        <v>152199.32999999999</v>
      </c>
      <c r="AG19" s="56">
        <f t="shared" si="5"/>
        <v>957702.10000000009</v>
      </c>
      <c r="AH19" s="184">
        <f t="shared" si="6"/>
        <v>11200</v>
      </c>
      <c r="AI19" s="19">
        <f t="shared" si="7"/>
        <v>946502.10000000009</v>
      </c>
      <c r="AJ19" s="20">
        <f t="shared" si="8"/>
        <v>1118768.6500000001</v>
      </c>
      <c r="AK19" s="14">
        <f t="shared" si="9"/>
        <v>854450.11</v>
      </c>
      <c r="AL19" s="24">
        <f t="shared" si="4"/>
        <v>264318.54000000015</v>
      </c>
    </row>
    <row r="20" spans="1:38" x14ac:dyDescent="0.25">
      <c r="A20" s="1" t="s">
        <v>363</v>
      </c>
      <c r="B20" s="1" t="s">
        <v>365</v>
      </c>
      <c r="C20" s="52">
        <v>5257</v>
      </c>
      <c r="D20" s="52" t="s">
        <v>793</v>
      </c>
      <c r="E20" t="s">
        <v>2450</v>
      </c>
      <c r="F20">
        <v>3171510.17</v>
      </c>
      <c r="G20">
        <v>439625.46</v>
      </c>
      <c r="H20">
        <v>45117.73</v>
      </c>
      <c r="I20">
        <v>4218.12</v>
      </c>
      <c r="J20">
        <v>805881.81</v>
      </c>
      <c r="K20">
        <v>0</v>
      </c>
      <c r="L20">
        <v>11200</v>
      </c>
      <c r="N20">
        <v>0</v>
      </c>
      <c r="P20">
        <v>1634930.02</v>
      </c>
      <c r="Q20">
        <v>1863971.92</v>
      </c>
      <c r="R20">
        <v>1602241.44</v>
      </c>
      <c r="S20">
        <v>1679417</v>
      </c>
      <c r="T20">
        <v>7444.06</v>
      </c>
      <c r="U20">
        <v>1976691.5</v>
      </c>
      <c r="X20">
        <v>1976691.5</v>
      </c>
      <c r="Y20">
        <v>8980</v>
      </c>
      <c r="Z20">
        <v>2302</v>
      </c>
      <c r="AA20">
        <v>2148770.5099999998</v>
      </c>
      <c r="AB20">
        <v>122798.64</v>
      </c>
      <c r="AE20">
        <v>50000</v>
      </c>
      <c r="AG20" s="56">
        <f t="shared" si="5"/>
        <v>3656253.36</v>
      </c>
      <c r="AH20" s="184">
        <f t="shared" si="6"/>
        <v>11200</v>
      </c>
      <c r="AI20" s="19">
        <f t="shared" si="7"/>
        <v>3645053.36</v>
      </c>
      <c r="AJ20" s="20">
        <f t="shared" si="8"/>
        <v>5265794</v>
      </c>
      <c r="AK20" s="14">
        <f t="shared" si="9"/>
        <v>4309542.6499999994</v>
      </c>
      <c r="AL20" s="24">
        <f t="shared" si="4"/>
        <v>956251.35000000056</v>
      </c>
    </row>
    <row r="21" spans="1:38" x14ac:dyDescent="0.25">
      <c r="A21" s="1" t="s">
        <v>363</v>
      </c>
      <c r="B21" s="1" t="s">
        <v>365</v>
      </c>
      <c r="C21" s="52">
        <v>5547</v>
      </c>
      <c r="D21" s="52" t="s">
        <v>794</v>
      </c>
      <c r="E21" t="s">
        <v>2451</v>
      </c>
      <c r="F21">
        <v>771545.09</v>
      </c>
      <c r="G21">
        <v>67718.009999999995</v>
      </c>
      <c r="H21">
        <v>121706.55</v>
      </c>
      <c r="I21">
        <v>430497.73</v>
      </c>
      <c r="J21">
        <v>790898.53</v>
      </c>
      <c r="K21">
        <v>0</v>
      </c>
      <c r="L21">
        <v>16800</v>
      </c>
      <c r="N21">
        <v>0</v>
      </c>
      <c r="P21">
        <v>-303346.15000000002</v>
      </c>
      <c r="Q21">
        <v>2519990.75</v>
      </c>
      <c r="R21">
        <v>1150952.47</v>
      </c>
      <c r="S21">
        <v>918194</v>
      </c>
      <c r="T21">
        <v>1494.61</v>
      </c>
      <c r="U21">
        <v>2182320</v>
      </c>
      <c r="W21">
        <v>348</v>
      </c>
      <c r="X21">
        <v>2514468</v>
      </c>
      <c r="Y21">
        <v>1200</v>
      </c>
      <c r="Z21">
        <v>3002</v>
      </c>
      <c r="AA21">
        <v>1419523.04</v>
      </c>
      <c r="AB21">
        <v>312189.73</v>
      </c>
      <c r="AD21">
        <v>5</v>
      </c>
      <c r="AE21">
        <v>54000</v>
      </c>
      <c r="AG21" s="56">
        <f t="shared" si="5"/>
        <v>960969.65</v>
      </c>
      <c r="AH21" s="184">
        <f t="shared" si="6"/>
        <v>16800</v>
      </c>
      <c r="AI21" s="19">
        <f t="shared" si="7"/>
        <v>944169.65</v>
      </c>
      <c r="AJ21" s="20">
        <f t="shared" si="8"/>
        <v>4253309.08</v>
      </c>
      <c r="AK21" s="14">
        <f t="shared" si="9"/>
        <v>4304387.7699999996</v>
      </c>
      <c r="AL21" s="24">
        <f t="shared" si="4"/>
        <v>-51078.689999999478</v>
      </c>
    </row>
    <row r="22" spans="1:38" x14ac:dyDescent="0.25">
      <c r="A22" s="1" t="s">
        <v>363</v>
      </c>
      <c r="B22" s="1" t="s">
        <v>365</v>
      </c>
      <c r="C22" s="52">
        <v>4817</v>
      </c>
      <c r="D22" s="52" t="s">
        <v>795</v>
      </c>
      <c r="E22" t="s">
        <v>2452</v>
      </c>
      <c r="F22">
        <v>592526.29</v>
      </c>
      <c r="G22">
        <v>95285.22</v>
      </c>
      <c r="H22">
        <v>49122.84</v>
      </c>
      <c r="I22">
        <v>6</v>
      </c>
      <c r="J22">
        <v>202343.23</v>
      </c>
      <c r="K22">
        <v>38477</v>
      </c>
      <c r="N22">
        <v>1214.27</v>
      </c>
      <c r="P22">
        <v>-4037140.36</v>
      </c>
      <c r="Q22">
        <v>4994895.4800000004</v>
      </c>
      <c r="R22">
        <v>1219752.3400000001</v>
      </c>
      <c r="S22">
        <v>269350</v>
      </c>
      <c r="T22">
        <v>1578.79</v>
      </c>
      <c r="U22">
        <v>2389504.5</v>
      </c>
      <c r="X22">
        <v>2389504.5</v>
      </c>
      <c r="Y22">
        <v>320</v>
      </c>
      <c r="Z22">
        <v>1440</v>
      </c>
      <c r="AA22">
        <v>1421951.78</v>
      </c>
      <c r="AB22">
        <v>114722.16</v>
      </c>
      <c r="AE22">
        <v>10410</v>
      </c>
      <c r="AG22" s="56">
        <f t="shared" si="5"/>
        <v>736934.35</v>
      </c>
      <c r="AH22" s="184">
        <f t="shared" si="6"/>
        <v>39691.269999999997</v>
      </c>
      <c r="AI22" s="19">
        <f t="shared" si="7"/>
        <v>697243.08</v>
      </c>
      <c r="AJ22" s="20">
        <f t="shared" si="8"/>
        <v>3880185.63</v>
      </c>
      <c r="AK22" s="14">
        <f t="shared" si="9"/>
        <v>3938348.4400000004</v>
      </c>
      <c r="AL22" s="24">
        <f t="shared" si="4"/>
        <v>-58162.810000000522</v>
      </c>
    </row>
    <row r="23" spans="1:38" x14ac:dyDescent="0.25">
      <c r="A23" s="1" t="s">
        <v>363</v>
      </c>
      <c r="B23" s="1" t="s">
        <v>365</v>
      </c>
      <c r="C23" s="52">
        <v>4661</v>
      </c>
      <c r="D23" s="52" t="s">
        <v>796</v>
      </c>
      <c r="E23" t="s">
        <v>2453</v>
      </c>
      <c r="F23">
        <v>435844.37</v>
      </c>
      <c r="G23">
        <v>42958.93</v>
      </c>
      <c r="H23">
        <v>53383.4</v>
      </c>
      <c r="I23">
        <v>1456123.42</v>
      </c>
      <c r="J23">
        <v>920689.17</v>
      </c>
      <c r="K23">
        <v>0</v>
      </c>
      <c r="N23">
        <v>0</v>
      </c>
      <c r="P23">
        <v>1431112.03</v>
      </c>
      <c r="Q23">
        <v>1550129.81</v>
      </c>
      <c r="R23">
        <v>1005634.12</v>
      </c>
      <c r="S23">
        <v>920930</v>
      </c>
      <c r="T23">
        <v>3408.67</v>
      </c>
      <c r="U23">
        <v>2436755.0699999998</v>
      </c>
      <c r="W23">
        <v>67751</v>
      </c>
      <c r="X23">
        <v>2596290.0699999998</v>
      </c>
      <c r="Y23">
        <v>16955</v>
      </c>
      <c r="Z23">
        <v>7652</v>
      </c>
      <c r="AA23">
        <v>1567461.09</v>
      </c>
      <c r="AB23">
        <v>278363.25</v>
      </c>
      <c r="AE23">
        <v>40000</v>
      </c>
      <c r="AG23" s="56">
        <f t="shared" si="5"/>
        <v>532186.69999999995</v>
      </c>
      <c r="AH23" s="184">
        <f t="shared" si="6"/>
        <v>0</v>
      </c>
      <c r="AI23" s="19">
        <f t="shared" si="7"/>
        <v>532186.69999999995</v>
      </c>
      <c r="AJ23" s="20">
        <f t="shared" si="8"/>
        <v>4434478.8599999994</v>
      </c>
      <c r="AK23" s="14">
        <f t="shared" si="9"/>
        <v>4506721.41</v>
      </c>
      <c r="AL23" s="24">
        <f t="shared" si="4"/>
        <v>-72242.550000000745</v>
      </c>
    </row>
    <row r="24" spans="1:38" x14ac:dyDescent="0.25">
      <c r="A24" s="1" t="s">
        <v>363</v>
      </c>
      <c r="B24" s="1" t="s">
        <v>365</v>
      </c>
      <c r="C24" s="52">
        <v>7585</v>
      </c>
      <c r="D24" s="52" t="s">
        <v>797</v>
      </c>
      <c r="E24" t="s">
        <v>2454</v>
      </c>
      <c r="F24">
        <v>404271.48</v>
      </c>
      <c r="G24">
        <v>92237.27</v>
      </c>
      <c r="H24">
        <v>16285</v>
      </c>
      <c r="I24">
        <v>8</v>
      </c>
      <c r="J24">
        <v>350387.76</v>
      </c>
      <c r="K24">
        <v>0</v>
      </c>
      <c r="N24">
        <v>2109.5300000000002</v>
      </c>
      <c r="P24">
        <v>-1449305.74</v>
      </c>
      <c r="Q24">
        <v>2878887.21</v>
      </c>
      <c r="R24">
        <v>1553361.3</v>
      </c>
      <c r="S24">
        <v>1121106</v>
      </c>
      <c r="T24">
        <v>2738.21</v>
      </c>
      <c r="U24">
        <v>3761442.94</v>
      </c>
      <c r="W24">
        <v>372790</v>
      </c>
      <c r="X24">
        <v>4137415.94</v>
      </c>
      <c r="AA24">
        <v>2976813.58</v>
      </c>
      <c r="AB24">
        <v>164706.42000000001</v>
      </c>
      <c r="AD24">
        <v>4</v>
      </c>
      <c r="AE24">
        <v>101000</v>
      </c>
      <c r="AG24" s="56">
        <f t="shared" si="5"/>
        <v>512793.75</v>
      </c>
      <c r="AH24" s="184">
        <f t="shared" si="6"/>
        <v>2109.5300000000002</v>
      </c>
      <c r="AI24" s="19">
        <f t="shared" si="7"/>
        <v>510684.22</v>
      </c>
      <c r="AJ24" s="20">
        <f t="shared" si="8"/>
        <v>6811438.4499999993</v>
      </c>
      <c r="AK24" s="14">
        <f t="shared" si="9"/>
        <v>7379939.9399999995</v>
      </c>
      <c r="AL24" s="24">
        <f t="shared" si="4"/>
        <v>-568501.49000000022</v>
      </c>
    </row>
    <row r="25" spans="1:38" x14ac:dyDescent="0.25">
      <c r="A25" s="1" t="s">
        <v>363</v>
      </c>
      <c r="B25" s="1" t="s">
        <v>365</v>
      </c>
      <c r="C25" s="52">
        <v>6519</v>
      </c>
      <c r="D25" s="52" t="s">
        <v>798</v>
      </c>
      <c r="E25" t="s">
        <v>2455</v>
      </c>
      <c r="F25">
        <v>497002.18</v>
      </c>
      <c r="G25">
        <v>136623.16</v>
      </c>
      <c r="H25">
        <v>31126.05</v>
      </c>
      <c r="I25">
        <v>22961.65</v>
      </c>
      <c r="J25">
        <v>939388.48</v>
      </c>
      <c r="K25">
        <v>0</v>
      </c>
      <c r="N25">
        <v>0</v>
      </c>
      <c r="P25">
        <v>-1371644.29</v>
      </c>
      <c r="Q25">
        <v>2079998.65</v>
      </c>
      <c r="R25">
        <v>1763225.25</v>
      </c>
      <c r="S25">
        <v>819460</v>
      </c>
      <c r="T25">
        <v>1552.24</v>
      </c>
      <c r="U25">
        <v>1940523.9</v>
      </c>
      <c r="W25">
        <v>40000</v>
      </c>
      <c r="X25">
        <v>2218717.9</v>
      </c>
      <c r="Y25">
        <v>3890</v>
      </c>
      <c r="AA25">
        <v>1282747.6100000001</v>
      </c>
      <c r="AB25">
        <v>136958.72</v>
      </c>
      <c r="AE25">
        <v>3700</v>
      </c>
      <c r="AG25" s="56">
        <f t="shared" si="5"/>
        <v>664751.39</v>
      </c>
      <c r="AH25" s="184">
        <f t="shared" si="6"/>
        <v>0</v>
      </c>
      <c r="AI25" s="19">
        <f t="shared" si="7"/>
        <v>664751.39</v>
      </c>
      <c r="AJ25" s="20">
        <f t="shared" si="8"/>
        <v>4564761.3900000006</v>
      </c>
      <c r="AK25" s="14">
        <f t="shared" si="9"/>
        <v>3646014.23</v>
      </c>
      <c r="AL25" s="24">
        <f t="shared" si="4"/>
        <v>918747.16000000061</v>
      </c>
    </row>
    <row r="26" spans="1:38" x14ac:dyDescent="0.25">
      <c r="A26" s="1" t="s">
        <v>363</v>
      </c>
      <c r="B26" s="1" t="s">
        <v>365</v>
      </c>
      <c r="C26" s="52">
        <v>4531</v>
      </c>
      <c r="D26" s="52" t="s">
        <v>799</v>
      </c>
      <c r="E26" t="s">
        <v>2456</v>
      </c>
      <c r="F26">
        <v>400443.97</v>
      </c>
      <c r="G26">
        <v>178413.67</v>
      </c>
      <c r="H26">
        <v>149027.51</v>
      </c>
      <c r="I26">
        <v>538975.84</v>
      </c>
      <c r="J26">
        <v>271262.18</v>
      </c>
      <c r="K26">
        <v>0</v>
      </c>
      <c r="N26">
        <v>0</v>
      </c>
      <c r="P26">
        <v>1182390.3799999999</v>
      </c>
      <c r="Q26">
        <v>413083.29</v>
      </c>
      <c r="R26">
        <v>1091854.5900000001</v>
      </c>
      <c r="S26">
        <v>679842</v>
      </c>
      <c r="T26">
        <v>1872.9</v>
      </c>
      <c r="U26">
        <v>2480240</v>
      </c>
      <c r="X26">
        <v>2804130.4</v>
      </c>
      <c r="Y26">
        <v>8110</v>
      </c>
      <c r="Z26">
        <v>6533.62</v>
      </c>
      <c r="AA26">
        <v>1317119.1299999999</v>
      </c>
      <c r="AB26">
        <v>172162.84</v>
      </c>
      <c r="AD26">
        <v>4</v>
      </c>
      <c r="AE26">
        <v>3100</v>
      </c>
      <c r="AG26" s="56">
        <f t="shared" si="5"/>
        <v>727885.15</v>
      </c>
      <c r="AH26" s="184">
        <f t="shared" si="6"/>
        <v>0</v>
      </c>
      <c r="AI26" s="19">
        <f t="shared" si="7"/>
        <v>727885.15</v>
      </c>
      <c r="AJ26" s="20">
        <f t="shared" si="8"/>
        <v>4253809.49</v>
      </c>
      <c r="AK26" s="14">
        <f t="shared" si="9"/>
        <v>4311159.99</v>
      </c>
      <c r="AL26" s="24">
        <f t="shared" si="4"/>
        <v>-57350.5</v>
      </c>
    </row>
    <row r="27" spans="1:38" x14ac:dyDescent="0.25">
      <c r="A27" s="1" t="s">
        <v>363</v>
      </c>
      <c r="B27" s="1" t="s">
        <v>365</v>
      </c>
      <c r="C27" s="52">
        <v>2937</v>
      </c>
      <c r="D27" s="52" t="s">
        <v>800</v>
      </c>
      <c r="E27" t="s">
        <v>2457</v>
      </c>
      <c r="F27">
        <v>241504.81</v>
      </c>
      <c r="G27">
        <v>34908.660000000003</v>
      </c>
      <c r="H27">
        <v>27686.5</v>
      </c>
      <c r="I27">
        <v>254127.86</v>
      </c>
      <c r="J27">
        <v>250882.74</v>
      </c>
      <c r="K27">
        <v>0</v>
      </c>
      <c r="N27">
        <v>0</v>
      </c>
      <c r="P27">
        <v>-1486908.97</v>
      </c>
      <c r="Q27">
        <v>2337378.21</v>
      </c>
      <c r="R27">
        <v>820716.68</v>
      </c>
      <c r="S27">
        <v>511604</v>
      </c>
      <c r="T27">
        <v>871.37</v>
      </c>
      <c r="U27">
        <v>1763190.42</v>
      </c>
      <c r="X27">
        <v>1763190.42</v>
      </c>
      <c r="Y27">
        <v>3580</v>
      </c>
      <c r="AA27">
        <v>1210692.77</v>
      </c>
      <c r="AB27">
        <v>152674.95000000001</v>
      </c>
      <c r="AD27">
        <v>3</v>
      </c>
      <c r="AE27">
        <v>7600</v>
      </c>
      <c r="AG27" s="56">
        <f t="shared" si="5"/>
        <v>304099.96999999997</v>
      </c>
      <c r="AH27" s="184">
        <f t="shared" si="6"/>
        <v>0</v>
      </c>
      <c r="AI27" s="19">
        <f t="shared" si="7"/>
        <v>304099.96999999997</v>
      </c>
      <c r="AJ27" s="20">
        <f t="shared" si="8"/>
        <v>3096382.47</v>
      </c>
      <c r="AK27" s="14">
        <f t="shared" si="9"/>
        <v>3137741.14</v>
      </c>
      <c r="AL27" s="24">
        <f t="shared" si="4"/>
        <v>-41358.669999999925</v>
      </c>
    </row>
    <row r="28" spans="1:38" x14ac:dyDescent="0.25">
      <c r="A28" s="1" t="s">
        <v>363</v>
      </c>
      <c r="B28" s="1" t="s">
        <v>365</v>
      </c>
      <c r="C28" s="52">
        <v>2576</v>
      </c>
      <c r="D28" s="52" t="s">
        <v>801</v>
      </c>
      <c r="E28" t="s">
        <v>2458</v>
      </c>
      <c r="F28">
        <v>552621.44999999995</v>
      </c>
      <c r="G28">
        <v>142925.79</v>
      </c>
      <c r="H28">
        <v>40289.33</v>
      </c>
      <c r="I28">
        <v>7</v>
      </c>
      <c r="J28">
        <v>266463.15999999997</v>
      </c>
      <c r="K28">
        <v>0</v>
      </c>
      <c r="L28">
        <v>8160</v>
      </c>
      <c r="N28">
        <v>0</v>
      </c>
      <c r="P28">
        <v>-1506936.6</v>
      </c>
      <c r="Q28">
        <v>2446216.73</v>
      </c>
      <c r="R28">
        <v>806040.25</v>
      </c>
      <c r="S28">
        <v>662329</v>
      </c>
      <c r="T28">
        <v>1257.68</v>
      </c>
      <c r="U28">
        <v>1598089.5</v>
      </c>
      <c r="W28">
        <v>57100</v>
      </c>
      <c r="X28">
        <v>1875451.5</v>
      </c>
      <c r="AA28">
        <v>1071789.82</v>
      </c>
      <c r="AB28">
        <v>110658.51</v>
      </c>
      <c r="AE28">
        <v>12050</v>
      </c>
      <c r="AG28" s="56">
        <f t="shared" si="5"/>
        <v>735836.57</v>
      </c>
      <c r="AH28" s="184">
        <f t="shared" si="6"/>
        <v>8160</v>
      </c>
      <c r="AI28" s="19">
        <f t="shared" si="7"/>
        <v>727676.57</v>
      </c>
      <c r="AJ28" s="20">
        <f t="shared" si="8"/>
        <v>3124816.4299999997</v>
      </c>
      <c r="AK28" s="14">
        <f t="shared" si="9"/>
        <v>3069949.83</v>
      </c>
      <c r="AL28" s="24">
        <f t="shared" si="4"/>
        <v>54866.599999999627</v>
      </c>
    </row>
    <row r="29" spans="1:38" x14ac:dyDescent="0.25">
      <c r="A29" s="1" t="s">
        <v>368</v>
      </c>
      <c r="B29" s="1" t="s">
        <v>369</v>
      </c>
      <c r="C29" s="52">
        <v>3880</v>
      </c>
      <c r="D29" s="52" t="s">
        <v>802</v>
      </c>
      <c r="E29" t="s">
        <v>2459</v>
      </c>
      <c r="F29">
        <v>792139.78</v>
      </c>
      <c r="G29">
        <v>23647.439999999999</v>
      </c>
      <c r="H29">
        <v>85005.33</v>
      </c>
      <c r="I29">
        <v>444045.08</v>
      </c>
      <c r="J29">
        <v>1545393.21</v>
      </c>
      <c r="N29">
        <v>14388.2</v>
      </c>
      <c r="P29">
        <v>-143233.78</v>
      </c>
      <c r="Q29">
        <v>1940194.37</v>
      </c>
      <c r="R29">
        <v>1770497.21</v>
      </c>
      <c r="S29">
        <v>1692000</v>
      </c>
      <c r="T29">
        <v>2277.38</v>
      </c>
      <c r="U29">
        <v>2128269.33</v>
      </c>
      <c r="W29">
        <v>91400</v>
      </c>
      <c r="X29">
        <v>2627404.33</v>
      </c>
      <c r="Y29">
        <v>480</v>
      </c>
      <c r="Z29">
        <v>896</v>
      </c>
      <c r="AA29">
        <v>1597333.03</v>
      </c>
      <c r="AB29">
        <v>279448.51</v>
      </c>
      <c r="AE29">
        <v>100000</v>
      </c>
      <c r="AG29" s="56">
        <f t="shared" si="5"/>
        <v>900792.54999999993</v>
      </c>
      <c r="AH29" s="184">
        <f t="shared" si="6"/>
        <v>14388.2</v>
      </c>
      <c r="AI29" s="19">
        <f t="shared" si="7"/>
        <v>886404.35</v>
      </c>
      <c r="AJ29" s="20">
        <f t="shared" si="8"/>
        <v>5684443.9199999999</v>
      </c>
      <c r="AK29" s="14">
        <f t="shared" si="9"/>
        <v>4605561.87</v>
      </c>
      <c r="AL29" s="24">
        <f t="shared" si="4"/>
        <v>1078882.0499999998</v>
      </c>
    </row>
    <row r="30" spans="1:38" x14ac:dyDescent="0.25">
      <c r="A30" s="1" t="s">
        <v>368</v>
      </c>
      <c r="B30" s="1" t="s">
        <v>369</v>
      </c>
      <c r="C30" s="52">
        <v>3169</v>
      </c>
      <c r="D30" s="52" t="s">
        <v>803</v>
      </c>
      <c r="E30" t="s">
        <v>2460</v>
      </c>
      <c r="F30">
        <v>1175670.6000000001</v>
      </c>
      <c r="G30">
        <v>31453.759999999998</v>
      </c>
      <c r="H30">
        <v>14274.03</v>
      </c>
      <c r="I30">
        <v>1421635.79</v>
      </c>
      <c r="J30">
        <v>390764.04</v>
      </c>
      <c r="N30">
        <v>872.09</v>
      </c>
      <c r="P30">
        <v>2369737.25</v>
      </c>
      <c r="Q30">
        <v>225942.27</v>
      </c>
      <c r="R30">
        <v>962897.62</v>
      </c>
      <c r="S30">
        <v>1611576.59</v>
      </c>
      <c r="T30">
        <v>2399.4299999999998</v>
      </c>
      <c r="U30">
        <v>586722</v>
      </c>
      <c r="W30">
        <v>350800</v>
      </c>
      <c r="X30">
        <v>1151079</v>
      </c>
      <c r="Y30">
        <v>3960</v>
      </c>
      <c r="AA30">
        <v>1397430.7</v>
      </c>
      <c r="AB30">
        <v>424679.33</v>
      </c>
      <c r="AE30">
        <v>100000</v>
      </c>
      <c r="AG30" s="56">
        <f t="shared" si="5"/>
        <v>1221398.3900000001</v>
      </c>
      <c r="AH30" s="184">
        <f t="shared" si="6"/>
        <v>872.09</v>
      </c>
      <c r="AI30" s="19">
        <f t="shared" si="7"/>
        <v>1220526.3</v>
      </c>
      <c r="AJ30" s="20">
        <f t="shared" si="8"/>
        <v>3514395.64</v>
      </c>
      <c r="AK30" s="14">
        <f t="shared" si="9"/>
        <v>3077149.0300000003</v>
      </c>
      <c r="AL30" s="24">
        <f t="shared" si="4"/>
        <v>437246.60999999987</v>
      </c>
    </row>
    <row r="31" spans="1:38" x14ac:dyDescent="0.25">
      <c r="A31" s="1" t="s">
        <v>368</v>
      </c>
      <c r="B31" s="1" t="s">
        <v>369</v>
      </c>
      <c r="C31" s="52">
        <v>7059</v>
      </c>
      <c r="D31" s="52" t="s">
        <v>804</v>
      </c>
      <c r="E31" t="s">
        <v>2461</v>
      </c>
      <c r="F31">
        <v>1082843.04</v>
      </c>
      <c r="G31">
        <v>30017.35</v>
      </c>
      <c r="H31">
        <v>30963.87</v>
      </c>
      <c r="I31">
        <v>763282.29</v>
      </c>
      <c r="J31">
        <v>357210.12</v>
      </c>
      <c r="N31">
        <v>30.4</v>
      </c>
      <c r="P31">
        <v>1680346.95</v>
      </c>
      <c r="Q31">
        <v>519805.36</v>
      </c>
      <c r="R31">
        <v>1679517.6</v>
      </c>
      <c r="S31">
        <v>1025790</v>
      </c>
      <c r="T31">
        <v>3112.66</v>
      </c>
      <c r="U31">
        <v>3366074</v>
      </c>
      <c r="W31">
        <v>329400</v>
      </c>
      <c r="X31">
        <v>4148282</v>
      </c>
      <c r="Y31">
        <v>1360</v>
      </c>
      <c r="Z31">
        <v>756</v>
      </c>
      <c r="AA31">
        <v>1822949.15</v>
      </c>
      <c r="AB31">
        <v>166413.15</v>
      </c>
      <c r="AE31">
        <v>200000</v>
      </c>
      <c r="AG31" s="56">
        <f t="shared" si="5"/>
        <v>1143824.2600000002</v>
      </c>
      <c r="AH31" s="184">
        <f t="shared" si="6"/>
        <v>30.4</v>
      </c>
      <c r="AI31" s="19">
        <f t="shared" si="7"/>
        <v>1143793.8600000003</v>
      </c>
      <c r="AJ31" s="20">
        <f t="shared" si="8"/>
        <v>6403894.2599999998</v>
      </c>
      <c r="AK31" s="14">
        <f t="shared" si="9"/>
        <v>6339760.3000000007</v>
      </c>
      <c r="AL31" s="24">
        <f t="shared" si="4"/>
        <v>64133.959999999031</v>
      </c>
    </row>
    <row r="32" spans="1:38" x14ac:dyDescent="0.25">
      <c r="A32" s="1" t="s">
        <v>368</v>
      </c>
      <c r="B32" s="1" t="s">
        <v>369</v>
      </c>
      <c r="C32" s="52">
        <v>4668</v>
      </c>
      <c r="D32" s="52" t="s">
        <v>805</v>
      </c>
      <c r="E32" t="s">
        <v>2462</v>
      </c>
      <c r="F32">
        <v>348187.93</v>
      </c>
      <c r="G32">
        <v>20638.650000000001</v>
      </c>
      <c r="H32">
        <v>32375.25</v>
      </c>
      <c r="I32">
        <v>1813622.14</v>
      </c>
      <c r="J32">
        <v>778732.29</v>
      </c>
      <c r="N32">
        <v>265.79000000000002</v>
      </c>
      <c r="P32">
        <v>3352601.61</v>
      </c>
      <c r="Q32">
        <v>164243.42000000001</v>
      </c>
      <c r="R32">
        <v>1219360.79</v>
      </c>
      <c r="S32">
        <v>283228</v>
      </c>
      <c r="T32">
        <v>2347.71</v>
      </c>
      <c r="U32">
        <v>1837549</v>
      </c>
      <c r="W32">
        <v>194945</v>
      </c>
      <c r="X32">
        <v>2375258</v>
      </c>
      <c r="Y32">
        <v>6460</v>
      </c>
      <c r="Z32">
        <v>11150.9</v>
      </c>
      <c r="AA32">
        <v>1288672.55</v>
      </c>
      <c r="AB32">
        <v>318562.11</v>
      </c>
      <c r="AE32">
        <v>60881.5</v>
      </c>
      <c r="AG32" s="56">
        <f t="shared" si="5"/>
        <v>401201.83</v>
      </c>
      <c r="AH32" s="184">
        <f t="shared" si="6"/>
        <v>265.79000000000002</v>
      </c>
      <c r="AI32" s="19">
        <f t="shared" si="7"/>
        <v>400936.04000000004</v>
      </c>
      <c r="AJ32" s="20">
        <f t="shared" si="8"/>
        <v>3537430.5</v>
      </c>
      <c r="AK32" s="14">
        <f t="shared" si="9"/>
        <v>4060985.06</v>
      </c>
      <c r="AL32" s="24">
        <f t="shared" si="4"/>
        <v>-523554.56000000006</v>
      </c>
    </row>
    <row r="33" spans="1:38" x14ac:dyDescent="0.25">
      <c r="A33" s="1" t="s">
        <v>368</v>
      </c>
      <c r="B33" s="1" t="s">
        <v>369</v>
      </c>
      <c r="C33" s="52">
        <v>5951</v>
      </c>
      <c r="D33" s="52" t="s">
        <v>806</v>
      </c>
      <c r="E33" t="s">
        <v>2463</v>
      </c>
      <c r="F33">
        <v>419346.97</v>
      </c>
      <c r="G33">
        <v>48094.53</v>
      </c>
      <c r="H33">
        <v>65493.24</v>
      </c>
      <c r="I33">
        <v>409758.89</v>
      </c>
      <c r="J33">
        <v>338601.72</v>
      </c>
      <c r="N33">
        <v>46.44</v>
      </c>
      <c r="P33">
        <v>-2809030.73</v>
      </c>
      <c r="Q33">
        <v>3631737.05</v>
      </c>
      <c r="R33">
        <v>1243916.9099999999</v>
      </c>
      <c r="S33">
        <v>1223474.9099999999</v>
      </c>
      <c r="T33">
        <v>1092.74</v>
      </c>
      <c r="U33">
        <v>2354649.5</v>
      </c>
      <c r="W33">
        <v>346000</v>
      </c>
      <c r="X33">
        <v>2757774.5</v>
      </c>
      <c r="Y33">
        <v>5190</v>
      </c>
      <c r="Z33">
        <v>5460</v>
      </c>
      <c r="AA33">
        <v>1583808.64</v>
      </c>
      <c r="AB33">
        <v>158358.32999999999</v>
      </c>
      <c r="AE33">
        <v>200000</v>
      </c>
      <c r="AG33" s="56">
        <f t="shared" si="5"/>
        <v>532934.74</v>
      </c>
      <c r="AH33" s="184">
        <f t="shared" si="6"/>
        <v>46.44</v>
      </c>
      <c r="AI33" s="19">
        <f t="shared" si="7"/>
        <v>532888.30000000005</v>
      </c>
      <c r="AJ33" s="20">
        <f t="shared" si="8"/>
        <v>5169134.0600000005</v>
      </c>
      <c r="AK33" s="14">
        <f t="shared" si="9"/>
        <v>4710591.47</v>
      </c>
      <c r="AL33" s="24">
        <f t="shared" si="4"/>
        <v>458542.59000000078</v>
      </c>
    </row>
    <row r="34" spans="1:38" x14ac:dyDescent="0.25">
      <c r="A34" s="1" t="s">
        <v>368</v>
      </c>
      <c r="B34" s="1" t="s">
        <v>369</v>
      </c>
      <c r="C34" s="52">
        <v>4528</v>
      </c>
      <c r="D34" s="52" t="s">
        <v>807</v>
      </c>
      <c r="E34" t="s">
        <v>2464</v>
      </c>
      <c r="F34">
        <v>777208.06</v>
      </c>
      <c r="G34">
        <v>211405.55</v>
      </c>
      <c r="H34">
        <v>42634.82</v>
      </c>
      <c r="I34">
        <v>196291.06</v>
      </c>
      <c r="J34">
        <v>1345200.48</v>
      </c>
      <c r="N34">
        <v>515.71</v>
      </c>
      <c r="P34">
        <v>1386950.18</v>
      </c>
      <c r="Q34">
        <v>669957.9</v>
      </c>
      <c r="R34">
        <v>1807816.79</v>
      </c>
      <c r="S34">
        <v>1603622.51</v>
      </c>
      <c r="T34">
        <v>3017.43</v>
      </c>
      <c r="U34">
        <v>670548.67000000004</v>
      </c>
      <c r="W34">
        <v>136420</v>
      </c>
      <c r="X34">
        <v>1273450.67</v>
      </c>
      <c r="Y34">
        <v>76245</v>
      </c>
      <c r="Z34">
        <v>15746</v>
      </c>
      <c r="AA34">
        <v>1906937.03</v>
      </c>
      <c r="AB34">
        <v>333730.52</v>
      </c>
      <c r="AE34">
        <v>100000</v>
      </c>
      <c r="AG34" s="56">
        <f t="shared" si="5"/>
        <v>1031248.43</v>
      </c>
      <c r="AH34" s="184">
        <f t="shared" si="6"/>
        <v>515.71</v>
      </c>
      <c r="AI34" s="19">
        <f t="shared" si="7"/>
        <v>1030732.7200000001</v>
      </c>
      <c r="AJ34" s="20">
        <f t="shared" si="8"/>
        <v>4221425.4000000004</v>
      </c>
      <c r="AK34" s="14">
        <f t="shared" si="9"/>
        <v>3706109.22</v>
      </c>
      <c r="AL34" s="24">
        <f t="shared" si="4"/>
        <v>515316.18000000017</v>
      </c>
    </row>
    <row r="35" spans="1:38" x14ac:dyDescent="0.25">
      <c r="A35" s="1" t="s">
        <v>368</v>
      </c>
      <c r="B35" s="1" t="s">
        <v>369</v>
      </c>
      <c r="C35" s="52">
        <v>5805</v>
      </c>
      <c r="D35" s="52" t="s">
        <v>808</v>
      </c>
      <c r="E35" t="s">
        <v>2465</v>
      </c>
      <c r="F35">
        <v>1671626.19</v>
      </c>
      <c r="G35">
        <v>114137.5</v>
      </c>
      <c r="H35">
        <v>13131.02</v>
      </c>
      <c r="I35">
        <v>418119.65</v>
      </c>
      <c r="J35">
        <v>321903.23</v>
      </c>
      <c r="N35">
        <v>0</v>
      </c>
      <c r="P35">
        <v>-526275.07999999996</v>
      </c>
      <c r="Q35">
        <v>2501284.2200000002</v>
      </c>
      <c r="R35">
        <v>1208486.46</v>
      </c>
      <c r="S35">
        <v>1125974</v>
      </c>
      <c r="T35">
        <v>2181.5500000000002</v>
      </c>
      <c r="U35">
        <v>1732853.5</v>
      </c>
      <c r="W35">
        <v>218916</v>
      </c>
      <c r="X35">
        <v>2381069.5</v>
      </c>
      <c r="Y35">
        <v>4640</v>
      </c>
      <c r="Z35">
        <v>96</v>
      </c>
      <c r="AA35">
        <v>1115333.77</v>
      </c>
      <c r="AB35">
        <v>223363.79</v>
      </c>
      <c r="AG35" s="56">
        <f t="shared" si="5"/>
        <v>1798894.71</v>
      </c>
      <c r="AH35" s="184">
        <f t="shared" si="6"/>
        <v>0</v>
      </c>
      <c r="AI35" s="19">
        <f t="shared" si="7"/>
        <v>1798894.71</v>
      </c>
      <c r="AJ35" s="20">
        <f t="shared" si="8"/>
        <v>4288411.51</v>
      </c>
      <c r="AK35" s="14">
        <f t="shared" si="9"/>
        <v>3724503.06</v>
      </c>
      <c r="AL35" s="24">
        <f t="shared" si="4"/>
        <v>563908.44999999972</v>
      </c>
    </row>
    <row r="36" spans="1:38" x14ac:dyDescent="0.25">
      <c r="A36" s="1" t="s">
        <v>368</v>
      </c>
      <c r="B36" s="1" t="s">
        <v>369</v>
      </c>
      <c r="C36" s="52">
        <v>3290</v>
      </c>
      <c r="D36" s="52" t="s">
        <v>809</v>
      </c>
      <c r="E36" t="s">
        <v>2466</v>
      </c>
      <c r="F36">
        <v>334826.27</v>
      </c>
      <c r="G36">
        <v>45637.8</v>
      </c>
      <c r="H36">
        <v>18069.599999999999</v>
      </c>
      <c r="I36">
        <v>1516656.26</v>
      </c>
      <c r="J36">
        <v>522964.68</v>
      </c>
      <c r="N36">
        <v>6636.68</v>
      </c>
      <c r="P36">
        <v>628010.12</v>
      </c>
      <c r="Q36">
        <v>1692932.58</v>
      </c>
      <c r="R36">
        <v>1103964.17</v>
      </c>
      <c r="S36">
        <v>1084500</v>
      </c>
      <c r="T36">
        <v>1442.3</v>
      </c>
      <c r="U36">
        <v>1071971.5</v>
      </c>
      <c r="W36">
        <v>61600</v>
      </c>
      <c r="X36">
        <v>1567720.5</v>
      </c>
      <c r="Y36">
        <v>1900</v>
      </c>
      <c r="AA36">
        <v>1376382.53</v>
      </c>
      <c r="AB36">
        <v>249549.71</v>
      </c>
      <c r="AE36">
        <v>17350</v>
      </c>
      <c r="AG36" s="56">
        <f t="shared" si="5"/>
        <v>398533.67</v>
      </c>
      <c r="AH36" s="184">
        <f t="shared" si="6"/>
        <v>6636.68</v>
      </c>
      <c r="AI36" s="19">
        <f t="shared" si="7"/>
        <v>391896.99</v>
      </c>
      <c r="AJ36" s="20">
        <f t="shared" si="8"/>
        <v>3323477.9699999997</v>
      </c>
      <c r="AK36" s="14">
        <f t="shared" si="9"/>
        <v>3212902.74</v>
      </c>
      <c r="AL36" s="24">
        <f t="shared" si="4"/>
        <v>110575.22999999952</v>
      </c>
    </row>
    <row r="37" spans="1:38" x14ac:dyDescent="0.25">
      <c r="A37" s="1" t="s">
        <v>368</v>
      </c>
      <c r="B37" s="1" t="s">
        <v>369</v>
      </c>
      <c r="C37" s="52">
        <v>5014</v>
      </c>
      <c r="D37" s="52" t="s">
        <v>810</v>
      </c>
      <c r="E37" t="s">
        <v>2467</v>
      </c>
      <c r="F37">
        <v>1169743.2</v>
      </c>
      <c r="G37">
        <v>41477.1</v>
      </c>
      <c r="H37">
        <v>33508.43</v>
      </c>
      <c r="I37">
        <v>922920.57</v>
      </c>
      <c r="J37">
        <v>768046.71</v>
      </c>
      <c r="N37">
        <v>8064.79</v>
      </c>
      <c r="P37">
        <v>1325194.69</v>
      </c>
      <c r="Q37">
        <v>1663595.16</v>
      </c>
      <c r="R37">
        <v>1321533.46</v>
      </c>
      <c r="S37">
        <v>763564</v>
      </c>
      <c r="T37">
        <v>2518.33</v>
      </c>
      <c r="U37">
        <v>1887728.5</v>
      </c>
      <c r="W37">
        <v>123500</v>
      </c>
      <c r="X37">
        <v>2191537.5</v>
      </c>
      <c r="Y37">
        <v>13040</v>
      </c>
      <c r="Z37">
        <v>3000</v>
      </c>
      <c r="AA37">
        <v>1157571.73</v>
      </c>
      <c r="AB37">
        <v>334853.69</v>
      </c>
      <c r="AE37">
        <v>460000</v>
      </c>
      <c r="AG37" s="56">
        <f t="shared" si="5"/>
        <v>1244728.73</v>
      </c>
      <c r="AH37" s="184">
        <f t="shared" si="6"/>
        <v>8064.79</v>
      </c>
      <c r="AI37" s="19">
        <f t="shared" si="7"/>
        <v>1236663.94</v>
      </c>
      <c r="AJ37" s="20">
        <f t="shared" si="8"/>
        <v>4098844.29</v>
      </c>
      <c r="AK37" s="14">
        <f t="shared" si="9"/>
        <v>4160002.92</v>
      </c>
      <c r="AL37" s="24">
        <f t="shared" si="4"/>
        <v>-61158.629999999888</v>
      </c>
    </row>
    <row r="38" spans="1:38" x14ac:dyDescent="0.25">
      <c r="A38" s="1" t="s">
        <v>368</v>
      </c>
      <c r="B38" s="1" t="s">
        <v>369</v>
      </c>
      <c r="C38" s="52">
        <v>4611</v>
      </c>
      <c r="D38" s="52" t="s">
        <v>811</v>
      </c>
      <c r="E38" t="s">
        <v>2468</v>
      </c>
      <c r="F38">
        <v>665171.86</v>
      </c>
      <c r="G38">
        <v>28478.400000000001</v>
      </c>
      <c r="H38">
        <v>13019.36</v>
      </c>
      <c r="I38">
        <v>487308.95</v>
      </c>
      <c r="J38">
        <v>715924.58</v>
      </c>
      <c r="N38">
        <v>3042.43</v>
      </c>
      <c r="P38">
        <v>-1901897.71</v>
      </c>
      <c r="Q38">
        <v>3267492.72</v>
      </c>
      <c r="R38">
        <v>1097041.1100000001</v>
      </c>
      <c r="S38">
        <v>1349740</v>
      </c>
      <c r="T38">
        <v>947.52</v>
      </c>
      <c r="U38">
        <v>3134094</v>
      </c>
      <c r="W38">
        <v>116600</v>
      </c>
      <c r="X38">
        <v>3500234</v>
      </c>
      <c r="Y38">
        <v>320</v>
      </c>
      <c r="Z38">
        <v>432</v>
      </c>
      <c r="AA38">
        <v>1384695.92</v>
      </c>
      <c r="AB38">
        <v>271475</v>
      </c>
      <c r="AG38" s="56">
        <f t="shared" si="5"/>
        <v>706669.62</v>
      </c>
      <c r="AH38" s="184">
        <f t="shared" si="6"/>
        <v>3042.43</v>
      </c>
      <c r="AI38" s="19">
        <f t="shared" si="7"/>
        <v>703627.19</v>
      </c>
      <c r="AJ38" s="20">
        <f t="shared" si="8"/>
        <v>5698422.6300000008</v>
      </c>
      <c r="AK38" s="14">
        <f t="shared" si="9"/>
        <v>5157156.92</v>
      </c>
      <c r="AL38" s="24">
        <f t="shared" si="4"/>
        <v>541265.71000000089</v>
      </c>
    </row>
    <row r="39" spans="1:38" x14ac:dyDescent="0.25">
      <c r="A39" s="1" t="s">
        <v>372</v>
      </c>
      <c r="B39" s="1" t="s">
        <v>373</v>
      </c>
      <c r="C39" s="52">
        <v>2051</v>
      </c>
      <c r="D39" s="52" t="s">
        <v>812</v>
      </c>
      <c r="E39" t="s">
        <v>2469</v>
      </c>
      <c r="F39">
        <v>463556.07</v>
      </c>
      <c r="G39">
        <v>298788.44</v>
      </c>
      <c r="H39">
        <v>21958.85</v>
      </c>
      <c r="I39">
        <v>487461.11</v>
      </c>
      <c r="J39">
        <v>231220.27</v>
      </c>
      <c r="K39">
        <v>62954.95</v>
      </c>
      <c r="L39">
        <v>9600</v>
      </c>
      <c r="N39">
        <v>24.97</v>
      </c>
      <c r="O39">
        <v>17688.88</v>
      </c>
      <c r="P39">
        <v>132865.29</v>
      </c>
      <c r="Q39">
        <v>1814650.86</v>
      </c>
      <c r="R39">
        <v>1682331.67</v>
      </c>
      <c r="S39">
        <v>77026.5</v>
      </c>
      <c r="T39">
        <v>1764.2</v>
      </c>
      <c r="U39">
        <v>2058565.5</v>
      </c>
      <c r="W39">
        <v>150000</v>
      </c>
      <c r="X39">
        <v>2672541.5</v>
      </c>
      <c r="Y39">
        <v>45500</v>
      </c>
      <c r="AA39">
        <v>1476777.38</v>
      </c>
      <c r="AB39">
        <v>309669.2</v>
      </c>
      <c r="AG39" s="56">
        <f t="shared" si="5"/>
        <v>784303.36</v>
      </c>
      <c r="AH39" s="184">
        <f t="shared" si="6"/>
        <v>72579.92</v>
      </c>
      <c r="AI39" s="19">
        <f t="shared" si="7"/>
        <v>711723.44</v>
      </c>
      <c r="AJ39" s="20">
        <f t="shared" si="8"/>
        <v>3969687.87</v>
      </c>
      <c r="AK39" s="14">
        <f t="shared" si="9"/>
        <v>4504488.08</v>
      </c>
      <c r="AL39" s="24">
        <f t="shared" si="4"/>
        <v>-534800.21</v>
      </c>
    </row>
    <row r="40" spans="1:38" x14ac:dyDescent="0.25">
      <c r="A40" s="1" t="s">
        <v>372</v>
      </c>
      <c r="B40" s="1" t="s">
        <v>373</v>
      </c>
      <c r="C40" s="52">
        <v>1787</v>
      </c>
      <c r="D40" s="52" t="s">
        <v>813</v>
      </c>
      <c r="E40" t="s">
        <v>2470</v>
      </c>
      <c r="F40">
        <v>505537.36</v>
      </c>
      <c r="G40">
        <v>183461.3</v>
      </c>
      <c r="H40">
        <v>41719.81</v>
      </c>
      <c r="I40">
        <v>803506.99</v>
      </c>
      <c r="J40">
        <v>35032.300000000003</v>
      </c>
      <c r="K40">
        <v>25619.52</v>
      </c>
      <c r="L40">
        <v>9600</v>
      </c>
      <c r="N40">
        <v>62844.82</v>
      </c>
      <c r="P40">
        <v>-337657.4</v>
      </c>
      <c r="Q40">
        <v>1914111.01</v>
      </c>
      <c r="R40">
        <v>1504798.23</v>
      </c>
      <c r="S40">
        <v>93385</v>
      </c>
      <c r="T40">
        <v>1104.1600000000001</v>
      </c>
      <c r="U40">
        <v>2371154</v>
      </c>
      <c r="W40">
        <v>29797.1</v>
      </c>
      <c r="X40">
        <v>2987850.1</v>
      </c>
      <c r="Y40">
        <v>4000</v>
      </c>
      <c r="Z40">
        <v>2204</v>
      </c>
      <c r="AA40">
        <v>1009048.8</v>
      </c>
      <c r="AB40">
        <v>102395.78</v>
      </c>
      <c r="AG40" s="56">
        <f t="shared" si="5"/>
        <v>730718.47</v>
      </c>
      <c r="AH40" s="184">
        <f t="shared" si="6"/>
        <v>98064.34</v>
      </c>
      <c r="AI40" s="19">
        <f t="shared" si="7"/>
        <v>632654.13</v>
      </c>
      <c r="AJ40" s="20">
        <f t="shared" si="8"/>
        <v>4000238.4899999998</v>
      </c>
      <c r="AK40" s="14">
        <f t="shared" si="9"/>
        <v>4105498.68</v>
      </c>
      <c r="AL40" s="24">
        <f t="shared" si="4"/>
        <v>-105260.19000000041</v>
      </c>
    </row>
    <row r="41" spans="1:38" x14ac:dyDescent="0.25">
      <c r="A41" s="1" t="s">
        <v>372</v>
      </c>
      <c r="B41" s="1" t="s">
        <v>373</v>
      </c>
      <c r="C41" s="52">
        <v>2904</v>
      </c>
      <c r="D41" s="52" t="s">
        <v>814</v>
      </c>
      <c r="E41" t="s">
        <v>2471</v>
      </c>
      <c r="F41">
        <v>571552.79</v>
      </c>
      <c r="G41">
        <v>346997.23</v>
      </c>
      <c r="H41">
        <v>40714</v>
      </c>
      <c r="I41">
        <v>1633229.09</v>
      </c>
      <c r="J41">
        <v>138363.95000000001</v>
      </c>
      <c r="K41">
        <v>30073.89</v>
      </c>
      <c r="L41">
        <v>10800</v>
      </c>
      <c r="N41">
        <v>1507.54</v>
      </c>
      <c r="O41">
        <v>10416.9</v>
      </c>
      <c r="P41">
        <v>2732734.9</v>
      </c>
      <c r="Q41">
        <v>174893.33</v>
      </c>
      <c r="R41">
        <v>1492844.84</v>
      </c>
      <c r="S41">
        <v>425729.26</v>
      </c>
      <c r="T41">
        <v>2667.06</v>
      </c>
      <c r="U41">
        <v>1399024.3</v>
      </c>
      <c r="X41">
        <v>1781037.3</v>
      </c>
      <c r="Y41">
        <v>5900</v>
      </c>
      <c r="Z41">
        <v>7688</v>
      </c>
      <c r="AA41">
        <v>1187326.3500000001</v>
      </c>
      <c r="AB41">
        <v>519883.31</v>
      </c>
      <c r="AC41">
        <v>48000</v>
      </c>
      <c r="AG41" s="56">
        <f t="shared" si="5"/>
        <v>959264.02</v>
      </c>
      <c r="AH41" s="184">
        <f t="shared" si="6"/>
        <v>42381.43</v>
      </c>
      <c r="AI41" s="19">
        <f t="shared" si="7"/>
        <v>916882.59</v>
      </c>
      <c r="AJ41" s="20">
        <f t="shared" si="8"/>
        <v>3320265.46</v>
      </c>
      <c r="AK41" s="14">
        <f t="shared" si="9"/>
        <v>3549834.9600000004</v>
      </c>
      <c r="AL41" s="24">
        <f t="shared" si="4"/>
        <v>-229569.50000000047</v>
      </c>
    </row>
    <row r="42" spans="1:38" x14ac:dyDescent="0.25">
      <c r="A42" s="1" t="s">
        <v>372</v>
      </c>
      <c r="B42" s="1" t="s">
        <v>373</v>
      </c>
      <c r="C42" s="52">
        <v>3978</v>
      </c>
      <c r="D42" s="52" t="s">
        <v>815</v>
      </c>
      <c r="E42" t="s">
        <v>2472</v>
      </c>
      <c r="F42">
        <v>1654597.76</v>
      </c>
      <c r="G42">
        <v>476700.89</v>
      </c>
      <c r="H42">
        <v>84792</v>
      </c>
      <c r="I42">
        <v>936993.75</v>
      </c>
      <c r="J42">
        <v>140930.71</v>
      </c>
      <c r="K42">
        <v>93951.29</v>
      </c>
      <c r="L42">
        <v>9600</v>
      </c>
      <c r="N42">
        <v>3720.84</v>
      </c>
      <c r="O42">
        <v>365142.23</v>
      </c>
      <c r="P42">
        <v>285290.7</v>
      </c>
      <c r="Q42">
        <v>1897157.59</v>
      </c>
      <c r="R42">
        <v>2518091.17</v>
      </c>
      <c r="S42">
        <v>744605.5</v>
      </c>
      <c r="T42">
        <v>2640.48</v>
      </c>
      <c r="U42">
        <v>2266888.04</v>
      </c>
      <c r="W42">
        <v>22250</v>
      </c>
      <c r="X42">
        <v>2942524.04</v>
      </c>
      <c r="AA42">
        <v>1715255.86</v>
      </c>
      <c r="AB42">
        <v>257542.83</v>
      </c>
      <c r="AG42" s="56">
        <f t="shared" si="5"/>
        <v>2216090.65</v>
      </c>
      <c r="AH42" s="184">
        <f t="shared" si="6"/>
        <v>107272.12999999999</v>
      </c>
      <c r="AI42" s="19">
        <f t="shared" si="7"/>
        <v>2108818.52</v>
      </c>
      <c r="AJ42" s="20">
        <f t="shared" si="8"/>
        <v>5554475.1899999995</v>
      </c>
      <c r="AK42" s="14">
        <f t="shared" si="9"/>
        <v>4915322.7300000004</v>
      </c>
      <c r="AL42" s="24">
        <f t="shared" si="4"/>
        <v>639152.45999999903</v>
      </c>
    </row>
    <row r="43" spans="1:38" x14ac:dyDescent="0.25">
      <c r="A43" s="1" t="s">
        <v>372</v>
      </c>
      <c r="B43" s="1" t="s">
        <v>373</v>
      </c>
      <c r="C43" s="52">
        <v>3763</v>
      </c>
      <c r="D43" s="52" t="s">
        <v>816</v>
      </c>
      <c r="E43" t="s">
        <v>2473</v>
      </c>
      <c r="F43">
        <v>923084.31</v>
      </c>
      <c r="G43">
        <v>245250.09</v>
      </c>
      <c r="H43">
        <v>36999.660000000003</v>
      </c>
      <c r="I43">
        <v>1294266.6000000001</v>
      </c>
      <c r="J43">
        <v>427802.58</v>
      </c>
      <c r="K43">
        <v>39155.040000000001</v>
      </c>
      <c r="L43">
        <v>9600</v>
      </c>
      <c r="N43">
        <v>893.6</v>
      </c>
      <c r="P43">
        <v>1546957.41</v>
      </c>
      <c r="Q43">
        <v>1769380.27</v>
      </c>
      <c r="R43">
        <v>1791871.14</v>
      </c>
      <c r="S43">
        <v>199960</v>
      </c>
      <c r="T43">
        <v>2771.26</v>
      </c>
      <c r="U43">
        <v>2540135.7999999998</v>
      </c>
      <c r="W43">
        <v>29500</v>
      </c>
      <c r="X43">
        <v>3242805.8</v>
      </c>
      <c r="AA43">
        <v>1487273.38</v>
      </c>
      <c r="AB43">
        <v>193742.1</v>
      </c>
      <c r="AC43">
        <v>79000</v>
      </c>
      <c r="AG43" s="56">
        <f t="shared" si="5"/>
        <v>1205334.06</v>
      </c>
      <c r="AH43" s="184">
        <f t="shared" si="6"/>
        <v>49648.639999999999</v>
      </c>
      <c r="AI43" s="19">
        <f t="shared" si="7"/>
        <v>1155685.4200000002</v>
      </c>
      <c r="AJ43" s="20">
        <f t="shared" si="8"/>
        <v>4564238.1999999993</v>
      </c>
      <c r="AK43" s="14">
        <f t="shared" si="9"/>
        <v>5002821.2799999993</v>
      </c>
      <c r="AL43" s="24">
        <f t="shared" si="4"/>
        <v>-438583.08000000007</v>
      </c>
    </row>
    <row r="44" spans="1:38" x14ac:dyDescent="0.25">
      <c r="A44" s="1" t="s">
        <v>372</v>
      </c>
      <c r="B44" s="1" t="s">
        <v>373</v>
      </c>
      <c r="C44" s="52">
        <v>973</v>
      </c>
      <c r="D44" s="52" t="s">
        <v>817</v>
      </c>
      <c r="E44" t="s">
        <v>2474</v>
      </c>
      <c r="F44">
        <v>1125712.6100000001</v>
      </c>
      <c r="G44">
        <v>133676.19</v>
      </c>
      <c r="H44">
        <v>14930.48</v>
      </c>
      <c r="I44">
        <v>660085.19999999995</v>
      </c>
      <c r="J44">
        <v>168721.77</v>
      </c>
      <c r="K44">
        <v>30251.73</v>
      </c>
      <c r="L44">
        <v>9600</v>
      </c>
      <c r="N44">
        <v>123.79</v>
      </c>
      <c r="P44">
        <v>-1284887.52</v>
      </c>
      <c r="Q44">
        <v>2854151.72</v>
      </c>
      <c r="R44">
        <v>1173914.8999999999</v>
      </c>
      <c r="S44">
        <v>1127102</v>
      </c>
      <c r="T44">
        <v>1201.28</v>
      </c>
      <c r="U44">
        <v>1540978.95</v>
      </c>
      <c r="W44">
        <v>26450</v>
      </c>
      <c r="X44">
        <v>1935502.95</v>
      </c>
      <c r="AA44">
        <v>1175957.75</v>
      </c>
      <c r="AB44">
        <v>264299.90000000002</v>
      </c>
      <c r="AG44" s="56">
        <f t="shared" si="5"/>
        <v>1274319.28</v>
      </c>
      <c r="AH44" s="184">
        <f t="shared" si="6"/>
        <v>39975.519999999997</v>
      </c>
      <c r="AI44" s="19">
        <f t="shared" si="7"/>
        <v>1234343.76</v>
      </c>
      <c r="AJ44" s="20">
        <f t="shared" si="8"/>
        <v>3869647.13</v>
      </c>
      <c r="AK44" s="14">
        <f t="shared" si="9"/>
        <v>3375760.6</v>
      </c>
      <c r="AL44" s="24">
        <f t="shared" si="4"/>
        <v>493886.5299999998</v>
      </c>
    </row>
    <row r="45" spans="1:38" x14ac:dyDescent="0.25">
      <c r="A45" s="1" t="s">
        <v>372</v>
      </c>
      <c r="B45" s="1" t="s">
        <v>373</v>
      </c>
      <c r="C45" s="52">
        <v>4069</v>
      </c>
      <c r="D45" s="52" t="s">
        <v>818</v>
      </c>
      <c r="E45" t="s">
        <v>2475</v>
      </c>
      <c r="F45">
        <v>339398.33</v>
      </c>
      <c r="G45">
        <v>114109.38</v>
      </c>
      <c r="H45">
        <v>13416.24</v>
      </c>
      <c r="I45">
        <v>337656.29</v>
      </c>
      <c r="J45">
        <v>276254.46999999997</v>
      </c>
      <c r="K45">
        <v>30196.15</v>
      </c>
      <c r="L45">
        <v>9600</v>
      </c>
      <c r="N45">
        <v>0</v>
      </c>
      <c r="P45">
        <v>-827838</v>
      </c>
      <c r="Q45">
        <v>1832494.5</v>
      </c>
      <c r="R45">
        <v>1721692.56</v>
      </c>
      <c r="S45">
        <v>89582</v>
      </c>
      <c r="T45">
        <v>752.07</v>
      </c>
      <c r="U45">
        <v>1446627.23</v>
      </c>
      <c r="W45">
        <v>37500</v>
      </c>
      <c r="X45">
        <v>1792288.23</v>
      </c>
      <c r="Z45">
        <v>3640</v>
      </c>
      <c r="AA45">
        <v>1356163.07</v>
      </c>
      <c r="AB45">
        <v>107680.5</v>
      </c>
      <c r="AG45" s="56">
        <f t="shared" si="5"/>
        <v>466923.95</v>
      </c>
      <c r="AH45" s="184">
        <f t="shared" si="6"/>
        <v>39796.15</v>
      </c>
      <c r="AI45" s="19">
        <f t="shared" si="7"/>
        <v>427127.8</v>
      </c>
      <c r="AJ45" s="20">
        <f t="shared" si="8"/>
        <v>3296153.8600000003</v>
      </c>
      <c r="AK45" s="14">
        <f t="shared" si="9"/>
        <v>3259771.8</v>
      </c>
      <c r="AL45" s="24">
        <f t="shared" si="4"/>
        <v>36382.060000000522</v>
      </c>
    </row>
    <row r="46" spans="1:38" x14ac:dyDescent="0.25">
      <c r="A46" s="1" t="s">
        <v>372</v>
      </c>
      <c r="B46" s="1" t="s">
        <v>373</v>
      </c>
      <c r="C46" s="52">
        <v>5012</v>
      </c>
      <c r="D46" s="52" t="s">
        <v>819</v>
      </c>
      <c r="E46" t="s">
        <v>2476</v>
      </c>
      <c r="F46">
        <v>452746.91</v>
      </c>
      <c r="G46">
        <v>116306.11</v>
      </c>
      <c r="H46">
        <v>28901.01</v>
      </c>
      <c r="I46">
        <v>270242.15000000002</v>
      </c>
      <c r="J46">
        <v>449594.11</v>
      </c>
      <c r="K46">
        <v>815.4</v>
      </c>
      <c r="L46">
        <v>15169.32</v>
      </c>
      <c r="N46">
        <v>463.78</v>
      </c>
      <c r="P46">
        <v>-32569.66</v>
      </c>
      <c r="Q46">
        <v>1474437.8</v>
      </c>
      <c r="R46">
        <v>1530530.53</v>
      </c>
      <c r="S46">
        <v>171130</v>
      </c>
      <c r="T46">
        <v>1465.52</v>
      </c>
      <c r="U46">
        <v>1757142.5</v>
      </c>
      <c r="W46">
        <v>128800</v>
      </c>
      <c r="X46">
        <v>2293625.5</v>
      </c>
      <c r="Y46">
        <v>160</v>
      </c>
      <c r="Z46">
        <v>592</v>
      </c>
      <c r="AA46">
        <v>1220302.56</v>
      </c>
      <c r="AB46">
        <v>204914.84</v>
      </c>
      <c r="AE46">
        <v>10000</v>
      </c>
      <c r="AG46" s="56">
        <f t="shared" si="5"/>
        <v>597954.03</v>
      </c>
      <c r="AH46" s="184">
        <f t="shared" si="6"/>
        <v>16448.5</v>
      </c>
      <c r="AI46" s="19">
        <f t="shared" si="7"/>
        <v>581505.53</v>
      </c>
      <c r="AJ46" s="20">
        <f t="shared" si="8"/>
        <v>3589068.55</v>
      </c>
      <c r="AK46" s="14">
        <f t="shared" si="9"/>
        <v>3729594.9</v>
      </c>
      <c r="AL46" s="24">
        <f t="shared" si="4"/>
        <v>-140526.35000000009</v>
      </c>
    </row>
    <row r="47" spans="1:38" x14ac:dyDescent="0.25">
      <c r="A47" s="1" t="s">
        <v>372</v>
      </c>
      <c r="B47" s="1" t="s">
        <v>373</v>
      </c>
      <c r="C47" s="52">
        <v>5988</v>
      </c>
      <c r="D47" s="52" t="s">
        <v>820</v>
      </c>
      <c r="E47" t="s">
        <v>2477</v>
      </c>
      <c r="F47">
        <v>734922.32</v>
      </c>
      <c r="G47">
        <v>181069.76</v>
      </c>
      <c r="H47">
        <v>49826.83</v>
      </c>
      <c r="I47">
        <v>849572.83</v>
      </c>
      <c r="J47">
        <v>237779.54</v>
      </c>
      <c r="K47">
        <v>186663.74</v>
      </c>
      <c r="L47">
        <v>13800</v>
      </c>
      <c r="N47">
        <v>2880.27</v>
      </c>
      <c r="P47">
        <v>-274516.64</v>
      </c>
      <c r="Q47">
        <v>2225815.7200000002</v>
      </c>
      <c r="R47">
        <v>2258358.17</v>
      </c>
      <c r="S47">
        <v>118400</v>
      </c>
      <c r="T47">
        <v>1350.48</v>
      </c>
      <c r="U47">
        <v>2407815.5</v>
      </c>
      <c r="W47">
        <v>13000</v>
      </c>
      <c r="X47">
        <v>3248033.5</v>
      </c>
      <c r="AA47">
        <v>1430570.82</v>
      </c>
      <c r="AB47">
        <v>221791.64</v>
      </c>
      <c r="AG47" s="56">
        <f t="shared" si="5"/>
        <v>965818.90999999992</v>
      </c>
      <c r="AH47" s="184">
        <f t="shared" si="6"/>
        <v>203344.00999999998</v>
      </c>
      <c r="AI47" s="19">
        <f t="shared" si="7"/>
        <v>762474.89999999991</v>
      </c>
      <c r="AJ47" s="20">
        <f t="shared" si="8"/>
        <v>4798924.1500000004</v>
      </c>
      <c r="AK47" s="14">
        <f t="shared" si="9"/>
        <v>4900395.96</v>
      </c>
      <c r="AL47" s="24">
        <f t="shared" si="4"/>
        <v>-101471.80999999959</v>
      </c>
    </row>
    <row r="48" spans="1:38" x14ac:dyDescent="0.25">
      <c r="A48" s="1" t="s">
        <v>372</v>
      </c>
      <c r="B48" s="1" t="s">
        <v>373</v>
      </c>
      <c r="C48" s="52">
        <v>2518</v>
      </c>
      <c r="D48" s="52" t="s">
        <v>821</v>
      </c>
      <c r="E48" t="s">
        <v>2478</v>
      </c>
      <c r="F48">
        <v>233381.19</v>
      </c>
      <c r="G48">
        <v>63124.54</v>
      </c>
      <c r="H48">
        <v>61426.36</v>
      </c>
      <c r="I48">
        <v>850626.36</v>
      </c>
      <c r="J48">
        <v>78532.28</v>
      </c>
      <c r="K48">
        <v>53123.24</v>
      </c>
      <c r="L48">
        <v>9600</v>
      </c>
      <c r="N48">
        <v>390.19</v>
      </c>
      <c r="P48">
        <v>1218009.6399999999</v>
      </c>
      <c r="Q48">
        <v>216270.07999999999</v>
      </c>
      <c r="R48">
        <v>1113304.22</v>
      </c>
      <c r="S48">
        <v>26000</v>
      </c>
      <c r="T48">
        <v>2452.06</v>
      </c>
      <c r="U48">
        <v>889294</v>
      </c>
      <c r="W48">
        <v>10500</v>
      </c>
      <c r="X48">
        <v>1367990</v>
      </c>
      <c r="AA48">
        <v>722301.05</v>
      </c>
      <c r="AB48">
        <v>161561.65</v>
      </c>
      <c r="AG48" s="56">
        <f t="shared" si="5"/>
        <v>357932.08999999997</v>
      </c>
      <c r="AH48" s="184">
        <f t="shared" si="6"/>
        <v>63113.43</v>
      </c>
      <c r="AI48" s="19">
        <f t="shared" si="7"/>
        <v>294818.65999999997</v>
      </c>
      <c r="AJ48" s="20">
        <f t="shared" si="8"/>
        <v>2041550.28</v>
      </c>
      <c r="AK48" s="14">
        <f t="shared" si="9"/>
        <v>2251852.7000000002</v>
      </c>
      <c r="AL48" s="24">
        <f t="shared" si="4"/>
        <v>-210302.42000000016</v>
      </c>
    </row>
    <row r="49" spans="1:38" x14ac:dyDescent="0.25">
      <c r="A49" s="1" t="s">
        <v>372</v>
      </c>
      <c r="B49" s="1" t="s">
        <v>373</v>
      </c>
      <c r="C49" s="52">
        <v>5747</v>
      </c>
      <c r="D49" s="52" t="s">
        <v>822</v>
      </c>
      <c r="E49" t="s">
        <v>2479</v>
      </c>
      <c r="F49">
        <v>823212.91</v>
      </c>
      <c r="G49">
        <v>546014.11</v>
      </c>
      <c r="H49">
        <v>116015.74</v>
      </c>
      <c r="I49">
        <v>828456.23</v>
      </c>
      <c r="J49">
        <v>558203.06999999995</v>
      </c>
      <c r="K49">
        <v>23960.400000000001</v>
      </c>
      <c r="L49">
        <v>0</v>
      </c>
      <c r="N49">
        <v>4594</v>
      </c>
      <c r="O49">
        <v>247922.95</v>
      </c>
      <c r="P49">
        <v>-174245.47</v>
      </c>
      <c r="Q49">
        <v>2200312.12</v>
      </c>
      <c r="R49">
        <v>3492446.03</v>
      </c>
      <c r="S49">
        <v>204000</v>
      </c>
      <c r="T49">
        <v>2020.16</v>
      </c>
      <c r="U49">
        <v>2156194.7200000002</v>
      </c>
      <c r="W49">
        <v>21000</v>
      </c>
      <c r="X49">
        <v>3213207.72</v>
      </c>
      <c r="Y49">
        <v>6800</v>
      </c>
      <c r="AA49">
        <v>1862465.97</v>
      </c>
      <c r="AB49">
        <v>223829.16</v>
      </c>
      <c r="AG49" s="56">
        <f t="shared" si="5"/>
        <v>1485242.76</v>
      </c>
      <c r="AH49" s="184">
        <f t="shared" si="6"/>
        <v>28554.400000000001</v>
      </c>
      <c r="AI49" s="19">
        <f t="shared" si="7"/>
        <v>1456688.36</v>
      </c>
      <c r="AJ49" s="20">
        <f t="shared" si="8"/>
        <v>5875660.9100000001</v>
      </c>
      <c r="AK49" s="14">
        <f t="shared" si="9"/>
        <v>5306302.8500000006</v>
      </c>
      <c r="AL49" s="24">
        <f t="shared" si="4"/>
        <v>569358.05999999959</v>
      </c>
    </row>
    <row r="50" spans="1:38" x14ac:dyDescent="0.25">
      <c r="A50" s="1" t="s">
        <v>372</v>
      </c>
      <c r="B50" s="1" t="s">
        <v>373</v>
      </c>
      <c r="C50" s="52">
        <v>3454</v>
      </c>
      <c r="D50" s="52" t="s">
        <v>823</v>
      </c>
      <c r="E50" t="s">
        <v>2480</v>
      </c>
      <c r="F50">
        <v>552829.82999999996</v>
      </c>
      <c r="G50">
        <v>540332.63</v>
      </c>
      <c r="H50">
        <v>15746</v>
      </c>
      <c r="I50">
        <v>502516.09</v>
      </c>
      <c r="J50">
        <v>75699.31</v>
      </c>
      <c r="K50">
        <v>41191.279999999999</v>
      </c>
      <c r="L50">
        <v>9600</v>
      </c>
      <c r="N50">
        <v>3495.36</v>
      </c>
      <c r="P50">
        <v>-1499704.23</v>
      </c>
      <c r="Q50">
        <v>2882325.41</v>
      </c>
      <c r="R50">
        <v>1690088.29</v>
      </c>
      <c r="S50">
        <v>115580</v>
      </c>
      <c r="T50">
        <v>1175.3399999999999</v>
      </c>
      <c r="U50">
        <v>1927684.51</v>
      </c>
      <c r="W50">
        <v>52000</v>
      </c>
      <c r="X50">
        <v>2377202.5099999998</v>
      </c>
      <c r="Z50">
        <v>4800</v>
      </c>
      <c r="AA50">
        <v>1071339.1499999999</v>
      </c>
      <c r="AB50">
        <v>82970.44</v>
      </c>
      <c r="AG50" s="56">
        <f t="shared" si="5"/>
        <v>1108908.46</v>
      </c>
      <c r="AH50" s="184">
        <f t="shared" si="6"/>
        <v>54286.64</v>
      </c>
      <c r="AI50" s="19">
        <f t="shared" si="7"/>
        <v>1054621.82</v>
      </c>
      <c r="AJ50" s="20">
        <f t="shared" si="8"/>
        <v>3786528.14</v>
      </c>
      <c r="AK50" s="14">
        <f t="shared" si="9"/>
        <v>3536312.0999999996</v>
      </c>
      <c r="AL50" s="24">
        <f t="shared" si="4"/>
        <v>250216.0400000005</v>
      </c>
    </row>
    <row r="51" spans="1:38" x14ac:dyDescent="0.25">
      <c r="A51" s="1" t="s">
        <v>372</v>
      </c>
      <c r="B51" s="1" t="s">
        <v>373</v>
      </c>
      <c r="C51" s="52">
        <v>3787</v>
      </c>
      <c r="D51" s="52" t="s">
        <v>824</v>
      </c>
      <c r="E51" t="s">
        <v>2481</v>
      </c>
      <c r="F51">
        <v>490873.7</v>
      </c>
      <c r="G51">
        <v>405958.12</v>
      </c>
      <c r="H51">
        <v>40344.42</v>
      </c>
      <c r="I51">
        <v>564794.05000000005</v>
      </c>
      <c r="J51">
        <v>34306.6</v>
      </c>
      <c r="K51">
        <v>27272.77</v>
      </c>
      <c r="L51">
        <v>13935.74</v>
      </c>
      <c r="N51">
        <v>1191.17</v>
      </c>
      <c r="O51">
        <v>29297.06</v>
      </c>
      <c r="P51">
        <v>-601131.85</v>
      </c>
      <c r="Q51">
        <v>1671717.03</v>
      </c>
      <c r="R51">
        <v>1572317.59</v>
      </c>
      <c r="S51">
        <v>174987.14</v>
      </c>
      <c r="T51">
        <v>792.2</v>
      </c>
      <c r="U51">
        <v>1240634.5</v>
      </c>
      <c r="W51">
        <v>18000</v>
      </c>
      <c r="X51">
        <v>1512685.5</v>
      </c>
      <c r="Y51">
        <v>2900</v>
      </c>
      <c r="AA51">
        <v>1020400.96</v>
      </c>
      <c r="AB51">
        <v>76750</v>
      </c>
      <c r="AG51" s="56">
        <f t="shared" si="5"/>
        <v>937176.24000000011</v>
      </c>
      <c r="AH51" s="184">
        <f t="shared" si="6"/>
        <v>42399.68</v>
      </c>
      <c r="AI51" s="19">
        <f t="shared" si="7"/>
        <v>894776.56</v>
      </c>
      <c r="AJ51" s="20">
        <f t="shared" si="8"/>
        <v>3006731.4299999997</v>
      </c>
      <c r="AK51" s="14">
        <f t="shared" si="9"/>
        <v>2612736.46</v>
      </c>
      <c r="AL51" s="24">
        <f t="shared" si="4"/>
        <v>393994.96999999974</v>
      </c>
    </row>
    <row r="52" spans="1:38" x14ac:dyDescent="0.25">
      <c r="A52" s="1" t="s">
        <v>372</v>
      </c>
      <c r="B52" s="1" t="s">
        <v>373</v>
      </c>
      <c r="C52" s="52">
        <v>4306</v>
      </c>
      <c r="D52" s="52" t="s">
        <v>825</v>
      </c>
      <c r="E52" t="s">
        <v>2482</v>
      </c>
      <c r="F52">
        <v>532402.74</v>
      </c>
      <c r="G52">
        <v>464908.79999999999</v>
      </c>
      <c r="H52">
        <v>23666.78</v>
      </c>
      <c r="I52">
        <v>595604.93999999994</v>
      </c>
      <c r="J52">
        <v>345015</v>
      </c>
      <c r="K52">
        <v>54684.69</v>
      </c>
      <c r="L52">
        <v>24800</v>
      </c>
      <c r="N52">
        <v>1051.6300000000001</v>
      </c>
      <c r="P52">
        <v>1456217.09</v>
      </c>
      <c r="Q52">
        <v>579857.57999999996</v>
      </c>
      <c r="R52">
        <v>1975386.18</v>
      </c>
      <c r="S52">
        <v>138100</v>
      </c>
      <c r="T52">
        <v>1501.25</v>
      </c>
      <c r="U52">
        <v>1273755.8500000001</v>
      </c>
      <c r="W52">
        <v>7000</v>
      </c>
      <c r="X52">
        <v>1676316.85</v>
      </c>
      <c r="AA52">
        <v>1640623.54</v>
      </c>
      <c r="AB52">
        <v>233815.62</v>
      </c>
      <c r="AG52" s="56">
        <f t="shared" si="5"/>
        <v>1020978.3200000001</v>
      </c>
      <c r="AH52" s="184">
        <f t="shared" si="6"/>
        <v>80536.320000000007</v>
      </c>
      <c r="AI52" s="19">
        <f t="shared" si="7"/>
        <v>940442</v>
      </c>
      <c r="AJ52" s="20">
        <f t="shared" si="8"/>
        <v>3395743.28</v>
      </c>
      <c r="AK52" s="14">
        <f t="shared" si="9"/>
        <v>3550756.0100000002</v>
      </c>
      <c r="AL52" s="24">
        <f t="shared" si="4"/>
        <v>-155012.73000000045</v>
      </c>
    </row>
    <row r="53" spans="1:38" x14ac:dyDescent="0.25">
      <c r="A53" s="1" t="s">
        <v>372</v>
      </c>
      <c r="B53" s="1" t="s">
        <v>373</v>
      </c>
      <c r="C53" s="52">
        <v>2587</v>
      </c>
      <c r="D53" s="52" t="s">
        <v>826</v>
      </c>
      <c r="E53" t="s">
        <v>2483</v>
      </c>
      <c r="F53">
        <v>292652.64</v>
      </c>
      <c r="G53">
        <v>301166.71999999997</v>
      </c>
      <c r="H53">
        <v>38187.94</v>
      </c>
      <c r="I53">
        <v>1040437.75</v>
      </c>
      <c r="J53">
        <v>67480.02</v>
      </c>
      <c r="K53">
        <v>46227.89</v>
      </c>
      <c r="L53">
        <v>9600</v>
      </c>
      <c r="N53">
        <v>0</v>
      </c>
      <c r="P53">
        <v>1239871.8799999999</v>
      </c>
      <c r="Q53">
        <v>446722.69</v>
      </c>
      <c r="R53">
        <v>1226764.68</v>
      </c>
      <c r="S53">
        <v>25650</v>
      </c>
      <c r="T53">
        <v>1279.1300000000001</v>
      </c>
      <c r="U53">
        <v>1076825.3</v>
      </c>
      <c r="X53">
        <v>1419225.3</v>
      </c>
      <c r="AA53">
        <v>757925.97</v>
      </c>
      <c r="AB53">
        <v>155865.23000000001</v>
      </c>
      <c r="AG53" s="56">
        <f t="shared" si="5"/>
        <v>632007.30000000005</v>
      </c>
      <c r="AH53" s="184">
        <f t="shared" si="6"/>
        <v>55827.89</v>
      </c>
      <c r="AI53" s="19">
        <f t="shared" si="7"/>
        <v>576179.41</v>
      </c>
      <c r="AJ53" s="20">
        <f t="shared" si="8"/>
        <v>2330519.11</v>
      </c>
      <c r="AK53" s="14">
        <f t="shared" si="9"/>
        <v>2333016.5</v>
      </c>
      <c r="AL53" s="24">
        <f t="shared" si="4"/>
        <v>-2497.3900000001304</v>
      </c>
    </row>
    <row r="54" spans="1:38" x14ac:dyDescent="0.25">
      <c r="A54" s="1" t="s">
        <v>376</v>
      </c>
      <c r="B54" s="1" t="s">
        <v>377</v>
      </c>
      <c r="C54" s="52">
        <v>2455</v>
      </c>
      <c r="D54" s="52" t="s">
        <v>827</v>
      </c>
      <c r="E54" t="s">
        <v>2484</v>
      </c>
      <c r="F54">
        <v>731301.57</v>
      </c>
      <c r="G54">
        <v>0</v>
      </c>
      <c r="H54">
        <v>59607.01</v>
      </c>
      <c r="I54">
        <v>4</v>
      </c>
      <c r="J54">
        <v>175564.74</v>
      </c>
      <c r="K54">
        <v>8790</v>
      </c>
      <c r="L54">
        <v>59217.97</v>
      </c>
      <c r="N54">
        <v>0</v>
      </c>
      <c r="P54">
        <v>-498886.46</v>
      </c>
      <c r="Q54">
        <v>1557377.06</v>
      </c>
      <c r="R54">
        <v>654190.54</v>
      </c>
      <c r="S54">
        <v>875950</v>
      </c>
      <c r="T54">
        <v>1619.05</v>
      </c>
      <c r="U54">
        <v>1020581.4</v>
      </c>
      <c r="W54">
        <v>229300</v>
      </c>
      <c r="X54">
        <v>1542753.4</v>
      </c>
      <c r="Y54">
        <v>880</v>
      </c>
      <c r="Z54">
        <v>4560</v>
      </c>
      <c r="AA54">
        <v>840351.4</v>
      </c>
      <c r="AB54">
        <v>553117.43999999994</v>
      </c>
      <c r="AG54" s="56">
        <f t="shared" si="5"/>
        <v>790908.58</v>
      </c>
      <c r="AH54" s="184">
        <f t="shared" si="6"/>
        <v>68007.97</v>
      </c>
      <c r="AI54" s="19">
        <f t="shared" si="7"/>
        <v>722900.61</v>
      </c>
      <c r="AJ54" s="20">
        <f t="shared" si="8"/>
        <v>2781640.99</v>
      </c>
      <c r="AK54" s="14">
        <f t="shared" si="9"/>
        <v>2941662.2399999998</v>
      </c>
      <c r="AL54" s="24">
        <f t="shared" si="4"/>
        <v>-160021.24999999953</v>
      </c>
    </row>
    <row r="55" spans="1:38" x14ac:dyDescent="0.25">
      <c r="A55" s="1" t="s">
        <v>376</v>
      </c>
      <c r="B55" s="1" t="s">
        <v>377</v>
      </c>
      <c r="C55" s="52">
        <v>2020</v>
      </c>
      <c r="D55" s="52" t="s">
        <v>828</v>
      </c>
      <c r="E55" t="s">
        <v>2485</v>
      </c>
      <c r="F55">
        <v>477422.73</v>
      </c>
      <c r="G55">
        <v>12350</v>
      </c>
      <c r="H55">
        <v>45978.22</v>
      </c>
      <c r="I55">
        <v>729150</v>
      </c>
      <c r="J55">
        <v>118010.29</v>
      </c>
      <c r="L55">
        <v>7738.68</v>
      </c>
      <c r="N55">
        <v>11.79</v>
      </c>
      <c r="P55">
        <v>522892.76</v>
      </c>
      <c r="Q55">
        <v>1296912.72</v>
      </c>
      <c r="R55">
        <v>824711.2</v>
      </c>
      <c r="S55">
        <v>484957</v>
      </c>
      <c r="T55">
        <v>787.72</v>
      </c>
      <c r="U55">
        <v>1606444</v>
      </c>
      <c r="X55">
        <v>1969339</v>
      </c>
      <c r="Z55">
        <v>8059.56</v>
      </c>
      <c r="AA55">
        <v>646949.22</v>
      </c>
      <c r="AB55">
        <v>707196.85</v>
      </c>
      <c r="AF55">
        <v>30000</v>
      </c>
      <c r="AG55" s="56">
        <f t="shared" si="5"/>
        <v>535750.94999999995</v>
      </c>
      <c r="AH55" s="184">
        <f t="shared" si="6"/>
        <v>7750.47</v>
      </c>
      <c r="AI55" s="19">
        <f t="shared" si="7"/>
        <v>528000.48</v>
      </c>
      <c r="AJ55" s="20">
        <f t="shared" si="8"/>
        <v>2916899.92</v>
      </c>
      <c r="AK55" s="14">
        <f t="shared" si="9"/>
        <v>3361544.6300000004</v>
      </c>
      <c r="AL55" s="24">
        <f t="shared" si="4"/>
        <v>-444644.71000000043</v>
      </c>
    </row>
    <row r="56" spans="1:38" x14ac:dyDescent="0.25">
      <c r="A56" s="1" t="s">
        <v>376</v>
      </c>
      <c r="B56" s="1" t="s">
        <v>377</v>
      </c>
      <c r="C56" s="52">
        <v>3422</v>
      </c>
      <c r="D56" s="52" t="s">
        <v>829</v>
      </c>
      <c r="E56" t="s">
        <v>2486</v>
      </c>
      <c r="F56">
        <v>1341348.98</v>
      </c>
      <c r="G56">
        <v>0</v>
      </c>
      <c r="H56">
        <v>46389.3</v>
      </c>
      <c r="I56">
        <v>287758.57</v>
      </c>
      <c r="J56">
        <v>260666.8</v>
      </c>
      <c r="K56">
        <v>56200</v>
      </c>
      <c r="L56">
        <v>46956.5</v>
      </c>
      <c r="N56">
        <v>1397.39</v>
      </c>
      <c r="P56">
        <v>-271754.21999999997</v>
      </c>
      <c r="Q56">
        <v>1593000.06</v>
      </c>
      <c r="R56">
        <v>1198555.55</v>
      </c>
      <c r="S56">
        <v>878950</v>
      </c>
      <c r="T56">
        <v>1131.4100000000001</v>
      </c>
      <c r="U56">
        <v>1175079.5</v>
      </c>
      <c r="W56">
        <v>506700</v>
      </c>
      <c r="X56">
        <v>1858413.5</v>
      </c>
      <c r="Y56">
        <v>8320</v>
      </c>
      <c r="Z56">
        <v>2602</v>
      </c>
      <c r="AA56">
        <v>672649</v>
      </c>
      <c r="AB56">
        <v>659568.04</v>
      </c>
      <c r="AE56">
        <v>48500</v>
      </c>
      <c r="AG56" s="56">
        <f t="shared" si="5"/>
        <v>1387738.28</v>
      </c>
      <c r="AH56" s="184">
        <f t="shared" si="6"/>
        <v>104553.89</v>
      </c>
      <c r="AI56" s="19">
        <f t="shared" si="7"/>
        <v>1283184.3900000001</v>
      </c>
      <c r="AJ56" s="20">
        <f t="shared" si="8"/>
        <v>3760416.46</v>
      </c>
      <c r="AK56" s="14">
        <f t="shared" si="9"/>
        <v>3250052.54</v>
      </c>
      <c r="AL56" s="24">
        <f t="shared" si="4"/>
        <v>510363.91999999993</v>
      </c>
    </row>
    <row r="57" spans="1:38" x14ac:dyDescent="0.25">
      <c r="A57" s="1" t="s">
        <v>376</v>
      </c>
      <c r="B57" s="1" t="s">
        <v>377</v>
      </c>
      <c r="C57" s="52">
        <v>2553</v>
      </c>
      <c r="D57" s="52" t="s">
        <v>830</v>
      </c>
      <c r="E57" t="s">
        <v>2487</v>
      </c>
      <c r="F57">
        <v>1154800.21</v>
      </c>
      <c r="G57">
        <v>0</v>
      </c>
      <c r="H57">
        <v>5589.13</v>
      </c>
      <c r="I57">
        <v>2</v>
      </c>
      <c r="J57">
        <v>358215.19</v>
      </c>
      <c r="K57">
        <v>2300</v>
      </c>
      <c r="L57">
        <v>41667</v>
      </c>
      <c r="N57">
        <v>339.25</v>
      </c>
      <c r="P57">
        <v>303245.02</v>
      </c>
      <c r="Q57">
        <v>1262256.71</v>
      </c>
      <c r="R57">
        <v>1064139.52</v>
      </c>
      <c r="S57">
        <v>679552</v>
      </c>
      <c r="T57">
        <v>1964.57</v>
      </c>
      <c r="U57">
        <v>2330283.16</v>
      </c>
      <c r="W57">
        <v>13736</v>
      </c>
      <c r="X57">
        <v>2725687.16</v>
      </c>
      <c r="Y57">
        <v>800</v>
      </c>
      <c r="Z57">
        <v>6800</v>
      </c>
      <c r="AA57">
        <v>779696.02</v>
      </c>
      <c r="AB57">
        <v>667893.52</v>
      </c>
      <c r="AG57" s="56">
        <f t="shared" si="5"/>
        <v>1160389.3399999999</v>
      </c>
      <c r="AH57" s="184">
        <f t="shared" si="6"/>
        <v>44306.25</v>
      </c>
      <c r="AI57" s="19">
        <f t="shared" si="7"/>
        <v>1116083.0899999999</v>
      </c>
      <c r="AJ57" s="20">
        <f t="shared" si="8"/>
        <v>4089675.25</v>
      </c>
      <c r="AK57" s="14">
        <f t="shared" si="9"/>
        <v>4180876.7</v>
      </c>
      <c r="AL57" s="24">
        <f t="shared" si="4"/>
        <v>-91201.450000000186</v>
      </c>
    </row>
    <row r="58" spans="1:38" x14ac:dyDescent="0.25">
      <c r="A58" s="1" t="s">
        <v>376</v>
      </c>
      <c r="B58" s="1" t="s">
        <v>377</v>
      </c>
      <c r="C58" s="52">
        <v>961</v>
      </c>
      <c r="D58" s="52" t="s">
        <v>831</v>
      </c>
      <c r="E58" t="s">
        <v>2488</v>
      </c>
      <c r="F58">
        <v>292420.47999999998</v>
      </c>
      <c r="G58">
        <v>0</v>
      </c>
      <c r="H58">
        <v>14403.31</v>
      </c>
      <c r="I58">
        <v>3</v>
      </c>
      <c r="J58">
        <v>522603.56</v>
      </c>
      <c r="K58">
        <v>0</v>
      </c>
      <c r="L58">
        <v>38341.699999999997</v>
      </c>
      <c r="N58">
        <v>23.36</v>
      </c>
      <c r="P58">
        <v>-797787.72</v>
      </c>
      <c r="Q58">
        <v>2075132.5</v>
      </c>
      <c r="R58">
        <v>488434.19</v>
      </c>
      <c r="S58">
        <v>252927</v>
      </c>
      <c r="T58">
        <v>492.41</v>
      </c>
      <c r="U58">
        <v>1230058.8</v>
      </c>
      <c r="W58">
        <v>7644</v>
      </c>
      <c r="X58">
        <v>1457853.8</v>
      </c>
      <c r="Y58">
        <v>2960</v>
      </c>
      <c r="Z58">
        <v>10150</v>
      </c>
      <c r="AA58">
        <v>335652.95</v>
      </c>
      <c r="AB58">
        <v>659219.14</v>
      </c>
      <c r="AG58" s="56">
        <f t="shared" si="5"/>
        <v>306823.78999999998</v>
      </c>
      <c r="AH58" s="184">
        <f t="shared" si="6"/>
        <v>38365.06</v>
      </c>
      <c r="AI58" s="19">
        <f t="shared" si="7"/>
        <v>268458.73</v>
      </c>
      <c r="AJ58" s="20">
        <f t="shared" si="8"/>
        <v>1979556.4</v>
      </c>
      <c r="AK58" s="14">
        <f t="shared" si="9"/>
        <v>2465835.89</v>
      </c>
      <c r="AL58" s="24">
        <f t="shared" si="4"/>
        <v>-486279.49000000022</v>
      </c>
    </row>
    <row r="59" spans="1:38" x14ac:dyDescent="0.25">
      <c r="A59" s="1" t="s">
        <v>376</v>
      </c>
      <c r="B59" s="1" t="s">
        <v>377</v>
      </c>
      <c r="C59" s="52">
        <v>2039</v>
      </c>
      <c r="D59" s="52" t="s">
        <v>832</v>
      </c>
      <c r="E59" t="s">
        <v>2489</v>
      </c>
      <c r="F59">
        <v>702594.89</v>
      </c>
      <c r="G59">
        <v>0</v>
      </c>
      <c r="H59">
        <v>28966.76</v>
      </c>
      <c r="I59">
        <v>3</v>
      </c>
      <c r="J59">
        <v>194545.8</v>
      </c>
      <c r="K59">
        <v>22000</v>
      </c>
      <c r="L59">
        <v>52063.39</v>
      </c>
      <c r="N59">
        <v>686.82</v>
      </c>
      <c r="P59">
        <v>-2438830.0099999998</v>
      </c>
      <c r="Q59">
        <v>3409443.43</v>
      </c>
      <c r="R59">
        <v>664140.81000000006</v>
      </c>
      <c r="S59">
        <v>282120</v>
      </c>
      <c r="T59">
        <v>1507.86</v>
      </c>
      <c r="U59">
        <v>319259.51</v>
      </c>
      <c r="W59">
        <v>417497.59999999998</v>
      </c>
      <c r="X59">
        <v>713804.51</v>
      </c>
      <c r="Y59">
        <v>12520</v>
      </c>
      <c r="Z59">
        <v>8908</v>
      </c>
      <c r="AA59">
        <v>505701.57</v>
      </c>
      <c r="AB59">
        <v>530152.59</v>
      </c>
      <c r="AE59">
        <v>32692.29</v>
      </c>
      <c r="AG59" s="56">
        <f t="shared" si="5"/>
        <v>731561.65</v>
      </c>
      <c r="AH59" s="184">
        <f t="shared" si="6"/>
        <v>74750.210000000006</v>
      </c>
      <c r="AI59" s="19">
        <f t="shared" si="7"/>
        <v>656811.44000000006</v>
      </c>
      <c r="AJ59" s="20">
        <f t="shared" si="8"/>
        <v>1684525.7800000003</v>
      </c>
      <c r="AK59" s="14">
        <f t="shared" si="9"/>
        <v>1803778.96</v>
      </c>
      <c r="AL59" s="24">
        <f t="shared" si="4"/>
        <v>-119253.1799999997</v>
      </c>
    </row>
    <row r="60" spans="1:38" x14ac:dyDescent="0.25">
      <c r="A60" s="1" t="s">
        <v>380</v>
      </c>
      <c r="B60" s="1" t="s">
        <v>381</v>
      </c>
      <c r="C60" s="52">
        <v>3187</v>
      </c>
      <c r="D60" s="52" t="s">
        <v>833</v>
      </c>
      <c r="E60" t="s">
        <v>2490</v>
      </c>
      <c r="F60">
        <v>1362947</v>
      </c>
      <c r="G60">
        <v>0</v>
      </c>
      <c r="H60">
        <v>53471.76</v>
      </c>
      <c r="I60">
        <v>1179543.3700000001</v>
      </c>
      <c r="J60">
        <v>431631.1</v>
      </c>
      <c r="N60">
        <v>776.64</v>
      </c>
      <c r="P60">
        <v>2378510.25</v>
      </c>
      <c r="Q60">
        <v>280935.62</v>
      </c>
      <c r="R60">
        <v>1145817.96</v>
      </c>
      <c r="S60">
        <v>1334272</v>
      </c>
      <c r="T60">
        <v>3364.44</v>
      </c>
      <c r="U60">
        <v>956144</v>
      </c>
      <c r="X60">
        <v>1318313</v>
      </c>
      <c r="Y60">
        <v>25498</v>
      </c>
      <c r="AA60">
        <v>1507610.78</v>
      </c>
      <c r="AB60">
        <v>220805.9</v>
      </c>
      <c r="AG60" s="56">
        <f t="shared" si="5"/>
        <v>1416418.76</v>
      </c>
      <c r="AH60" s="184">
        <f t="shared" si="6"/>
        <v>776.64</v>
      </c>
      <c r="AI60" s="19">
        <f t="shared" si="7"/>
        <v>1415642.12</v>
      </c>
      <c r="AJ60" s="20">
        <f t="shared" si="8"/>
        <v>3439598.4</v>
      </c>
      <c r="AK60" s="14">
        <f t="shared" si="9"/>
        <v>3072227.68</v>
      </c>
      <c r="AL60" s="24">
        <f t="shared" si="4"/>
        <v>367370.71999999974</v>
      </c>
    </row>
    <row r="61" spans="1:38" x14ac:dyDescent="0.25">
      <c r="A61" s="1" t="s">
        <v>380</v>
      </c>
      <c r="B61" s="1" t="s">
        <v>381</v>
      </c>
      <c r="C61" s="52">
        <v>4931</v>
      </c>
      <c r="D61" s="52" t="s">
        <v>834</v>
      </c>
      <c r="E61" t="s">
        <v>2491</v>
      </c>
      <c r="F61">
        <v>613561.87</v>
      </c>
      <c r="G61">
        <v>0</v>
      </c>
      <c r="H61">
        <v>74471.66</v>
      </c>
      <c r="I61">
        <v>513566.49</v>
      </c>
      <c r="J61">
        <v>392494.78</v>
      </c>
      <c r="L61">
        <v>56556</v>
      </c>
      <c r="N61">
        <v>4058.1</v>
      </c>
      <c r="P61">
        <v>1333351.4099999999</v>
      </c>
      <c r="Q61">
        <v>179132.84</v>
      </c>
      <c r="R61">
        <v>1615077.24</v>
      </c>
      <c r="S61">
        <v>1954314</v>
      </c>
      <c r="T61">
        <v>2098.46</v>
      </c>
      <c r="U61">
        <v>2932020</v>
      </c>
      <c r="X61">
        <v>3647803</v>
      </c>
      <c r="Y61">
        <v>33612</v>
      </c>
      <c r="AA61">
        <v>2434569.69</v>
      </c>
      <c r="AB61">
        <v>206528.56</v>
      </c>
      <c r="AE61">
        <v>160000</v>
      </c>
      <c r="AG61" s="56">
        <f t="shared" si="5"/>
        <v>688033.53</v>
      </c>
      <c r="AH61" s="184">
        <f t="shared" si="6"/>
        <v>60614.1</v>
      </c>
      <c r="AI61" s="19">
        <f t="shared" si="7"/>
        <v>627419.43000000005</v>
      </c>
      <c r="AJ61" s="20">
        <f t="shared" si="8"/>
        <v>6503509.7000000002</v>
      </c>
      <c r="AK61" s="14">
        <f t="shared" si="9"/>
        <v>6482513.2499999991</v>
      </c>
      <c r="AL61" s="24">
        <f t="shared" si="4"/>
        <v>20996.450000001118</v>
      </c>
    </row>
    <row r="62" spans="1:38" x14ac:dyDescent="0.25">
      <c r="A62" s="1" t="s">
        <v>474</v>
      </c>
      <c r="B62" s="1" t="s">
        <v>381</v>
      </c>
      <c r="C62" s="52">
        <v>2673</v>
      </c>
      <c r="D62" s="52" t="s">
        <v>835</v>
      </c>
      <c r="E62" t="s">
        <v>2492</v>
      </c>
      <c r="F62">
        <v>291688</v>
      </c>
      <c r="G62">
        <v>0</v>
      </c>
      <c r="H62">
        <v>86926.57</v>
      </c>
      <c r="I62">
        <v>9</v>
      </c>
      <c r="J62">
        <v>282974.31</v>
      </c>
      <c r="L62">
        <v>5000</v>
      </c>
      <c r="N62">
        <v>1871</v>
      </c>
      <c r="P62">
        <v>-2464439.61</v>
      </c>
      <c r="Q62">
        <v>2768470.84</v>
      </c>
      <c r="R62">
        <v>1157291.74</v>
      </c>
      <c r="S62">
        <v>649868</v>
      </c>
      <c r="T62">
        <v>350.93</v>
      </c>
      <c r="U62">
        <v>1156024.8999999999</v>
      </c>
      <c r="V62">
        <v>100000</v>
      </c>
      <c r="X62">
        <v>1795566.9</v>
      </c>
      <c r="Y62">
        <v>11562</v>
      </c>
      <c r="AA62">
        <v>729669.14</v>
      </c>
      <c r="AB62">
        <v>76041.88</v>
      </c>
      <c r="AE62">
        <v>100000</v>
      </c>
      <c r="AG62" s="56">
        <f t="shared" si="5"/>
        <v>378614.57</v>
      </c>
      <c r="AH62" s="184">
        <f t="shared" si="6"/>
        <v>6871</v>
      </c>
      <c r="AI62" s="19">
        <f t="shared" si="7"/>
        <v>371743.57</v>
      </c>
      <c r="AJ62" s="20">
        <f t="shared" si="8"/>
        <v>3063535.57</v>
      </c>
      <c r="AK62" s="14">
        <f t="shared" si="9"/>
        <v>2712839.92</v>
      </c>
      <c r="AL62" s="24">
        <f t="shared" si="4"/>
        <v>350695.64999999991</v>
      </c>
    </row>
    <row r="63" spans="1:38" x14ac:dyDescent="0.25">
      <c r="A63" s="1" t="s">
        <v>380</v>
      </c>
      <c r="B63" s="1" t="s">
        <v>381</v>
      </c>
      <c r="C63" s="52">
        <v>3204</v>
      </c>
      <c r="D63" s="52" t="s">
        <v>836</v>
      </c>
      <c r="E63" t="s">
        <v>2493</v>
      </c>
      <c r="F63">
        <v>423749.59</v>
      </c>
      <c r="G63">
        <v>42000</v>
      </c>
      <c r="H63">
        <v>160288.51999999999</v>
      </c>
      <c r="I63">
        <v>128673.58</v>
      </c>
      <c r="J63">
        <v>387678.55</v>
      </c>
      <c r="L63">
        <v>5512.08</v>
      </c>
      <c r="N63">
        <v>3390.11</v>
      </c>
      <c r="P63">
        <v>-1357387.11</v>
      </c>
      <c r="Q63">
        <v>2027508.56</v>
      </c>
      <c r="R63">
        <v>1245140.22</v>
      </c>
      <c r="S63">
        <v>2123322</v>
      </c>
      <c r="T63">
        <v>2258.9299999999998</v>
      </c>
      <c r="U63">
        <v>798171.36</v>
      </c>
      <c r="X63">
        <v>1552364.36</v>
      </c>
      <c r="Y63">
        <v>46835.34</v>
      </c>
      <c r="AA63">
        <v>1952149.56</v>
      </c>
      <c r="AB63">
        <v>154176.65</v>
      </c>
      <c r="AG63" s="56">
        <f t="shared" si="5"/>
        <v>626038.11</v>
      </c>
      <c r="AH63" s="184">
        <f t="shared" si="6"/>
        <v>8902.19</v>
      </c>
      <c r="AI63" s="19">
        <f t="shared" si="7"/>
        <v>617135.92000000004</v>
      </c>
      <c r="AJ63" s="20">
        <f t="shared" si="8"/>
        <v>4168892.51</v>
      </c>
      <c r="AK63" s="14">
        <f t="shared" si="9"/>
        <v>3705525.91</v>
      </c>
      <c r="AL63" s="24">
        <f t="shared" si="4"/>
        <v>463366.59999999963</v>
      </c>
    </row>
    <row r="64" spans="1:38" x14ac:dyDescent="0.25">
      <c r="A64" s="1" t="s">
        <v>380</v>
      </c>
      <c r="B64" s="1" t="s">
        <v>381</v>
      </c>
      <c r="C64" s="52">
        <v>2244</v>
      </c>
      <c r="D64" s="52" t="s">
        <v>837</v>
      </c>
      <c r="E64" t="s">
        <v>2494</v>
      </c>
      <c r="F64">
        <v>1851206.58</v>
      </c>
      <c r="G64">
        <v>15000</v>
      </c>
      <c r="H64">
        <v>63666.400000000001</v>
      </c>
      <c r="I64">
        <v>1236308.42</v>
      </c>
      <c r="J64">
        <v>308349.23</v>
      </c>
      <c r="L64">
        <v>10670</v>
      </c>
      <c r="N64">
        <v>725.28</v>
      </c>
      <c r="P64">
        <v>2547825</v>
      </c>
      <c r="Q64">
        <v>179132.84</v>
      </c>
      <c r="R64">
        <v>1237614.46</v>
      </c>
      <c r="S64">
        <v>2007236</v>
      </c>
      <c r="T64">
        <v>2945.87</v>
      </c>
      <c r="U64">
        <v>318164</v>
      </c>
      <c r="W64">
        <v>100000</v>
      </c>
      <c r="X64">
        <v>1022790</v>
      </c>
      <c r="Y64">
        <v>52638</v>
      </c>
      <c r="AA64">
        <v>1520105.25</v>
      </c>
      <c r="AB64">
        <v>234249.57</v>
      </c>
      <c r="AE64">
        <v>100000</v>
      </c>
      <c r="AG64" s="56">
        <f t="shared" si="5"/>
        <v>1929872.98</v>
      </c>
      <c r="AH64" s="184">
        <f t="shared" si="6"/>
        <v>11395.28</v>
      </c>
      <c r="AI64" s="19">
        <f t="shared" si="7"/>
        <v>1918477.7</v>
      </c>
      <c r="AJ64" s="20">
        <f t="shared" si="8"/>
        <v>3665960.33</v>
      </c>
      <c r="AK64" s="14">
        <f t="shared" si="9"/>
        <v>2929782.82</v>
      </c>
      <c r="AL64" s="24">
        <f t="shared" si="4"/>
        <v>736177.51000000024</v>
      </c>
    </row>
    <row r="65" spans="1:38" x14ac:dyDescent="0.25">
      <c r="A65" s="1" t="s">
        <v>384</v>
      </c>
      <c r="B65" s="1" t="s">
        <v>385</v>
      </c>
      <c r="C65" s="52">
        <v>5619</v>
      </c>
      <c r="D65" s="52" t="s">
        <v>838</v>
      </c>
      <c r="E65" t="s">
        <v>2495</v>
      </c>
      <c r="F65">
        <v>532428.56000000006</v>
      </c>
      <c r="G65">
        <v>40184.85</v>
      </c>
      <c r="H65">
        <v>10188.1</v>
      </c>
      <c r="I65">
        <v>847137.57</v>
      </c>
      <c r="J65">
        <v>289987.21000000002</v>
      </c>
      <c r="K65">
        <v>0</v>
      </c>
      <c r="L65">
        <v>43000</v>
      </c>
      <c r="M65">
        <v>61337.11</v>
      </c>
      <c r="N65">
        <v>4076.06</v>
      </c>
      <c r="P65">
        <v>-643246.84</v>
      </c>
      <c r="Q65">
        <v>2752937.45</v>
      </c>
      <c r="R65">
        <v>841000.92</v>
      </c>
      <c r="S65">
        <v>918931</v>
      </c>
      <c r="T65">
        <v>4316.59</v>
      </c>
      <c r="U65">
        <v>2306863</v>
      </c>
      <c r="W65">
        <v>50600</v>
      </c>
      <c r="X65">
        <v>2836840</v>
      </c>
      <c r="Y65">
        <v>4250</v>
      </c>
      <c r="Z65">
        <v>21458</v>
      </c>
      <c r="AA65">
        <v>1387231.19</v>
      </c>
      <c r="AB65">
        <v>320109.81</v>
      </c>
      <c r="AE65">
        <v>50000</v>
      </c>
      <c r="AG65" s="56">
        <f t="shared" si="5"/>
        <v>582801.51</v>
      </c>
      <c r="AH65" s="184">
        <f t="shared" si="6"/>
        <v>108413.17</v>
      </c>
      <c r="AI65" s="19">
        <f t="shared" si="7"/>
        <v>474388.34</v>
      </c>
      <c r="AJ65" s="20">
        <f t="shared" si="8"/>
        <v>4121711.51</v>
      </c>
      <c r="AK65" s="14">
        <f t="shared" si="9"/>
        <v>4619888.9999999991</v>
      </c>
      <c r="AL65" s="24">
        <f t="shared" si="4"/>
        <v>-498177.48999999929</v>
      </c>
    </row>
    <row r="66" spans="1:38" x14ac:dyDescent="0.25">
      <c r="A66" s="1" t="s">
        <v>384</v>
      </c>
      <c r="B66" s="1" t="s">
        <v>385</v>
      </c>
      <c r="C66" s="52">
        <v>5086</v>
      </c>
      <c r="D66" s="52" t="s">
        <v>839</v>
      </c>
      <c r="E66" t="s">
        <v>2496</v>
      </c>
      <c r="F66">
        <v>589374.92000000004</v>
      </c>
      <c r="G66">
        <v>39850</v>
      </c>
      <c r="H66">
        <v>126732.86</v>
      </c>
      <c r="I66">
        <v>312489.03000000003</v>
      </c>
      <c r="J66">
        <v>331834.84999999998</v>
      </c>
      <c r="K66">
        <v>0</v>
      </c>
      <c r="L66">
        <v>43.35</v>
      </c>
      <c r="M66">
        <v>144791.51</v>
      </c>
      <c r="N66">
        <v>5691</v>
      </c>
      <c r="P66">
        <v>-1730429.52</v>
      </c>
      <c r="Q66">
        <v>3437556.74</v>
      </c>
      <c r="R66">
        <v>798100.15</v>
      </c>
      <c r="S66">
        <v>530151.5</v>
      </c>
      <c r="T66">
        <v>1841.13</v>
      </c>
      <c r="U66">
        <v>1469488.8</v>
      </c>
      <c r="W66">
        <v>51200</v>
      </c>
      <c r="X66">
        <v>1916453.8</v>
      </c>
      <c r="Y66">
        <v>5920</v>
      </c>
      <c r="Z66">
        <v>14988</v>
      </c>
      <c r="AA66">
        <v>1119863.06</v>
      </c>
      <c r="AB66">
        <v>200928.14</v>
      </c>
      <c r="AE66">
        <v>50000</v>
      </c>
      <c r="AG66" s="56">
        <f t="shared" si="5"/>
        <v>755957.78</v>
      </c>
      <c r="AH66" s="184">
        <f t="shared" si="6"/>
        <v>150525.86000000002</v>
      </c>
      <c r="AI66" s="19">
        <f t="shared" si="7"/>
        <v>605431.92000000004</v>
      </c>
      <c r="AJ66" s="20">
        <f t="shared" si="8"/>
        <v>2850781.58</v>
      </c>
      <c r="AK66" s="14">
        <f t="shared" si="9"/>
        <v>3308153.0000000005</v>
      </c>
      <c r="AL66" s="24">
        <f t="shared" si="4"/>
        <v>-457371.42000000039</v>
      </c>
    </row>
    <row r="67" spans="1:38" x14ac:dyDescent="0.25">
      <c r="A67" s="1" t="s">
        <v>384</v>
      </c>
      <c r="B67" s="1" t="s">
        <v>385</v>
      </c>
      <c r="C67" s="52">
        <v>7208</v>
      </c>
      <c r="D67" s="52" t="s">
        <v>840</v>
      </c>
      <c r="E67" t="s">
        <v>2497</v>
      </c>
      <c r="F67">
        <v>291698.95</v>
      </c>
      <c r="G67">
        <v>86044</v>
      </c>
      <c r="H67">
        <v>133019.64000000001</v>
      </c>
      <c r="I67">
        <v>1015634.49</v>
      </c>
      <c r="J67">
        <v>225063.56</v>
      </c>
      <c r="K67">
        <v>0</v>
      </c>
      <c r="L67">
        <v>0</v>
      </c>
      <c r="M67">
        <v>84575</v>
      </c>
      <c r="N67">
        <v>9549.86</v>
      </c>
      <c r="P67">
        <v>1763863.78</v>
      </c>
      <c r="Q67">
        <v>785641.8</v>
      </c>
      <c r="R67">
        <v>783373.92</v>
      </c>
      <c r="S67">
        <v>262082</v>
      </c>
      <c r="T67">
        <v>1895</v>
      </c>
      <c r="U67">
        <v>2473665</v>
      </c>
      <c r="W67">
        <v>48678.55</v>
      </c>
      <c r="X67">
        <v>2963431.55</v>
      </c>
      <c r="Y67">
        <v>7360</v>
      </c>
      <c r="Z67">
        <v>20604</v>
      </c>
      <c r="AA67">
        <v>1191129.6599999999</v>
      </c>
      <c r="AB67">
        <v>229339.06</v>
      </c>
      <c r="AE67">
        <v>50000</v>
      </c>
      <c r="AG67" s="56">
        <f t="shared" si="5"/>
        <v>510762.59</v>
      </c>
      <c r="AH67" s="184">
        <f t="shared" si="6"/>
        <v>94124.86</v>
      </c>
      <c r="AI67" s="19">
        <f t="shared" si="7"/>
        <v>416637.73000000004</v>
      </c>
      <c r="AJ67" s="20">
        <f t="shared" si="8"/>
        <v>3569694.4699999997</v>
      </c>
      <c r="AK67" s="14">
        <f t="shared" si="9"/>
        <v>4461864.2699999996</v>
      </c>
      <c r="AL67" s="24">
        <f t="shared" si="4"/>
        <v>-892169.79999999981</v>
      </c>
    </row>
    <row r="68" spans="1:38" x14ac:dyDescent="0.25">
      <c r="A68" s="1" t="s">
        <v>388</v>
      </c>
      <c r="B68" s="1" t="s">
        <v>389</v>
      </c>
      <c r="C68" s="52">
        <v>2983</v>
      </c>
      <c r="D68" s="52" t="s">
        <v>841</v>
      </c>
      <c r="E68" t="s">
        <v>2498</v>
      </c>
      <c r="F68">
        <v>605663.18000000005</v>
      </c>
      <c r="G68">
        <v>0</v>
      </c>
      <c r="H68">
        <v>163920.59</v>
      </c>
      <c r="I68">
        <v>185209.56</v>
      </c>
      <c r="J68">
        <v>648015.14</v>
      </c>
      <c r="L68">
        <v>3255</v>
      </c>
      <c r="N68">
        <v>7783.61</v>
      </c>
      <c r="P68">
        <v>915339.41</v>
      </c>
      <c r="R68">
        <v>3855055.65</v>
      </c>
      <c r="T68">
        <v>1801.13</v>
      </c>
      <c r="U68">
        <v>2592425.5</v>
      </c>
      <c r="X68">
        <v>3592398.5</v>
      </c>
      <c r="Y68">
        <v>29000</v>
      </c>
      <c r="Z68">
        <v>46237.08</v>
      </c>
      <c r="AA68">
        <v>1767756.93</v>
      </c>
      <c r="AB68">
        <v>139329.32</v>
      </c>
      <c r="AE68">
        <v>198130</v>
      </c>
      <c r="AG68" s="56">
        <f t="shared" si="5"/>
        <v>769583.77</v>
      </c>
      <c r="AH68" s="184">
        <f t="shared" si="6"/>
        <v>11038.61</v>
      </c>
      <c r="AI68" s="19">
        <f t="shared" si="7"/>
        <v>758545.16</v>
      </c>
      <c r="AJ68" s="20">
        <f t="shared" si="8"/>
        <v>6449282.2799999993</v>
      </c>
      <c r="AK68" s="14">
        <f t="shared" si="9"/>
        <v>5772851.8300000001</v>
      </c>
      <c r="AL68" s="24">
        <f t="shared" si="4"/>
        <v>676430.44999999925</v>
      </c>
    </row>
    <row r="69" spans="1:38" x14ac:dyDescent="0.25">
      <c r="A69" s="1" t="s">
        <v>388</v>
      </c>
      <c r="B69" s="1" t="s">
        <v>389</v>
      </c>
      <c r="C69" s="52">
        <v>3185</v>
      </c>
      <c r="D69" s="52" t="s">
        <v>842</v>
      </c>
      <c r="E69" t="s">
        <v>2499</v>
      </c>
      <c r="F69">
        <v>951130.32</v>
      </c>
      <c r="G69">
        <v>0</v>
      </c>
      <c r="H69">
        <v>42122.74</v>
      </c>
      <c r="I69">
        <v>968088.65</v>
      </c>
      <c r="J69">
        <v>344447.82</v>
      </c>
      <c r="N69">
        <v>11617.83</v>
      </c>
      <c r="P69">
        <v>1938700.41</v>
      </c>
      <c r="R69">
        <v>2588219.87</v>
      </c>
      <c r="T69">
        <v>3341.51</v>
      </c>
      <c r="U69">
        <v>1656669</v>
      </c>
      <c r="X69">
        <v>2157847</v>
      </c>
      <c r="Y69">
        <v>800</v>
      </c>
      <c r="Z69">
        <v>5465.06</v>
      </c>
      <c r="AA69">
        <v>1302882.94</v>
      </c>
      <c r="AB69">
        <v>235879.09</v>
      </c>
      <c r="AE69">
        <v>189885</v>
      </c>
      <c r="AG69" s="56">
        <f t="shared" si="5"/>
        <v>993253.05999999994</v>
      </c>
      <c r="AH69" s="184">
        <f t="shared" si="6"/>
        <v>11617.83</v>
      </c>
      <c r="AI69" s="19">
        <f t="shared" si="7"/>
        <v>981635.23</v>
      </c>
      <c r="AJ69" s="20">
        <f t="shared" si="8"/>
        <v>4248230.38</v>
      </c>
      <c r="AK69" s="14">
        <f t="shared" si="9"/>
        <v>3892759.09</v>
      </c>
      <c r="AL69" s="24">
        <f t="shared" ref="AL69:AL83" si="10">AJ69-AK69</f>
        <v>355471.29000000004</v>
      </c>
    </row>
    <row r="70" spans="1:38" x14ac:dyDescent="0.25">
      <c r="A70" s="1" t="s">
        <v>388</v>
      </c>
      <c r="B70" s="1" t="s">
        <v>389</v>
      </c>
      <c r="C70" s="52">
        <v>5687</v>
      </c>
      <c r="D70" s="52" t="s">
        <v>843</v>
      </c>
      <c r="E70" t="s">
        <v>2500</v>
      </c>
      <c r="F70">
        <v>580414.74</v>
      </c>
      <c r="G70">
        <v>0</v>
      </c>
      <c r="H70">
        <v>90649.99</v>
      </c>
      <c r="I70">
        <v>295486.78999999998</v>
      </c>
      <c r="J70">
        <v>138868.63</v>
      </c>
      <c r="N70">
        <v>750.99</v>
      </c>
      <c r="P70">
        <v>837578.29</v>
      </c>
      <c r="R70">
        <v>3772400.96</v>
      </c>
      <c r="T70">
        <v>3936.81</v>
      </c>
      <c r="U70">
        <v>2695692.73</v>
      </c>
      <c r="X70">
        <v>3233543.73</v>
      </c>
      <c r="Y70">
        <v>2700</v>
      </c>
      <c r="Z70">
        <v>26492.93</v>
      </c>
      <c r="AA70">
        <v>2749955.76</v>
      </c>
      <c r="AB70">
        <v>87061.21</v>
      </c>
      <c r="AE70">
        <v>105186</v>
      </c>
      <c r="AG70" s="56">
        <f t="shared" si="5"/>
        <v>671064.73</v>
      </c>
      <c r="AH70" s="184">
        <f t="shared" si="6"/>
        <v>750.99</v>
      </c>
      <c r="AI70" s="19">
        <f t="shared" si="7"/>
        <v>670313.74</v>
      </c>
      <c r="AJ70" s="20">
        <f t="shared" si="8"/>
        <v>6472030.5</v>
      </c>
      <c r="AK70" s="14">
        <f t="shared" si="9"/>
        <v>6204939.6299999999</v>
      </c>
      <c r="AL70" s="24">
        <f t="shared" si="10"/>
        <v>267090.87000000011</v>
      </c>
    </row>
    <row r="71" spans="1:38" x14ac:dyDescent="0.25">
      <c r="A71" s="1" t="s">
        <v>388</v>
      </c>
      <c r="B71" s="1" t="s">
        <v>389</v>
      </c>
      <c r="C71" s="52">
        <v>5400</v>
      </c>
      <c r="D71" s="52" t="s">
        <v>844</v>
      </c>
      <c r="E71" t="s">
        <v>2501</v>
      </c>
      <c r="F71">
        <v>1469347.12</v>
      </c>
      <c r="G71">
        <v>0</v>
      </c>
      <c r="H71">
        <v>57412.2</v>
      </c>
      <c r="I71">
        <v>3778068.78</v>
      </c>
      <c r="J71">
        <v>242806.39</v>
      </c>
      <c r="L71">
        <v>15680</v>
      </c>
      <c r="N71">
        <v>604.9</v>
      </c>
      <c r="P71">
        <v>5596154.46</v>
      </c>
      <c r="R71">
        <v>3443178.46</v>
      </c>
      <c r="T71">
        <v>3237.02</v>
      </c>
      <c r="U71">
        <v>1836805.2</v>
      </c>
      <c r="X71">
        <v>2497170.2000000002</v>
      </c>
      <c r="Y71">
        <v>36160</v>
      </c>
      <c r="Z71">
        <v>520</v>
      </c>
      <c r="AA71">
        <v>2164147.58</v>
      </c>
      <c r="AB71">
        <v>616592.77</v>
      </c>
      <c r="AE71">
        <v>33435</v>
      </c>
      <c r="AG71" s="56">
        <f t="shared" si="5"/>
        <v>1526759.32</v>
      </c>
      <c r="AH71" s="184">
        <f t="shared" si="6"/>
        <v>16284.9</v>
      </c>
      <c r="AI71" s="19">
        <f t="shared" si="7"/>
        <v>1510474.4200000002</v>
      </c>
      <c r="AJ71" s="20">
        <f t="shared" si="8"/>
        <v>5283220.68</v>
      </c>
      <c r="AK71" s="14">
        <f t="shared" si="9"/>
        <v>5348025.5500000007</v>
      </c>
      <c r="AL71" s="24">
        <f t="shared" si="10"/>
        <v>-64804.870000001043</v>
      </c>
    </row>
    <row r="72" spans="1:38" x14ac:dyDescent="0.25">
      <c r="A72" s="1" t="s">
        <v>388</v>
      </c>
      <c r="B72" s="1" t="s">
        <v>389</v>
      </c>
      <c r="C72" s="52">
        <v>9957</v>
      </c>
      <c r="D72" s="52" t="s">
        <v>845</v>
      </c>
      <c r="E72" t="s">
        <v>2502</v>
      </c>
      <c r="F72">
        <v>793172.15</v>
      </c>
      <c r="G72">
        <v>0</v>
      </c>
      <c r="H72">
        <v>37500</v>
      </c>
      <c r="I72">
        <v>1912725.58</v>
      </c>
      <c r="J72">
        <v>343781.27</v>
      </c>
      <c r="M72">
        <v>13000</v>
      </c>
      <c r="N72">
        <v>4150.3599999999997</v>
      </c>
      <c r="P72">
        <v>2722693.71</v>
      </c>
      <c r="R72">
        <v>4430662.8099999996</v>
      </c>
      <c r="T72">
        <v>2452.0100000000002</v>
      </c>
      <c r="U72">
        <v>4519874.8</v>
      </c>
      <c r="X72">
        <v>5145539.8</v>
      </c>
      <c r="Y72">
        <v>4500</v>
      </c>
      <c r="Z72">
        <v>7933.06</v>
      </c>
      <c r="AA72">
        <v>2568498.86</v>
      </c>
      <c r="AB72">
        <v>385221.97</v>
      </c>
      <c r="AE72">
        <v>493961</v>
      </c>
      <c r="AG72" s="56">
        <f t="shared" si="5"/>
        <v>830672.15</v>
      </c>
      <c r="AH72" s="184">
        <f t="shared" si="6"/>
        <v>17150.36</v>
      </c>
      <c r="AI72" s="19">
        <f t="shared" si="7"/>
        <v>813521.79</v>
      </c>
      <c r="AJ72" s="20">
        <f t="shared" si="8"/>
        <v>8952989.6199999992</v>
      </c>
      <c r="AK72" s="14">
        <f t="shared" si="9"/>
        <v>8605654.6899999976</v>
      </c>
      <c r="AL72" s="24">
        <f t="shared" si="10"/>
        <v>347334.93000000156</v>
      </c>
    </row>
    <row r="73" spans="1:38" x14ac:dyDescent="0.25">
      <c r="A73" s="1" t="s">
        <v>388</v>
      </c>
      <c r="B73" s="1" t="s">
        <v>389</v>
      </c>
      <c r="C73" s="52">
        <v>2898</v>
      </c>
      <c r="D73" s="52" t="s">
        <v>846</v>
      </c>
      <c r="E73" t="s">
        <v>2503</v>
      </c>
      <c r="F73">
        <v>833670.87</v>
      </c>
      <c r="G73">
        <v>0</v>
      </c>
      <c r="H73">
        <v>19384.87</v>
      </c>
      <c r="I73">
        <v>422298</v>
      </c>
      <c r="J73">
        <v>387179.29</v>
      </c>
      <c r="N73">
        <v>7498</v>
      </c>
      <c r="P73">
        <v>1531115.57</v>
      </c>
      <c r="R73">
        <v>2642733.73</v>
      </c>
      <c r="T73">
        <v>2134.5500000000002</v>
      </c>
      <c r="U73">
        <v>1405045</v>
      </c>
      <c r="X73">
        <v>2129686</v>
      </c>
      <c r="Y73">
        <v>2900</v>
      </c>
      <c r="Z73">
        <v>9456</v>
      </c>
      <c r="AA73">
        <v>1574365.24</v>
      </c>
      <c r="AB73">
        <v>138480.57999999999</v>
      </c>
      <c r="AE73">
        <v>71106</v>
      </c>
      <c r="AG73" s="56">
        <f t="shared" si="5"/>
        <v>853055.74</v>
      </c>
      <c r="AH73" s="184">
        <f t="shared" si="6"/>
        <v>7498</v>
      </c>
      <c r="AI73" s="19">
        <f t="shared" si="7"/>
        <v>845557.74</v>
      </c>
      <c r="AJ73" s="20">
        <f t="shared" si="8"/>
        <v>4049913.28</v>
      </c>
      <c r="AK73" s="14">
        <f t="shared" si="9"/>
        <v>3925993.8200000003</v>
      </c>
      <c r="AL73" s="24">
        <f t="shared" si="10"/>
        <v>123919.4599999995</v>
      </c>
    </row>
    <row r="74" spans="1:38" x14ac:dyDescent="0.25">
      <c r="A74" s="1" t="s">
        <v>388</v>
      </c>
      <c r="B74" s="1" t="s">
        <v>389</v>
      </c>
      <c r="C74" s="52">
        <v>3080</v>
      </c>
      <c r="D74" s="52" t="s">
        <v>847</v>
      </c>
      <c r="E74" t="s">
        <v>2504</v>
      </c>
      <c r="F74">
        <v>237339.7</v>
      </c>
      <c r="G74">
        <v>0</v>
      </c>
      <c r="H74">
        <v>33856.22</v>
      </c>
      <c r="I74">
        <v>729449.61</v>
      </c>
      <c r="J74">
        <v>380422.45</v>
      </c>
      <c r="K74">
        <v>162</v>
      </c>
      <c r="L74">
        <v>4687.8100000000004</v>
      </c>
      <c r="N74">
        <v>34191.379999999997</v>
      </c>
      <c r="P74">
        <v>1573196.04</v>
      </c>
      <c r="R74">
        <v>2165281.96</v>
      </c>
      <c r="T74">
        <v>4279.13</v>
      </c>
      <c r="U74">
        <v>981689.48</v>
      </c>
      <c r="X74">
        <v>1965052.48</v>
      </c>
      <c r="AA74">
        <v>1183099.75</v>
      </c>
      <c r="AB74">
        <v>177758.59</v>
      </c>
      <c r="AE74">
        <v>56509</v>
      </c>
      <c r="AG74" s="56">
        <f t="shared" si="5"/>
        <v>271195.92000000004</v>
      </c>
      <c r="AH74" s="184">
        <f t="shared" si="6"/>
        <v>39041.189999999995</v>
      </c>
      <c r="AI74" s="19">
        <f t="shared" si="7"/>
        <v>232154.73000000004</v>
      </c>
      <c r="AJ74" s="20">
        <f t="shared" si="8"/>
        <v>3151250.57</v>
      </c>
      <c r="AK74" s="14">
        <f t="shared" si="9"/>
        <v>3382419.82</v>
      </c>
      <c r="AL74" s="24">
        <f t="shared" si="10"/>
        <v>-231169.25</v>
      </c>
    </row>
    <row r="75" spans="1:38" x14ac:dyDescent="0.25">
      <c r="A75" s="1" t="s">
        <v>392</v>
      </c>
      <c r="B75" s="1" t="s">
        <v>393</v>
      </c>
      <c r="C75" s="52">
        <v>5394</v>
      </c>
      <c r="D75" s="52" t="s">
        <v>848</v>
      </c>
      <c r="E75" t="s">
        <v>2505</v>
      </c>
      <c r="F75">
        <v>484948.38</v>
      </c>
      <c r="G75">
        <v>102536</v>
      </c>
      <c r="H75">
        <v>54258.45</v>
      </c>
      <c r="I75">
        <v>1115724.71</v>
      </c>
      <c r="J75">
        <v>803576.58</v>
      </c>
      <c r="K75">
        <v>3500</v>
      </c>
      <c r="L75">
        <v>4815.71</v>
      </c>
      <c r="N75">
        <v>3254.4</v>
      </c>
      <c r="P75">
        <v>1501891.29</v>
      </c>
      <c r="Q75">
        <v>2174520.91</v>
      </c>
      <c r="R75">
        <v>1696046.83</v>
      </c>
      <c r="S75">
        <v>687415</v>
      </c>
      <c r="T75">
        <v>2517.02</v>
      </c>
      <c r="U75">
        <v>1425082.61</v>
      </c>
      <c r="X75">
        <v>2242878.61</v>
      </c>
      <c r="Y75">
        <v>6920</v>
      </c>
      <c r="Z75">
        <v>45973</v>
      </c>
      <c r="AA75">
        <v>1826539.54</v>
      </c>
      <c r="AB75">
        <v>694611.03</v>
      </c>
      <c r="AE75">
        <v>121077.47</v>
      </c>
      <c r="AG75" s="56">
        <f t="shared" si="5"/>
        <v>641742.82999999996</v>
      </c>
      <c r="AH75" s="184">
        <f t="shared" si="6"/>
        <v>11570.109999999999</v>
      </c>
      <c r="AI75" s="19">
        <f t="shared" si="7"/>
        <v>630172.72</v>
      </c>
      <c r="AJ75" s="20">
        <f t="shared" si="8"/>
        <v>3811061.46</v>
      </c>
      <c r="AK75" s="14">
        <f t="shared" si="9"/>
        <v>4937999.6499999994</v>
      </c>
      <c r="AL75" s="24">
        <f t="shared" si="10"/>
        <v>-1126938.1899999995</v>
      </c>
    </row>
    <row r="76" spans="1:38" x14ac:dyDescent="0.25">
      <c r="A76" s="1" t="s">
        <v>392</v>
      </c>
      <c r="B76" s="1" t="s">
        <v>393</v>
      </c>
      <c r="C76" s="52">
        <v>6493</v>
      </c>
      <c r="D76" s="52" t="s">
        <v>849</v>
      </c>
      <c r="E76" t="s">
        <v>2506</v>
      </c>
      <c r="F76">
        <v>529504.81999999995</v>
      </c>
      <c r="G76">
        <v>139864.71</v>
      </c>
      <c r="H76">
        <v>153607.79</v>
      </c>
      <c r="I76">
        <v>637623.55000000005</v>
      </c>
      <c r="J76">
        <v>495292.21</v>
      </c>
      <c r="L76">
        <v>24755</v>
      </c>
      <c r="N76">
        <v>6811.96</v>
      </c>
      <c r="P76">
        <v>2032023.57</v>
      </c>
      <c r="R76">
        <v>2766990.8</v>
      </c>
      <c r="S76">
        <v>952484</v>
      </c>
      <c r="T76">
        <v>1644.04</v>
      </c>
      <c r="U76">
        <v>2211331.5</v>
      </c>
      <c r="W76">
        <v>0.01</v>
      </c>
      <c r="X76">
        <v>3263634.5</v>
      </c>
      <c r="Y76">
        <v>34080</v>
      </c>
      <c r="Z76">
        <v>27905</v>
      </c>
      <c r="AA76">
        <v>2324422.66</v>
      </c>
      <c r="AB76">
        <v>306988.44</v>
      </c>
      <c r="AE76">
        <v>83117.2</v>
      </c>
      <c r="AG76" s="56">
        <f t="shared" si="5"/>
        <v>822977.32</v>
      </c>
      <c r="AH76" s="184">
        <f t="shared" si="6"/>
        <v>31566.959999999999</v>
      </c>
      <c r="AI76" s="19">
        <f t="shared" si="7"/>
        <v>791410.36</v>
      </c>
      <c r="AJ76" s="20">
        <f t="shared" si="8"/>
        <v>5932450.3499999996</v>
      </c>
      <c r="AK76" s="14">
        <f t="shared" si="9"/>
        <v>6040147.8000000007</v>
      </c>
      <c r="AL76" s="24">
        <f t="shared" si="10"/>
        <v>-107697.45000000112</v>
      </c>
    </row>
    <row r="77" spans="1:38" x14ac:dyDescent="0.25">
      <c r="A77" s="1" t="s">
        <v>392</v>
      </c>
      <c r="B77" s="1" t="s">
        <v>393</v>
      </c>
      <c r="C77" s="52">
        <v>2652</v>
      </c>
      <c r="D77" s="52" t="s">
        <v>850</v>
      </c>
      <c r="E77" t="s">
        <v>2507</v>
      </c>
      <c r="F77">
        <v>814810.03</v>
      </c>
      <c r="G77">
        <v>1835</v>
      </c>
      <c r="H77">
        <v>23265</v>
      </c>
      <c r="I77">
        <v>3133.6</v>
      </c>
      <c r="J77">
        <v>92661.63</v>
      </c>
      <c r="L77">
        <v>16654.12</v>
      </c>
      <c r="N77">
        <v>0</v>
      </c>
      <c r="P77">
        <v>829275.73</v>
      </c>
      <c r="R77">
        <v>983340.58</v>
      </c>
      <c r="S77">
        <v>260290</v>
      </c>
      <c r="T77">
        <v>1579.63</v>
      </c>
      <c r="U77">
        <v>846359.5</v>
      </c>
      <c r="X77">
        <v>1092806.5</v>
      </c>
      <c r="Y77">
        <v>3440</v>
      </c>
      <c r="Z77">
        <v>8500</v>
      </c>
      <c r="AA77">
        <v>820898.16</v>
      </c>
      <c r="AB77">
        <v>75092.94</v>
      </c>
      <c r="AE77">
        <v>1056.7</v>
      </c>
      <c r="AG77" s="56">
        <f t="shared" ref="AG77:AG86" si="11">SUM(F77:H77)</f>
        <v>839910.03</v>
      </c>
      <c r="AH77" s="184">
        <f t="shared" ref="AH77:AH86" si="12">SUM(K77:N77)</f>
        <v>16654.12</v>
      </c>
      <c r="AI77" s="19">
        <f t="shared" ref="AI77:AI86" si="13">AG77-AH77</f>
        <v>823255.91</v>
      </c>
      <c r="AJ77" s="20">
        <f t="shared" ref="AJ77:AJ86" si="14">SUM(R77:W77)</f>
        <v>2091569.71</v>
      </c>
      <c r="AK77" s="14">
        <f t="shared" ref="AK77:AK86" si="15">SUM(X77:AF77)</f>
        <v>2001794.3</v>
      </c>
      <c r="AL77" s="24">
        <f t="shared" si="10"/>
        <v>89775.409999999916</v>
      </c>
    </row>
    <row r="78" spans="1:38" x14ac:dyDescent="0.25">
      <c r="A78" s="1" t="s">
        <v>392</v>
      </c>
      <c r="B78" s="1" t="s">
        <v>393</v>
      </c>
      <c r="C78" s="52">
        <v>5048</v>
      </c>
      <c r="D78" s="52" t="s">
        <v>851</v>
      </c>
      <c r="E78" t="s">
        <v>2508</v>
      </c>
      <c r="F78">
        <v>470846.95</v>
      </c>
      <c r="G78">
        <v>129163.34</v>
      </c>
      <c r="H78">
        <v>32450</v>
      </c>
      <c r="I78">
        <v>482113.19</v>
      </c>
      <c r="J78">
        <v>70180.19</v>
      </c>
      <c r="L78">
        <v>16906</v>
      </c>
      <c r="N78">
        <v>4949.96</v>
      </c>
      <c r="P78">
        <v>1252947.57</v>
      </c>
      <c r="R78">
        <v>1660354.71</v>
      </c>
      <c r="S78">
        <v>770622</v>
      </c>
      <c r="T78">
        <v>1049.8399999999999</v>
      </c>
      <c r="U78">
        <v>2060537.5</v>
      </c>
      <c r="X78">
        <v>2769230.5</v>
      </c>
      <c r="Y78">
        <v>5680</v>
      </c>
      <c r="Z78">
        <v>13680</v>
      </c>
      <c r="AA78">
        <v>1582387.6</v>
      </c>
      <c r="AB78">
        <v>191043.51</v>
      </c>
      <c r="AE78">
        <v>20592.3</v>
      </c>
      <c r="AG78" s="56">
        <f t="shared" si="11"/>
        <v>632460.29</v>
      </c>
      <c r="AH78" s="184">
        <f t="shared" si="12"/>
        <v>21855.96</v>
      </c>
      <c r="AI78" s="19">
        <f t="shared" si="13"/>
        <v>610604.33000000007</v>
      </c>
      <c r="AJ78" s="20">
        <f t="shared" si="14"/>
        <v>4492564.05</v>
      </c>
      <c r="AK78" s="14">
        <f t="shared" si="15"/>
        <v>4582613.9099999992</v>
      </c>
      <c r="AL78" s="24">
        <f t="shared" si="10"/>
        <v>-90049.859999999404</v>
      </c>
    </row>
    <row r="79" spans="1:38" x14ac:dyDescent="0.25">
      <c r="A79" s="1" t="s">
        <v>392</v>
      </c>
      <c r="B79" s="1" t="s">
        <v>393</v>
      </c>
      <c r="C79" s="52">
        <v>4607</v>
      </c>
      <c r="D79" s="52" t="s">
        <v>852</v>
      </c>
      <c r="E79" t="s">
        <v>2509</v>
      </c>
      <c r="F79">
        <v>1246707.83</v>
      </c>
      <c r="G79">
        <v>107460.49</v>
      </c>
      <c r="H79">
        <v>4000</v>
      </c>
      <c r="I79">
        <v>1280151.96</v>
      </c>
      <c r="J79">
        <v>614773.84</v>
      </c>
      <c r="L79">
        <v>11600</v>
      </c>
      <c r="N79">
        <v>2251.29</v>
      </c>
      <c r="P79">
        <v>3115306.03</v>
      </c>
      <c r="R79">
        <v>1772572.8</v>
      </c>
      <c r="S79">
        <v>621575</v>
      </c>
      <c r="T79">
        <v>2093.63</v>
      </c>
      <c r="U79">
        <v>1856536.5</v>
      </c>
      <c r="X79">
        <v>2383191.5</v>
      </c>
      <c r="Y79">
        <v>32032</v>
      </c>
      <c r="Z79">
        <v>25856</v>
      </c>
      <c r="AA79">
        <v>1182619.53</v>
      </c>
      <c r="AB79">
        <v>378680.1</v>
      </c>
      <c r="AE79">
        <v>126462</v>
      </c>
      <c r="AG79" s="56">
        <f t="shared" si="11"/>
        <v>1358168.32</v>
      </c>
      <c r="AH79" s="184">
        <f t="shared" si="12"/>
        <v>13851.29</v>
      </c>
      <c r="AI79" s="19">
        <f t="shared" si="13"/>
        <v>1344317.03</v>
      </c>
      <c r="AJ79" s="20">
        <f t="shared" si="14"/>
        <v>4252777.93</v>
      </c>
      <c r="AK79" s="14">
        <f t="shared" si="15"/>
        <v>4128841.1300000004</v>
      </c>
      <c r="AL79" s="24">
        <f t="shared" si="10"/>
        <v>123936.79999999935</v>
      </c>
    </row>
    <row r="80" spans="1:38" x14ac:dyDescent="0.25">
      <c r="A80" s="1" t="s">
        <v>392</v>
      </c>
      <c r="B80" s="1" t="s">
        <v>393</v>
      </c>
      <c r="C80" s="52">
        <v>3828</v>
      </c>
      <c r="D80" s="52" t="s">
        <v>853</v>
      </c>
      <c r="E80" t="s">
        <v>2510</v>
      </c>
      <c r="F80">
        <v>1401048.72</v>
      </c>
      <c r="G80">
        <v>174170.88</v>
      </c>
      <c r="H80">
        <v>9035</v>
      </c>
      <c r="I80">
        <v>88181.53</v>
      </c>
      <c r="J80">
        <v>255965.45</v>
      </c>
      <c r="K80">
        <v>5000</v>
      </c>
      <c r="L80">
        <v>13400</v>
      </c>
      <c r="N80">
        <v>0</v>
      </c>
      <c r="P80">
        <v>1065132.8899999999</v>
      </c>
      <c r="R80">
        <v>1073493.3999999999</v>
      </c>
      <c r="S80">
        <v>1182844</v>
      </c>
      <c r="T80">
        <v>1749.22</v>
      </c>
      <c r="U80">
        <v>1160153.17</v>
      </c>
      <c r="X80">
        <v>1370832.16</v>
      </c>
      <c r="Y80">
        <v>16110</v>
      </c>
      <c r="Z80">
        <v>16296</v>
      </c>
      <c r="AA80">
        <v>1048648.8500000001</v>
      </c>
      <c r="AB80">
        <v>84684.69</v>
      </c>
      <c r="AE80">
        <v>36799.4</v>
      </c>
      <c r="AG80" s="56">
        <f t="shared" si="11"/>
        <v>1584254.6</v>
      </c>
      <c r="AH80" s="184">
        <f t="shared" si="12"/>
        <v>18400</v>
      </c>
      <c r="AI80" s="19">
        <f t="shared" si="13"/>
        <v>1565854.6</v>
      </c>
      <c r="AJ80" s="20">
        <f t="shared" si="14"/>
        <v>3418239.79</v>
      </c>
      <c r="AK80" s="14">
        <f t="shared" si="15"/>
        <v>2573371.0999999996</v>
      </c>
      <c r="AL80" s="24">
        <f t="shared" si="10"/>
        <v>844868.69000000041</v>
      </c>
    </row>
    <row r="81" spans="1:38" x14ac:dyDescent="0.25">
      <c r="A81" s="1" t="s">
        <v>396</v>
      </c>
      <c r="B81" s="1" t="s">
        <v>397</v>
      </c>
      <c r="C81" s="52">
        <v>1142</v>
      </c>
      <c r="D81" s="52" t="s">
        <v>854</v>
      </c>
      <c r="E81" t="s">
        <v>2511</v>
      </c>
      <c r="F81">
        <v>223983.31</v>
      </c>
      <c r="G81">
        <v>0</v>
      </c>
      <c r="H81">
        <v>11346.1</v>
      </c>
      <c r="I81">
        <v>236314.21</v>
      </c>
      <c r="J81">
        <v>171008.26</v>
      </c>
      <c r="N81">
        <v>0</v>
      </c>
      <c r="P81">
        <v>508308.62</v>
      </c>
      <c r="Q81">
        <v>300000</v>
      </c>
      <c r="R81">
        <v>793690.92</v>
      </c>
      <c r="S81">
        <v>301492</v>
      </c>
      <c r="T81">
        <v>660.76</v>
      </c>
      <c r="U81">
        <v>925836</v>
      </c>
      <c r="X81">
        <v>1373718</v>
      </c>
      <c r="Y81">
        <v>46818</v>
      </c>
      <c r="AA81">
        <v>599187</v>
      </c>
      <c r="AB81">
        <v>164613.42000000001</v>
      </c>
      <c r="AE81">
        <v>3000</v>
      </c>
      <c r="AG81" s="56">
        <f t="shared" si="11"/>
        <v>235329.41</v>
      </c>
      <c r="AH81" s="184">
        <f t="shared" si="12"/>
        <v>0</v>
      </c>
      <c r="AI81" s="19">
        <f t="shared" si="13"/>
        <v>235329.41</v>
      </c>
      <c r="AJ81" s="20">
        <f t="shared" si="14"/>
        <v>2021679.68</v>
      </c>
      <c r="AK81" s="14">
        <f t="shared" si="15"/>
        <v>2187336.42</v>
      </c>
      <c r="AL81" s="24">
        <f t="shared" si="10"/>
        <v>-165656.74</v>
      </c>
    </row>
    <row r="82" spans="1:38" x14ac:dyDescent="0.25">
      <c r="A82" s="1" t="s">
        <v>396</v>
      </c>
      <c r="B82" s="1" t="s">
        <v>397</v>
      </c>
      <c r="C82" s="52">
        <v>1176</v>
      </c>
      <c r="D82" s="52" t="s">
        <v>855</v>
      </c>
      <c r="E82" t="s">
        <v>2512</v>
      </c>
      <c r="F82">
        <v>452919.84</v>
      </c>
      <c r="G82">
        <v>0</v>
      </c>
      <c r="H82">
        <v>17560.71</v>
      </c>
      <c r="I82">
        <v>654066.22</v>
      </c>
      <c r="J82">
        <v>98110.57</v>
      </c>
      <c r="N82">
        <v>0</v>
      </c>
      <c r="P82">
        <v>-191418.46</v>
      </c>
      <c r="Q82">
        <v>1891769.64</v>
      </c>
      <c r="R82">
        <v>837962.29</v>
      </c>
      <c r="S82">
        <v>237072</v>
      </c>
      <c r="T82">
        <v>1143.48</v>
      </c>
      <c r="U82">
        <v>1021415.5</v>
      </c>
      <c r="W82">
        <v>24000</v>
      </c>
      <c r="X82">
        <v>1476041.17</v>
      </c>
      <c r="Y82">
        <v>71194</v>
      </c>
      <c r="AA82">
        <v>529605.47</v>
      </c>
      <c r="AB82">
        <v>522446.47</v>
      </c>
      <c r="AG82" s="56">
        <f t="shared" si="11"/>
        <v>470480.55000000005</v>
      </c>
      <c r="AH82" s="184">
        <f t="shared" si="12"/>
        <v>0</v>
      </c>
      <c r="AI82" s="19">
        <f t="shared" si="13"/>
        <v>470480.55000000005</v>
      </c>
      <c r="AJ82" s="20">
        <f t="shared" si="14"/>
        <v>2121593.27</v>
      </c>
      <c r="AK82" s="14">
        <f t="shared" si="15"/>
        <v>2599287.11</v>
      </c>
      <c r="AL82" s="24">
        <f t="shared" si="10"/>
        <v>-477693.83999999985</v>
      </c>
    </row>
    <row r="83" spans="1:38" x14ac:dyDescent="0.25">
      <c r="A83" s="1" t="s">
        <v>396</v>
      </c>
      <c r="B83" s="1" t="s">
        <v>397</v>
      </c>
      <c r="C83" s="52">
        <v>2332</v>
      </c>
      <c r="D83" s="52" t="s">
        <v>856</v>
      </c>
      <c r="E83" t="s">
        <v>2513</v>
      </c>
      <c r="F83">
        <v>85570.240000000005</v>
      </c>
      <c r="G83">
        <v>0</v>
      </c>
      <c r="H83">
        <v>9386.7099999999991</v>
      </c>
      <c r="I83">
        <v>659610.19999999995</v>
      </c>
      <c r="J83">
        <v>564199.75</v>
      </c>
      <c r="N83">
        <v>0</v>
      </c>
      <c r="P83">
        <v>-818456.77</v>
      </c>
      <c r="Q83">
        <v>1862215.28</v>
      </c>
      <c r="R83">
        <v>1570338.03</v>
      </c>
      <c r="T83">
        <v>96.18</v>
      </c>
      <c r="U83">
        <v>1682473.3</v>
      </c>
      <c r="X83">
        <v>2344765.2999999998</v>
      </c>
      <c r="Y83">
        <v>21552</v>
      </c>
      <c r="AA83">
        <v>434547.88</v>
      </c>
      <c r="AB83">
        <v>173689.84</v>
      </c>
      <c r="AE83">
        <v>3344.1</v>
      </c>
      <c r="AG83" s="56">
        <f t="shared" si="11"/>
        <v>94956.950000000012</v>
      </c>
      <c r="AH83" s="184">
        <f t="shared" si="12"/>
        <v>0</v>
      </c>
      <c r="AI83" s="19">
        <f t="shared" si="13"/>
        <v>94956.950000000012</v>
      </c>
      <c r="AJ83" s="20">
        <f t="shared" si="14"/>
        <v>3252907.51</v>
      </c>
      <c r="AK83" s="14">
        <f t="shared" si="15"/>
        <v>2977899.1199999996</v>
      </c>
      <c r="AL83" s="24">
        <f t="shared" si="10"/>
        <v>275008.39000000013</v>
      </c>
    </row>
    <row r="84" spans="1:38" x14ac:dyDescent="0.25">
      <c r="A84" s="1" t="s">
        <v>396</v>
      </c>
      <c r="B84" s="1" t="s">
        <v>397</v>
      </c>
      <c r="C84" s="52">
        <v>2410</v>
      </c>
      <c r="D84" s="52" t="s">
        <v>857</v>
      </c>
      <c r="E84" t="s">
        <v>2514</v>
      </c>
      <c r="F84">
        <v>197915.8</v>
      </c>
      <c r="G84">
        <v>0</v>
      </c>
      <c r="H84">
        <v>29086.240000000002</v>
      </c>
      <c r="I84">
        <v>176004.08</v>
      </c>
      <c r="J84">
        <v>115569.56</v>
      </c>
      <c r="N84">
        <v>0</v>
      </c>
      <c r="P84">
        <v>-1400755.98</v>
      </c>
      <c r="Q84">
        <v>2000000</v>
      </c>
      <c r="R84">
        <v>683459.73</v>
      </c>
      <c r="T84">
        <v>396.25</v>
      </c>
      <c r="U84">
        <v>1692363.5</v>
      </c>
      <c r="W84">
        <v>2000</v>
      </c>
      <c r="X84">
        <v>1902973.5</v>
      </c>
      <c r="Y84">
        <v>51459</v>
      </c>
      <c r="AA84">
        <v>417936.48</v>
      </c>
      <c r="AB84">
        <v>83518.84</v>
      </c>
      <c r="AE84">
        <v>3000</v>
      </c>
      <c r="AG84" s="56">
        <f t="shared" si="11"/>
        <v>227002.03999999998</v>
      </c>
      <c r="AH84" s="184">
        <f t="shared" si="12"/>
        <v>0</v>
      </c>
      <c r="AI84" s="19">
        <f t="shared" si="13"/>
        <v>227002.03999999998</v>
      </c>
      <c r="AJ84" s="20">
        <f t="shared" si="14"/>
        <v>2378219.48</v>
      </c>
      <c r="AK84" s="14">
        <f t="shared" si="15"/>
        <v>2458887.8199999998</v>
      </c>
      <c r="AL84" s="24">
        <f>AJ84-AK84</f>
        <v>-80668.339999999851</v>
      </c>
    </row>
    <row r="85" spans="1:38" x14ac:dyDescent="0.25">
      <c r="A85" s="1" t="s">
        <v>396</v>
      </c>
      <c r="B85" s="1" t="s">
        <v>397</v>
      </c>
      <c r="C85" s="52">
        <v>3521</v>
      </c>
      <c r="D85" s="52" t="s">
        <v>858</v>
      </c>
      <c r="E85" t="s">
        <v>2515</v>
      </c>
      <c r="F85">
        <v>207228.02</v>
      </c>
      <c r="G85">
        <v>49600</v>
      </c>
      <c r="H85">
        <v>64545.919999999998</v>
      </c>
      <c r="I85">
        <v>2024384.14</v>
      </c>
      <c r="J85">
        <v>204636.82</v>
      </c>
      <c r="N85">
        <v>1711.75</v>
      </c>
      <c r="P85">
        <v>-710672.81</v>
      </c>
      <c r="Q85">
        <v>4000000</v>
      </c>
      <c r="R85">
        <v>1268034.98</v>
      </c>
      <c r="S85">
        <v>75750</v>
      </c>
      <c r="T85">
        <v>314.47000000000003</v>
      </c>
      <c r="U85">
        <v>1723832.6</v>
      </c>
      <c r="X85">
        <v>2131163.6</v>
      </c>
      <c r="Y85">
        <v>74780</v>
      </c>
      <c r="AA85">
        <v>772202</v>
      </c>
      <c r="AB85">
        <v>827430.49</v>
      </c>
      <c r="AE85">
        <v>3000</v>
      </c>
      <c r="AG85" s="56">
        <f t="shared" si="11"/>
        <v>321373.94</v>
      </c>
      <c r="AH85" s="184">
        <f t="shared" si="12"/>
        <v>1711.75</v>
      </c>
      <c r="AI85" s="19">
        <f t="shared" si="13"/>
        <v>319662.19</v>
      </c>
      <c r="AJ85" s="20">
        <f t="shared" si="14"/>
        <v>3067932.05</v>
      </c>
      <c r="AK85" s="14">
        <f t="shared" si="15"/>
        <v>3808576.09</v>
      </c>
      <c r="AL85" s="24">
        <f t="shared" ref="AL85:AL86" si="16">AJ85-AK85</f>
        <v>-740644.04</v>
      </c>
    </row>
    <row r="86" spans="1:38" x14ac:dyDescent="0.25">
      <c r="AG86" s="56">
        <f t="shared" si="11"/>
        <v>0</v>
      </c>
      <c r="AH86" s="184">
        <f t="shared" si="12"/>
        <v>0</v>
      </c>
      <c r="AI86" s="19">
        <f t="shared" si="13"/>
        <v>0</v>
      </c>
      <c r="AJ86" s="20">
        <f t="shared" si="14"/>
        <v>0</v>
      </c>
      <c r="AK86" s="14">
        <f t="shared" si="15"/>
        <v>0</v>
      </c>
      <c r="AL86" s="24">
        <f t="shared" si="16"/>
        <v>0</v>
      </c>
    </row>
    <row r="87" spans="1:38" x14ac:dyDescent="0.25">
      <c r="AG87" s="39"/>
      <c r="AH87" s="27"/>
      <c r="AI87" s="24"/>
      <c r="AJ87" s="22"/>
      <c r="AK87" s="21"/>
    </row>
    <row r="88" spans="1:38" x14ac:dyDescent="0.25">
      <c r="AG88" s="39"/>
      <c r="AH88" s="27"/>
      <c r="AI88" s="24"/>
      <c r="AJ88" s="22"/>
      <c r="AK88" s="21"/>
    </row>
    <row r="89" spans="1:38" x14ac:dyDescent="0.25">
      <c r="AG89" s="39"/>
      <c r="AH89" s="27"/>
      <c r="AI89" s="24"/>
      <c r="AJ89" s="22"/>
      <c r="AK89" s="21"/>
    </row>
    <row r="90" spans="1:38" x14ac:dyDescent="0.25">
      <c r="AG90" s="39"/>
      <c r="AH90" s="27"/>
      <c r="AI90" s="24"/>
      <c r="AJ90" s="22"/>
      <c r="AK90" s="21"/>
    </row>
    <row r="91" spans="1:38" x14ac:dyDescent="0.25">
      <c r="AG91" s="39"/>
      <c r="AH91" s="27"/>
      <c r="AI91" s="24"/>
      <c r="AJ91" s="22"/>
      <c r="AK91" s="21"/>
    </row>
    <row r="92" spans="1:38" x14ac:dyDescent="0.25">
      <c r="AG92" s="39"/>
      <c r="AH92" s="27"/>
      <c r="AI92" s="24"/>
      <c r="AJ92" s="22"/>
      <c r="AK92" s="21"/>
    </row>
    <row r="93" spans="1:38" x14ac:dyDescent="0.25">
      <c r="AG93" s="39"/>
      <c r="AH93" s="27"/>
      <c r="AI93" s="24"/>
      <c r="AJ93" s="22"/>
      <c r="AK93" s="21"/>
    </row>
    <row r="94" spans="1:38" x14ac:dyDescent="0.25">
      <c r="AG94" s="39"/>
      <c r="AH94" s="27"/>
      <c r="AI94" s="24"/>
      <c r="AJ94" s="22"/>
      <c r="AK94" s="21"/>
    </row>
    <row r="95" spans="1:38" x14ac:dyDescent="0.25">
      <c r="AG95" s="39"/>
      <c r="AH95" s="27"/>
      <c r="AI95" s="24"/>
      <c r="AJ95" s="22"/>
      <c r="AK95" s="21"/>
    </row>
    <row r="96" spans="1:38" x14ac:dyDescent="0.25">
      <c r="AG96" s="39"/>
      <c r="AH96" s="27"/>
      <c r="AI96" s="24"/>
      <c r="AJ96" s="22"/>
      <c r="AK96" s="21"/>
    </row>
    <row r="97" spans="33:37" x14ac:dyDescent="0.25">
      <c r="AG97" s="39"/>
      <c r="AH97" s="27"/>
      <c r="AI97" s="24"/>
      <c r="AJ97" s="22"/>
      <c r="AK97" s="21"/>
    </row>
    <row r="98" spans="33:37" x14ac:dyDescent="0.25">
      <c r="AG98" s="39"/>
      <c r="AH98" s="27"/>
      <c r="AI98" s="24"/>
      <c r="AJ98" s="22"/>
      <c r="AK98" s="21"/>
    </row>
    <row r="99" spans="33:37" x14ac:dyDescent="0.25">
      <c r="AG99" s="39"/>
      <c r="AH99" s="27"/>
      <c r="AI99" s="24"/>
      <c r="AJ99" s="22"/>
      <c r="AK99" s="21"/>
    </row>
    <row r="100" spans="33:37" x14ac:dyDescent="0.25">
      <c r="AG100" s="39"/>
      <c r="AH100" s="27"/>
      <c r="AI100" s="24"/>
      <c r="AJ100" s="22"/>
      <c r="AK100" s="21"/>
    </row>
    <row r="101" spans="33:37" x14ac:dyDescent="0.25">
      <c r="AG101" s="39"/>
      <c r="AH101" s="27"/>
      <c r="AI101" s="24"/>
      <c r="AJ101" s="22"/>
      <c r="AK101" s="21"/>
    </row>
    <row r="102" spans="33:37" x14ac:dyDescent="0.25">
      <c r="AG102" s="39"/>
      <c r="AH102" s="27"/>
      <c r="AI102" s="24"/>
      <c r="AJ102" s="22"/>
      <c r="AK102" s="21"/>
    </row>
    <row r="103" spans="33:37" x14ac:dyDescent="0.25">
      <c r="AG103" s="39"/>
      <c r="AH103" s="27"/>
      <c r="AI103" s="24"/>
      <c r="AJ103" s="22"/>
      <c r="AK103" s="21"/>
    </row>
    <row r="104" spans="33:37" x14ac:dyDescent="0.25">
      <c r="AG104" s="39"/>
      <c r="AH104" s="27"/>
      <c r="AI104" s="24"/>
      <c r="AJ104" s="22"/>
      <c r="AK104" s="21"/>
    </row>
    <row r="105" spans="33:37" x14ac:dyDescent="0.25">
      <c r="AG105" s="39"/>
      <c r="AH105" s="27"/>
      <c r="AI105" s="24"/>
      <c r="AJ105" s="22"/>
      <c r="AK105" s="21"/>
    </row>
    <row r="106" spans="33:37" x14ac:dyDescent="0.25">
      <c r="AG106" s="39"/>
      <c r="AH106" s="27"/>
      <c r="AI106" s="24"/>
      <c r="AJ106" s="22"/>
      <c r="AK106" s="21"/>
    </row>
    <row r="107" spans="33:37" x14ac:dyDescent="0.25">
      <c r="AG107" s="39"/>
      <c r="AH107" s="27"/>
      <c r="AI107" s="24"/>
      <c r="AJ107" s="22"/>
      <c r="AK107" s="21"/>
    </row>
    <row r="108" spans="33:37" x14ac:dyDescent="0.25">
      <c r="AG108" s="39"/>
      <c r="AH108" s="27"/>
      <c r="AI108" s="24"/>
      <c r="AJ108" s="22"/>
      <c r="AK108" s="21"/>
    </row>
    <row r="109" spans="33:37" x14ac:dyDescent="0.25">
      <c r="AG109" s="39"/>
      <c r="AH109" s="27"/>
      <c r="AI109" s="24"/>
      <c r="AJ109" s="22"/>
      <c r="AK109" s="21"/>
    </row>
    <row r="110" spans="33:37" x14ac:dyDescent="0.25">
      <c r="AG110" s="39"/>
      <c r="AH110" s="27"/>
      <c r="AI110" s="24"/>
      <c r="AJ110" s="22"/>
      <c r="AK110" s="21"/>
    </row>
    <row r="111" spans="33:37" x14ac:dyDescent="0.25">
      <c r="AG111" s="39"/>
      <c r="AH111" s="27"/>
      <c r="AI111" s="24"/>
      <c r="AJ111" s="22"/>
      <c r="AK111" s="21"/>
    </row>
    <row r="112" spans="33:37" x14ac:dyDescent="0.25">
      <c r="AG112" s="39"/>
      <c r="AH112" s="27"/>
      <c r="AI112" s="24"/>
      <c r="AJ112" s="22"/>
      <c r="AK112" s="21"/>
    </row>
    <row r="113" spans="33:37" x14ac:dyDescent="0.25">
      <c r="AG113" s="39"/>
      <c r="AH113" s="27"/>
      <c r="AI113" s="24"/>
      <c r="AJ113" s="22"/>
      <c r="AK113" s="21"/>
    </row>
    <row r="114" spans="33:37" x14ac:dyDescent="0.25">
      <c r="AG114" s="39"/>
      <c r="AH114" s="27"/>
      <c r="AI114" s="24"/>
      <c r="AJ114" s="22"/>
      <c r="AK114" s="21"/>
    </row>
    <row r="115" spans="33:37" x14ac:dyDescent="0.25">
      <c r="AG115" s="39"/>
      <c r="AH115" s="27"/>
      <c r="AI115" s="24"/>
      <c r="AJ115" s="22"/>
      <c r="AK115" s="21"/>
    </row>
    <row r="116" spans="33:37" x14ac:dyDescent="0.25">
      <c r="AG116" s="39"/>
      <c r="AH116" s="27"/>
      <c r="AI116" s="24"/>
      <c r="AJ116" s="22"/>
      <c r="AK116" s="21"/>
    </row>
    <row r="117" spans="33:37" x14ac:dyDescent="0.25">
      <c r="AG117" s="39"/>
      <c r="AH117" s="27"/>
      <c r="AI117" s="24"/>
      <c r="AJ117" s="22"/>
      <c r="AK117" s="21"/>
    </row>
    <row r="118" spans="33:37" x14ac:dyDescent="0.25">
      <c r="AG118" s="39"/>
      <c r="AH118" s="27"/>
      <c r="AI118" s="24"/>
      <c r="AJ118" s="22"/>
      <c r="AK118" s="21"/>
    </row>
    <row r="119" spans="33:37" x14ac:dyDescent="0.25">
      <c r="AG119" s="39"/>
      <c r="AH119" s="27"/>
      <c r="AI119" s="24"/>
      <c r="AJ119" s="22"/>
      <c r="AK119" s="21"/>
    </row>
    <row r="120" spans="33:37" x14ac:dyDescent="0.25">
      <c r="AG120" s="39"/>
      <c r="AH120" s="27"/>
      <c r="AI120" s="24"/>
      <c r="AJ120" s="22"/>
      <c r="AK120" s="21"/>
    </row>
    <row r="121" spans="33:37" x14ac:dyDescent="0.25">
      <c r="AG121" s="39"/>
      <c r="AH121" s="27"/>
      <c r="AI121" s="24"/>
      <c r="AJ121" s="22"/>
      <c r="AK121" s="21"/>
    </row>
    <row r="122" spans="33:37" x14ac:dyDescent="0.25">
      <c r="AG122" s="39"/>
      <c r="AH122" s="27"/>
      <c r="AI122" s="24"/>
      <c r="AJ122" s="22"/>
      <c r="AK122" s="21"/>
    </row>
    <row r="123" spans="33:37" x14ac:dyDescent="0.25">
      <c r="AG123" s="39"/>
      <c r="AH123" s="27"/>
      <c r="AI123" s="24"/>
      <c r="AJ123" s="22"/>
      <c r="AK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9CB-7D5A-4505-8937-B28FCE4046B4}">
  <dimension ref="A1:W22"/>
  <sheetViews>
    <sheetView topLeftCell="D1" workbookViewId="0">
      <selection sqref="A1:W1048576"/>
    </sheetView>
  </sheetViews>
  <sheetFormatPr defaultRowHeight="13.8" x14ac:dyDescent="0.25"/>
  <cols>
    <col min="1" max="1" width="32.796875" bestFit="1" customWidth="1"/>
  </cols>
  <sheetData>
    <row r="1" spans="1:2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2064</v>
      </c>
      <c r="H1" t="s">
        <v>2067</v>
      </c>
      <c r="I1" t="s">
        <v>2070</v>
      </c>
      <c r="J1" t="s">
        <v>2071</v>
      </c>
      <c r="K1" t="s">
        <v>2074</v>
      </c>
      <c r="L1" t="s">
        <v>2075</v>
      </c>
      <c r="M1" t="s">
        <v>2076</v>
      </c>
      <c r="N1" t="s">
        <v>2077</v>
      </c>
      <c r="O1" t="s">
        <v>2078</v>
      </c>
      <c r="P1" t="s">
        <v>2079</v>
      </c>
      <c r="Q1" t="s">
        <v>2080</v>
      </c>
      <c r="R1" t="s">
        <v>2081</v>
      </c>
      <c r="S1" t="s">
        <v>2082</v>
      </c>
      <c r="T1" t="s">
        <v>2083</v>
      </c>
      <c r="U1" t="s">
        <v>2084</v>
      </c>
      <c r="V1" t="s">
        <v>2086</v>
      </c>
      <c r="W1" t="s">
        <v>2087</v>
      </c>
    </row>
    <row r="2" spans="1:23" x14ac:dyDescent="0.25">
      <c r="A2" t="s">
        <v>2089</v>
      </c>
      <c r="B2" t="s">
        <v>2090</v>
      </c>
      <c r="C2" t="s">
        <v>2091</v>
      </c>
      <c r="D2" t="s">
        <v>2092</v>
      </c>
      <c r="E2" t="s">
        <v>2093</v>
      </c>
      <c r="F2" t="s">
        <v>2094</v>
      </c>
      <c r="G2" t="s">
        <v>2097</v>
      </c>
      <c r="H2" t="s">
        <v>2100</v>
      </c>
      <c r="I2" t="s">
        <v>2103</v>
      </c>
      <c r="J2" t="s">
        <v>2104</v>
      </c>
      <c r="K2" t="s">
        <v>2107</v>
      </c>
      <c r="L2" t="s">
        <v>2108</v>
      </c>
      <c r="M2" t="s">
        <v>2109</v>
      </c>
      <c r="N2" t="s">
        <v>2110</v>
      </c>
      <c r="O2" t="s">
        <v>2111</v>
      </c>
      <c r="P2" t="s">
        <v>2112</v>
      </c>
      <c r="Q2" t="s">
        <v>2113</v>
      </c>
      <c r="R2" t="s">
        <v>2114</v>
      </c>
      <c r="S2" t="s">
        <v>2115</v>
      </c>
      <c r="T2" t="s">
        <v>2116</v>
      </c>
      <c r="U2" t="s">
        <v>2117</v>
      </c>
      <c r="V2" t="s">
        <v>2119</v>
      </c>
      <c r="W2" t="s">
        <v>2120</v>
      </c>
    </row>
    <row r="3" spans="1:23" x14ac:dyDescent="0.25">
      <c r="A3" t="s">
        <v>2122</v>
      </c>
      <c r="B3">
        <v>22881296.969999999</v>
      </c>
      <c r="C3">
        <v>1416614.96</v>
      </c>
      <c r="D3">
        <v>2560453.7999999998</v>
      </c>
      <c r="E3">
        <v>4728678.9800000004</v>
      </c>
      <c r="F3">
        <v>3038253.27</v>
      </c>
      <c r="G3">
        <v>18000</v>
      </c>
      <c r="H3">
        <v>707278.43</v>
      </c>
      <c r="I3">
        <v>-9831771.8000000007</v>
      </c>
      <c r="J3">
        <v>39665988.380000003</v>
      </c>
      <c r="K3">
        <v>40166022.700000003</v>
      </c>
      <c r="L3">
        <v>5391912.5599999996</v>
      </c>
      <c r="M3">
        <v>52744.31</v>
      </c>
      <c r="N3">
        <v>37826310.240000002</v>
      </c>
      <c r="O3">
        <v>4045256</v>
      </c>
      <c r="P3">
        <v>52193122.719999999</v>
      </c>
      <c r="Q3">
        <v>576591.17000000004</v>
      </c>
      <c r="R3">
        <v>53199.96</v>
      </c>
      <c r="S3">
        <v>26859309.75</v>
      </c>
      <c r="T3">
        <v>3388234.24</v>
      </c>
      <c r="U3">
        <v>320000</v>
      </c>
      <c r="V3">
        <v>25</v>
      </c>
      <c r="W3">
        <v>25960</v>
      </c>
    </row>
    <row r="4" spans="1:23" x14ac:dyDescent="0.25">
      <c r="A4" t="s">
        <v>2516</v>
      </c>
      <c r="B4">
        <v>346733.97</v>
      </c>
      <c r="D4">
        <v>85260.09</v>
      </c>
      <c r="E4">
        <v>1851.28</v>
      </c>
      <c r="F4">
        <v>5046.3100000000004</v>
      </c>
      <c r="H4">
        <v>504.2</v>
      </c>
      <c r="I4">
        <v>-2074649.05</v>
      </c>
      <c r="J4">
        <v>2454167.9500000002</v>
      </c>
      <c r="K4">
        <v>211925.55</v>
      </c>
      <c r="L4">
        <v>80000</v>
      </c>
      <c r="M4">
        <v>655.69</v>
      </c>
      <c r="N4">
        <v>1162140</v>
      </c>
      <c r="O4">
        <v>1027966.75</v>
      </c>
      <c r="P4">
        <v>1736340</v>
      </c>
      <c r="Q4">
        <v>3200</v>
      </c>
      <c r="R4">
        <v>32630</v>
      </c>
      <c r="S4">
        <v>647982.81000000006</v>
      </c>
      <c r="T4">
        <v>3666.63</v>
      </c>
    </row>
    <row r="5" spans="1:23" x14ac:dyDescent="0.25">
      <c r="A5" t="s">
        <v>2517</v>
      </c>
      <c r="B5">
        <v>570203.97</v>
      </c>
      <c r="C5">
        <v>8628</v>
      </c>
      <c r="D5">
        <v>57623.99</v>
      </c>
      <c r="E5">
        <v>477470.1</v>
      </c>
      <c r="F5">
        <v>100582.91</v>
      </c>
      <c r="H5">
        <v>125.71</v>
      </c>
      <c r="I5">
        <v>-1443691.26</v>
      </c>
      <c r="J5">
        <v>2340789.7799999998</v>
      </c>
      <c r="K5">
        <v>106941.98</v>
      </c>
      <c r="L5">
        <v>76500</v>
      </c>
      <c r="M5">
        <v>534.92999999999995</v>
      </c>
      <c r="N5">
        <v>1052620</v>
      </c>
      <c r="O5">
        <v>1442139.25</v>
      </c>
      <c r="P5">
        <v>1699699</v>
      </c>
      <c r="R5">
        <v>17569.96</v>
      </c>
      <c r="S5">
        <v>540002.16</v>
      </c>
      <c r="T5">
        <v>104180.3</v>
      </c>
    </row>
    <row r="6" spans="1:23" x14ac:dyDescent="0.25">
      <c r="A6" t="s">
        <v>2518</v>
      </c>
      <c r="B6">
        <v>854011.75</v>
      </c>
      <c r="C6">
        <v>0</v>
      </c>
      <c r="D6">
        <v>94134.55</v>
      </c>
      <c r="E6">
        <v>359771.55</v>
      </c>
      <c r="F6">
        <v>304952.55</v>
      </c>
      <c r="H6">
        <v>3651.5</v>
      </c>
      <c r="I6">
        <v>-274233.96000000002</v>
      </c>
      <c r="J6">
        <v>2227185.62</v>
      </c>
      <c r="K6">
        <v>2311437.5099999998</v>
      </c>
      <c r="M6">
        <v>2526.9899999999998</v>
      </c>
      <c r="N6">
        <v>2899340</v>
      </c>
      <c r="P6">
        <v>3396045</v>
      </c>
      <c r="Q6">
        <v>15212</v>
      </c>
      <c r="S6">
        <v>2046821.95</v>
      </c>
      <c r="T6">
        <v>98958.31</v>
      </c>
    </row>
    <row r="7" spans="1:23" x14ac:dyDescent="0.25">
      <c r="A7" t="s">
        <v>2519</v>
      </c>
      <c r="B7">
        <v>914583.19</v>
      </c>
      <c r="C7">
        <v>0</v>
      </c>
      <c r="D7">
        <v>305848.65000000002</v>
      </c>
      <c r="E7">
        <v>-49443.81</v>
      </c>
      <c r="F7">
        <v>96099.31</v>
      </c>
      <c r="I7">
        <v>-905535.28</v>
      </c>
      <c r="J7">
        <v>2082417.38</v>
      </c>
      <c r="K7">
        <v>2122815.7999999998</v>
      </c>
      <c r="M7">
        <v>2336.77</v>
      </c>
      <c r="N7">
        <v>2212810</v>
      </c>
      <c r="O7">
        <v>300</v>
      </c>
      <c r="P7">
        <v>2671706</v>
      </c>
      <c r="Q7">
        <v>14795.75</v>
      </c>
      <c r="S7">
        <v>1468002.34</v>
      </c>
      <c r="T7">
        <v>93553.24</v>
      </c>
    </row>
    <row r="8" spans="1:23" x14ac:dyDescent="0.25">
      <c r="A8" t="s">
        <v>2520</v>
      </c>
      <c r="B8">
        <v>1831969.65</v>
      </c>
      <c r="C8">
        <v>0</v>
      </c>
      <c r="D8">
        <v>73765.440000000002</v>
      </c>
      <c r="E8">
        <v>4</v>
      </c>
      <c r="F8">
        <v>444437.6</v>
      </c>
      <c r="H8">
        <v>395</v>
      </c>
      <c r="I8">
        <v>-281072.48</v>
      </c>
      <c r="J8">
        <v>2028298.74</v>
      </c>
      <c r="K8">
        <v>2511343.2000000002</v>
      </c>
      <c r="M8">
        <v>2873.28</v>
      </c>
      <c r="N8">
        <v>2374307.7400000002</v>
      </c>
      <c r="P8">
        <v>2927678.74</v>
      </c>
      <c r="Q8">
        <v>31376</v>
      </c>
      <c r="S8">
        <v>1277158.04</v>
      </c>
      <c r="T8">
        <v>49756.01</v>
      </c>
    </row>
    <row r="9" spans="1:23" x14ac:dyDescent="0.25">
      <c r="A9" t="s">
        <v>2521</v>
      </c>
      <c r="B9">
        <v>1352227.53</v>
      </c>
      <c r="C9">
        <v>0</v>
      </c>
      <c r="D9">
        <v>201126.71</v>
      </c>
      <c r="E9">
        <v>-61412.25</v>
      </c>
      <c r="F9">
        <v>-39090.080000000002</v>
      </c>
      <c r="H9">
        <v>410.9</v>
      </c>
      <c r="I9">
        <v>-2038945.78</v>
      </c>
      <c r="J9">
        <v>2569886.96</v>
      </c>
      <c r="K9">
        <v>2854055.86</v>
      </c>
      <c r="M9">
        <v>5324.65</v>
      </c>
      <c r="N9">
        <v>2454380</v>
      </c>
      <c r="P9">
        <v>3322708</v>
      </c>
      <c r="Q9">
        <v>47939.24</v>
      </c>
      <c r="S9">
        <v>976134.27</v>
      </c>
      <c r="T9">
        <v>45479.17</v>
      </c>
    </row>
    <row r="10" spans="1:23" x14ac:dyDescent="0.25">
      <c r="A10" t="s">
        <v>2522</v>
      </c>
      <c r="B10">
        <v>759608.29</v>
      </c>
      <c r="C10">
        <v>0</v>
      </c>
      <c r="D10">
        <v>88639.34</v>
      </c>
      <c r="E10">
        <v>-150818.87</v>
      </c>
      <c r="F10">
        <v>110768.95</v>
      </c>
      <c r="H10">
        <v>0</v>
      </c>
      <c r="I10">
        <v>-757576.09</v>
      </c>
      <c r="J10">
        <v>1423307.83</v>
      </c>
      <c r="K10">
        <v>1825885.4</v>
      </c>
      <c r="M10">
        <v>4103.32</v>
      </c>
      <c r="N10">
        <v>1875880</v>
      </c>
      <c r="P10">
        <v>2488489</v>
      </c>
      <c r="Q10">
        <v>20326.68</v>
      </c>
      <c r="S10">
        <v>1036908.6</v>
      </c>
      <c r="T10">
        <v>17678.47</v>
      </c>
    </row>
    <row r="11" spans="1:23" x14ac:dyDescent="0.25">
      <c r="A11" t="s">
        <v>2523</v>
      </c>
      <c r="B11">
        <v>450940.92</v>
      </c>
      <c r="C11">
        <v>23000</v>
      </c>
      <c r="D11">
        <v>39286.879999999997</v>
      </c>
      <c r="E11">
        <v>126329</v>
      </c>
      <c r="F11">
        <v>56659.73</v>
      </c>
      <c r="H11">
        <v>473</v>
      </c>
      <c r="I11">
        <v>-1808484.81</v>
      </c>
      <c r="J11">
        <v>2154589.06</v>
      </c>
      <c r="K11">
        <v>1955633.76</v>
      </c>
      <c r="L11">
        <v>78922</v>
      </c>
      <c r="M11">
        <v>773.61</v>
      </c>
      <c r="N11">
        <v>2623560</v>
      </c>
      <c r="O11">
        <v>167100</v>
      </c>
      <c r="P11">
        <v>3189200.27</v>
      </c>
      <c r="Q11">
        <v>33262</v>
      </c>
      <c r="S11">
        <v>1184053.97</v>
      </c>
      <c r="T11">
        <v>12833.85</v>
      </c>
      <c r="U11">
        <v>40000</v>
      </c>
      <c r="W11">
        <v>17000</v>
      </c>
    </row>
    <row r="12" spans="1:23" x14ac:dyDescent="0.25">
      <c r="A12" t="s">
        <v>2524</v>
      </c>
      <c r="B12">
        <v>262528.02</v>
      </c>
      <c r="C12">
        <v>0</v>
      </c>
      <c r="D12">
        <v>55753.599999999999</v>
      </c>
      <c r="E12">
        <v>4</v>
      </c>
      <c r="F12">
        <v>103237.74</v>
      </c>
      <c r="H12">
        <v>0</v>
      </c>
      <c r="I12">
        <v>30946.17</v>
      </c>
      <c r="J12">
        <v>266818</v>
      </c>
      <c r="K12">
        <v>1599846.61</v>
      </c>
      <c r="L12">
        <v>105764</v>
      </c>
      <c r="M12">
        <v>571.45000000000005</v>
      </c>
      <c r="N12">
        <v>2732030</v>
      </c>
      <c r="O12">
        <v>294000</v>
      </c>
      <c r="P12">
        <v>3302941</v>
      </c>
      <c r="Q12">
        <v>26058.5</v>
      </c>
      <c r="R12">
        <v>3000</v>
      </c>
      <c r="S12">
        <v>1227905.55</v>
      </c>
      <c r="T12">
        <v>8547.82</v>
      </c>
      <c r="U12">
        <v>40000</v>
      </c>
    </row>
    <row r="13" spans="1:23" x14ac:dyDescent="0.25">
      <c r="A13" t="s">
        <v>2525</v>
      </c>
      <c r="B13">
        <v>600430.98</v>
      </c>
      <c r="C13">
        <v>0</v>
      </c>
      <c r="D13">
        <v>79433.899999999994</v>
      </c>
      <c r="E13">
        <v>3</v>
      </c>
      <c r="F13">
        <v>1541.07</v>
      </c>
      <c r="I13">
        <v>-2262752.5499999998</v>
      </c>
      <c r="J13">
        <v>2543552.06</v>
      </c>
      <c r="K13">
        <v>1786594.77</v>
      </c>
      <c r="L13">
        <v>727707.56</v>
      </c>
      <c r="M13">
        <v>638.32000000000005</v>
      </c>
      <c r="N13">
        <v>751300</v>
      </c>
      <c r="O13">
        <v>190000</v>
      </c>
      <c r="P13">
        <v>1639464.44</v>
      </c>
      <c r="Q13">
        <v>41020</v>
      </c>
      <c r="S13">
        <v>1308762.06</v>
      </c>
      <c r="T13">
        <v>26384.71</v>
      </c>
      <c r="U13">
        <v>40000</v>
      </c>
    </row>
    <row r="14" spans="1:23" x14ac:dyDescent="0.25">
      <c r="A14" t="s">
        <v>2526</v>
      </c>
      <c r="B14">
        <v>1905773.68</v>
      </c>
      <c r="C14">
        <v>0</v>
      </c>
      <c r="D14">
        <v>50527.78</v>
      </c>
      <c r="E14">
        <v>2</v>
      </c>
      <c r="F14">
        <v>32467.81</v>
      </c>
      <c r="I14">
        <v>-1277481.8700000001</v>
      </c>
      <c r="J14">
        <v>1708771</v>
      </c>
      <c r="K14">
        <v>2169781.7400000002</v>
      </c>
      <c r="L14">
        <v>1806718</v>
      </c>
      <c r="M14">
        <v>1052.07</v>
      </c>
      <c r="N14">
        <v>2054210</v>
      </c>
      <c r="O14">
        <v>177000</v>
      </c>
      <c r="P14">
        <v>2981009.54</v>
      </c>
      <c r="Q14">
        <v>97698</v>
      </c>
      <c r="S14">
        <v>1512246.66</v>
      </c>
      <c r="T14">
        <v>20325.47</v>
      </c>
      <c r="U14">
        <v>40000</v>
      </c>
    </row>
    <row r="15" spans="1:23" x14ac:dyDescent="0.25">
      <c r="A15" t="s">
        <v>2527</v>
      </c>
      <c r="B15">
        <v>328608.64000000001</v>
      </c>
      <c r="C15">
        <v>0</v>
      </c>
      <c r="D15">
        <v>54791.56</v>
      </c>
      <c r="E15">
        <v>4</v>
      </c>
      <c r="F15">
        <v>31</v>
      </c>
      <c r="I15">
        <v>-428354.83</v>
      </c>
      <c r="J15">
        <v>803987.63</v>
      </c>
      <c r="K15">
        <v>1801262.59</v>
      </c>
      <c r="L15">
        <v>42900</v>
      </c>
      <c r="M15">
        <v>812.49</v>
      </c>
      <c r="N15">
        <v>758010</v>
      </c>
      <c r="O15">
        <v>105150</v>
      </c>
      <c r="P15">
        <v>1674135.64</v>
      </c>
      <c r="Q15">
        <v>4640</v>
      </c>
      <c r="S15">
        <v>981557.04</v>
      </c>
      <c r="T15">
        <v>0</v>
      </c>
      <c r="U15">
        <v>40000</v>
      </c>
    </row>
    <row r="16" spans="1:23" x14ac:dyDescent="0.25">
      <c r="A16" t="s">
        <v>2528</v>
      </c>
      <c r="B16">
        <v>341926.14</v>
      </c>
      <c r="C16">
        <v>0</v>
      </c>
      <c r="D16">
        <v>68497.240000000005</v>
      </c>
      <c r="E16">
        <v>73542.929999999993</v>
      </c>
      <c r="F16">
        <v>211948.33</v>
      </c>
      <c r="H16">
        <v>0</v>
      </c>
      <c r="I16">
        <v>-571456.93999999994</v>
      </c>
      <c r="J16">
        <v>1350408.04</v>
      </c>
      <c r="K16">
        <v>1754008.21</v>
      </c>
      <c r="L16">
        <v>171740</v>
      </c>
      <c r="M16">
        <v>1232.3800000000001</v>
      </c>
      <c r="N16">
        <v>2062620</v>
      </c>
      <c r="O16">
        <v>118500</v>
      </c>
      <c r="P16">
        <v>2581749.13</v>
      </c>
      <c r="Q16">
        <v>16924</v>
      </c>
      <c r="S16">
        <v>1446277.89</v>
      </c>
      <c r="T16">
        <v>106186.03</v>
      </c>
      <c r="U16">
        <v>40000</v>
      </c>
    </row>
    <row r="17" spans="1:23" x14ac:dyDescent="0.25">
      <c r="A17" t="s">
        <v>2529</v>
      </c>
      <c r="B17">
        <v>457966.82</v>
      </c>
      <c r="C17">
        <v>0</v>
      </c>
      <c r="D17">
        <v>41874.43</v>
      </c>
      <c r="E17">
        <v>3</v>
      </c>
      <c r="F17">
        <v>57873.66</v>
      </c>
      <c r="I17">
        <v>-1898982.77</v>
      </c>
      <c r="J17">
        <v>2389700.83</v>
      </c>
      <c r="K17">
        <v>1764353.18</v>
      </c>
      <c r="L17">
        <v>60500</v>
      </c>
      <c r="M17">
        <v>1171.58</v>
      </c>
      <c r="N17">
        <v>1061310</v>
      </c>
      <c r="O17">
        <v>130500</v>
      </c>
      <c r="P17">
        <v>1961711.46</v>
      </c>
      <c r="Q17">
        <v>3220</v>
      </c>
      <c r="S17">
        <v>940645.11</v>
      </c>
      <c r="T17">
        <v>5258.34</v>
      </c>
      <c r="U17">
        <v>40000</v>
      </c>
    </row>
    <row r="18" spans="1:23" x14ac:dyDescent="0.25">
      <c r="A18" t="s">
        <v>2530</v>
      </c>
      <c r="B18">
        <v>317641.25</v>
      </c>
      <c r="C18">
        <v>0</v>
      </c>
      <c r="D18">
        <v>56994.57</v>
      </c>
      <c r="E18">
        <v>5</v>
      </c>
      <c r="F18">
        <v>22472.84</v>
      </c>
      <c r="I18">
        <v>-4836145.3499999996</v>
      </c>
      <c r="J18">
        <v>5385590.1100000003</v>
      </c>
      <c r="K18">
        <v>1655735.63</v>
      </c>
      <c r="L18">
        <v>144000</v>
      </c>
      <c r="M18">
        <v>1059.93</v>
      </c>
      <c r="N18">
        <v>1049950</v>
      </c>
      <c r="O18">
        <v>231500</v>
      </c>
      <c r="P18">
        <v>1828733</v>
      </c>
      <c r="Q18">
        <v>116234</v>
      </c>
      <c r="S18">
        <v>1214131.45</v>
      </c>
      <c r="T18">
        <v>35478.21</v>
      </c>
      <c r="U18">
        <v>40000</v>
      </c>
    </row>
    <row r="19" spans="1:23" x14ac:dyDescent="0.25">
      <c r="A19" t="s">
        <v>2531</v>
      </c>
      <c r="B19">
        <v>1181082.56</v>
      </c>
      <c r="C19">
        <v>0</v>
      </c>
      <c r="D19">
        <v>171858.87</v>
      </c>
      <c r="E19">
        <v>1876782.74</v>
      </c>
      <c r="F19">
        <v>635482.84</v>
      </c>
      <c r="G19">
        <v>5500</v>
      </c>
      <c r="H19">
        <v>152</v>
      </c>
      <c r="I19">
        <v>4848579.9800000004</v>
      </c>
      <c r="J19">
        <v>1034850.95</v>
      </c>
      <c r="K19">
        <v>2404928.0299999998</v>
      </c>
      <c r="L19">
        <v>99505</v>
      </c>
      <c r="M19">
        <v>2891.86</v>
      </c>
      <c r="N19">
        <v>3866998</v>
      </c>
      <c r="O19">
        <v>22500</v>
      </c>
      <c r="P19">
        <v>4818025</v>
      </c>
      <c r="Q19">
        <v>12100</v>
      </c>
      <c r="S19">
        <v>1475858.53</v>
      </c>
      <c r="T19">
        <v>2114712.2799999998</v>
      </c>
      <c r="V19">
        <v>3</v>
      </c>
    </row>
    <row r="20" spans="1:23" x14ac:dyDescent="0.25">
      <c r="A20" t="s">
        <v>2532</v>
      </c>
      <c r="B20">
        <v>1092694.76</v>
      </c>
      <c r="C20">
        <v>0</v>
      </c>
      <c r="D20">
        <v>55308.959999999999</v>
      </c>
      <c r="E20">
        <v>17610.689999999999</v>
      </c>
      <c r="F20">
        <v>41475.68</v>
      </c>
      <c r="G20">
        <v>3500</v>
      </c>
      <c r="H20">
        <v>390273.58</v>
      </c>
      <c r="I20">
        <v>-878467.47</v>
      </c>
      <c r="J20">
        <v>1778360.15</v>
      </c>
      <c r="K20">
        <v>2366810.59</v>
      </c>
      <c r="L20">
        <v>174720</v>
      </c>
      <c r="M20">
        <v>1820.33</v>
      </c>
      <c r="N20">
        <v>2602271</v>
      </c>
      <c r="O20">
        <v>33000</v>
      </c>
      <c r="P20">
        <v>3748197</v>
      </c>
      <c r="Q20">
        <v>10000</v>
      </c>
      <c r="S20">
        <v>1459634.09</v>
      </c>
      <c r="T20">
        <v>47359</v>
      </c>
      <c r="V20">
        <v>8</v>
      </c>
    </row>
    <row r="21" spans="1:23" x14ac:dyDescent="0.25">
      <c r="A21" t="s">
        <v>2533</v>
      </c>
      <c r="B21">
        <v>442126.67</v>
      </c>
      <c r="C21">
        <v>0</v>
      </c>
      <c r="D21">
        <v>635996.79</v>
      </c>
      <c r="E21">
        <v>54528.1</v>
      </c>
      <c r="F21">
        <v>478073.57</v>
      </c>
      <c r="G21">
        <v>4500</v>
      </c>
      <c r="H21">
        <v>177956.64</v>
      </c>
      <c r="I21">
        <v>-741044.93</v>
      </c>
      <c r="J21">
        <v>1748544.54</v>
      </c>
      <c r="K21">
        <v>2719363.06</v>
      </c>
      <c r="L21">
        <v>485110</v>
      </c>
      <c r="M21">
        <v>1432.19</v>
      </c>
      <c r="N21">
        <v>2460908.5</v>
      </c>
      <c r="O21">
        <v>89100</v>
      </c>
      <c r="P21">
        <v>3191136.5</v>
      </c>
      <c r="Q21">
        <v>39071</v>
      </c>
      <c r="S21">
        <v>1804608.37</v>
      </c>
      <c r="T21">
        <v>291366</v>
      </c>
      <c r="V21">
        <v>3</v>
      </c>
      <c r="W21">
        <v>8960</v>
      </c>
    </row>
    <row r="22" spans="1:23" x14ac:dyDescent="0.25">
      <c r="A22" t="s">
        <v>2534</v>
      </c>
      <c r="B22">
        <v>686808.32</v>
      </c>
      <c r="C22">
        <v>0</v>
      </c>
      <c r="D22">
        <v>120258.27</v>
      </c>
      <c r="E22">
        <v>1121667.51</v>
      </c>
      <c r="F22">
        <v>59360.56</v>
      </c>
      <c r="G22">
        <v>4500</v>
      </c>
      <c r="H22">
        <v>131306.9</v>
      </c>
      <c r="I22">
        <v>-638868.03</v>
      </c>
      <c r="J22">
        <v>2705484.32</v>
      </c>
      <c r="K22">
        <v>1361905.92</v>
      </c>
      <c r="L22">
        <v>307264</v>
      </c>
      <c r="M22">
        <v>2063</v>
      </c>
      <c r="N22">
        <v>1771665</v>
      </c>
      <c r="O22">
        <v>16500</v>
      </c>
      <c r="P22">
        <v>2130192</v>
      </c>
      <c r="Q22">
        <v>17612</v>
      </c>
      <c r="S22">
        <v>1384045.33</v>
      </c>
      <c r="T22">
        <v>141866.12</v>
      </c>
      <c r="V22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</vt:lpstr>
      <vt:lpstr>บึงกาฬ</vt:lpstr>
      <vt:lpstr>อด</vt:lpstr>
      <vt:lpstr>อุดรธานี</vt:lpstr>
      <vt:lpstr>เลย</vt:lpstr>
      <vt:lpstr>เลย </vt:lpstr>
      <vt:lpstr>หนองคาย 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2025-10-01T08:19:18Z</cp:lastPrinted>
  <dcterms:created xsi:type="dcterms:W3CDTF">2018-02-08T06:24:17Z</dcterms:created>
  <dcterms:modified xsi:type="dcterms:W3CDTF">2025-10-01T08:36:47Z</dcterms:modified>
</cp:coreProperties>
</file>